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39.xml" ContentType="application/vnd.openxmlformats-officedocument.drawing+xml"/>
  <Override PartName="/xl/drawings/drawing57.xml" ContentType="application/vnd.openxmlformats-officedocument.drawing+xml"/>
  <Override PartName="/customXml/itemProps1.xml" ContentType="application/vnd.openxmlformats-officedocument.customXmlProperti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46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drawings/drawing35.xml" ContentType="application/vnd.openxmlformats-officedocument.drawing+xml"/>
  <Override PartName="/xl/drawings/drawing53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drawings/drawing42.xml" ContentType="application/vnd.openxmlformats-officedocument.drawing+xml"/>
  <Override PartName="/xl/drawings/drawing60.xml" ContentType="application/vnd.openxmlformats-officedocument.drawing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customXml/itemProps2.xml" ContentType="application/vnd.openxmlformats-officedocument.customXmlProperties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38.xml" ContentType="application/vnd.openxmlformats-officedocument.drawing+xml"/>
  <Override PartName="/xl/drawings/drawing49.xml" ContentType="application/vnd.openxmlformats-officedocument.drawing+xml"/>
  <Override PartName="/xl/drawings/drawing58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drawings/drawing45.xml" ContentType="application/vnd.openxmlformats-officedocument.drawing+xml"/>
  <Override PartName="/xl/drawings/drawing47.xml" ContentType="application/vnd.openxmlformats-officedocument.drawing+xml"/>
  <Override PartName="/xl/drawings/drawing56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xl/drawings/drawing43.xml" ContentType="application/vnd.openxmlformats-officedocument.drawing+xml"/>
  <Override PartName="/xl/drawings/drawing5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41.xml" ContentType="application/vnd.openxmlformats-officedocument.drawing+xml"/>
  <Override PartName="/xl/drawings/drawing52.xml" ContentType="application/vnd.openxmlformats-officedocument.drawing+xml"/>
  <Override PartName="/xl/drawings/drawing61.xml" ContentType="application/vnd.openxmlformats-officedocument.drawing+xml"/>
  <Override PartName="/xl/worksheets/sheet59.xml" ContentType="application/vnd.openxmlformats-officedocument.spreadsheetml.worksheet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drawings/drawing5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drawings/drawing59.xml" ContentType="application/vnd.openxmlformats-officedocument.drawing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drawings/drawing48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37.xml" ContentType="application/vnd.openxmlformats-officedocument.drawing+xml"/>
  <Override PartName="/xl/drawings/drawing55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44.xml" ContentType="application/vnd.openxmlformats-officedocument.drawing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drawings/drawing5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40.xml" ContentType="application/vnd.openxmlformats-officedocument.drawing+xml"/>
  <Override PartName="/xl/worksheets/sheet38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38280" yWindow="-120" windowWidth="38640" windowHeight="11760" tabRatio="1000" firstSheet="47" activeTab="53"/>
  </bookViews>
  <sheets>
    <sheet name="DELL C2D MIX" sheetId="3" r:id="rId1"/>
    <sheet name="3060 MICRO" sheetId="4" r:id="rId2"/>
    <sheet name="5810 TWR" sheetId="5" r:id="rId3"/>
    <sheet name="5820 TWR" sheetId="6" r:id="rId4"/>
    <sheet name="DELL WORKSTATIONS TWR MIX" sheetId="7" r:id="rId5"/>
    <sheet name="DELL AIO MIX" sheetId="8" r:id="rId6"/>
    <sheet name="9020, 9030 AIO" sheetId="9" r:id="rId7"/>
    <sheet name="7450 AIO" sheetId="10" r:id="rId8"/>
    <sheet name="THINCLIENTS MIX" sheetId="11" r:id="rId9"/>
    <sheet name="705 G3 MINI" sheetId="12" r:id="rId10"/>
    <sheet name="800 G1 MINI" sheetId="13" r:id="rId11"/>
    <sheet name="8300 USDT" sheetId="14" r:id="rId12"/>
    <sheet name="RETAIL SYSTEM RP5810 SFF" sheetId="15" r:id="rId13"/>
    <sheet name="705 G3 SFF" sheetId="16" r:id="rId14"/>
    <sheet name="800 G1 SFF" sheetId="17" r:id="rId15"/>
    <sheet name="HP TWR MIX" sheetId="18" r:id="rId16"/>
    <sheet name="6300 TWR" sheetId="19" r:id="rId17"/>
    <sheet name="8300 TWR" sheetId="20" r:id="rId18"/>
    <sheet name="Z230 TWR" sheetId="21" r:id="rId19"/>
    <sheet name="Z420 TWR" sheetId="22" r:id="rId20"/>
    <sheet name="600 G1 TWR" sheetId="23" r:id="rId21"/>
    <sheet name="800 G1 TWR" sheetId="24" r:id="rId22"/>
    <sheet name="Z640 TWR" sheetId="25" r:id="rId23"/>
    <sheet name="HP AIO MIX" sheetId="26" r:id="rId24"/>
    <sheet name="600 G1 AIO" sheetId="27" r:id="rId25"/>
    <sheet name="800 G2 AIO" sheetId="28" r:id="rId26"/>
    <sheet name="FUTRO L620 USFF" sheetId="29" r:id="rId27"/>
    <sheet name="FUTRO S900 USDT" sheetId="30" r:id="rId28"/>
    <sheet name="Q900 USDT" sheetId="31" r:id="rId29"/>
    <sheet name="FUJITSU MIX SFF" sheetId="32" r:id="rId30"/>
    <sheet name="D556 SFF" sheetId="33" r:id="rId31"/>
    <sheet name="FUJITSU MIX TWR" sheetId="34" r:id="rId32"/>
    <sheet name="K557 24 AIO" sheetId="35" r:id="rId33"/>
    <sheet name="FUTRO X923 AIO" sheetId="36" r:id="rId34"/>
    <sheet name="M93P TWR" sheetId="37" r:id="rId35"/>
    <sheet name="LENOVO TWR MIX" sheetId="38" r:id="rId36"/>
    <sheet name="EDGE 72 TWR" sheetId="39" r:id="rId37"/>
    <sheet name="P300-P320 TWR" sheetId="40" r:id="rId38"/>
    <sheet name="P520" sheetId="41" r:id="rId39"/>
    <sheet name="M93Z, E93Z AIO" sheetId="42" r:id="rId40"/>
    <sheet name="AIO MIX" sheetId="43" r:id="rId41"/>
    <sheet name="TOWER MIX" sheetId="44" r:id="rId42"/>
    <sheet name="TCXWAVE AIO" sheetId="45" r:id="rId43"/>
    <sheet name="POWEREDGE T110 II TWR" sheetId="46" r:id="rId44"/>
    <sheet name="DELL SERVER MIX" sheetId="47" r:id="rId45"/>
    <sheet name="HP SERVER MIX" sheetId="48" r:id="rId46"/>
    <sheet name="ML350 G9" sheetId="49" r:id="rId47"/>
    <sheet name="DL380P G8" sheetId="50" r:id="rId48"/>
    <sheet name="DL380 G9" sheetId="51" r:id="rId49"/>
    <sheet name="MIX SERVER" sheetId="52" r:id="rId50"/>
    <sheet name="NETWORK MIX" sheetId="53" r:id="rId51"/>
    <sheet name="TD-8616" sheetId="54" r:id="rId52"/>
    <sheet name="JG654A" sheetId="55" r:id="rId53"/>
    <sheet name="HIVEAP MIX" sheetId="56" r:id="rId54"/>
    <sheet name="AP-105" sheetId="57" r:id="rId55"/>
    <sheet name="MP-82" sheetId="58" r:id="rId56"/>
    <sheet name="1210 IP DESKPHONE" sheetId="59" r:id="rId57"/>
    <sheet name="IP 335" sheetId="60" r:id="rId58"/>
    <sheet name="SOUNDSTATION IP 6000" sheetId="61" r:id="rId59"/>
    <sheet name="9608" sheetId="62" r:id="rId60"/>
    <sheet name="RP2 2030 POS" sheetId="63" r:id="rId61"/>
  </sheets>
  <externalReferences>
    <externalReference r:id="rId62"/>
    <externalReference r:id="rId63"/>
  </externalReferences>
  <definedNames>
    <definedName name="cdrom_lista">[1]Instruktioner!$K$36:$K$41</definedName>
    <definedName name="defektlista">[1]Instruktioner!$A$5:$A$58</definedName>
    <definedName name="FDD_lista">[2]Instruktioner!$K$32:$K$33</definedName>
    <definedName name="lista_ram2">[1]Instruktioner!$K$44:$K$355</definedName>
    <definedName name="Produktgrading_lista">[1]Instruktioner!$K$26:$K$29</definedName>
    <definedName name="radering_lista">[1]Instruktioner!$N$5:$N$11</definedName>
    <definedName name="Z_074FE138_8171_45F3_8951_6B9C47661CC2_.wvu.Cols" localSheetId="56" hidden="1">'1210 IP DESKPHONE'!$C:$E,'1210 IP DESKPHONE'!$G:$G,'1210 IP DESKPHONE'!$I:$I,'1210 IP DESKPHONE'!$P:$R,'1210 IP DESKPHONE'!$T:$T,'1210 IP DESKPHONE'!$V:$V,'1210 IP DESKPHONE'!$AB:$AE</definedName>
    <definedName name="Z_074FE138_8171_45F3_8951_6B9C47661CC2_.wvu.Cols" localSheetId="2" hidden="1">'5810 TWR'!$C:$E,'5810 TWR'!$G:$G,'5810 TWR'!$I:$I,'5810 TWR'!$P:$R,'5810 TWR'!$T:$T,'5810 TWR'!$V:$V,'5810 TWR'!$AB:$AE</definedName>
    <definedName name="Z_074FE138_8171_45F3_8951_6B9C47661CC2_.wvu.Cols" localSheetId="24" hidden="1">'600 G1 AIO'!$C:$E,'600 G1 AIO'!$G:$G,'600 G1 AIO'!$I:$I,'600 G1 AIO'!$V:$V,'600 G1 AIO'!$AB:$AE</definedName>
    <definedName name="Z_074FE138_8171_45F3_8951_6B9C47661CC2_.wvu.Cols" localSheetId="20" hidden="1">'600 G1 TWR'!$C:$E,'600 G1 TWR'!$G:$G,'600 G1 TWR'!$I:$I,'600 G1 TWR'!$P:$R,'600 G1 TWR'!$T:$T,'600 G1 TWR'!$V:$V,'600 G1 TWR'!$AB:$AE</definedName>
    <definedName name="Z_074FE138_8171_45F3_8951_6B9C47661CC2_.wvu.Cols" localSheetId="16" hidden="1">'6300 TWR'!$C:$E,'6300 TWR'!$G:$G,'6300 TWR'!$I:$I,'6300 TWR'!$P:$R,'6300 TWR'!$T:$T,'6300 TWR'!$V:$V,'6300 TWR'!$AB:$AE</definedName>
    <definedName name="Z_074FE138_8171_45F3_8951_6B9C47661CC2_.wvu.Cols" localSheetId="9" hidden="1">'705 G3 MINI'!$C:$E,'705 G3 MINI'!$G:$G,'705 G3 MINI'!$I:$I,'705 G3 MINI'!$P:$R,'705 G3 MINI'!$T:$T,'705 G3 MINI'!$V:$V,'705 G3 MINI'!$AB:$AE</definedName>
    <definedName name="Z_074FE138_8171_45F3_8951_6B9C47661CC2_.wvu.Cols" localSheetId="13" hidden="1">'705 G3 SFF'!$C:$E,'705 G3 SFF'!$G:$G,'705 G3 SFF'!$I:$I,'705 G3 SFF'!$P:$R,'705 G3 SFF'!$T:$T,'705 G3 SFF'!$V:$V,'705 G3 SFF'!$AB:$AE</definedName>
    <definedName name="Z_074FE138_8171_45F3_8951_6B9C47661CC2_.wvu.Cols" localSheetId="10" hidden="1">'800 G1 MINI'!$C:$E,'800 G1 MINI'!$G:$G,'800 G1 MINI'!$I:$I,'800 G1 MINI'!$P:$R,'800 G1 MINI'!$T:$T,'800 G1 MINI'!$V:$V,'800 G1 MINI'!$X:$X</definedName>
    <definedName name="Z_074FE138_8171_45F3_8951_6B9C47661CC2_.wvu.Cols" localSheetId="17" hidden="1">'8300 TWR'!$C:$E,'8300 TWR'!$G:$G,'8300 TWR'!$I:$I,'8300 TWR'!$P:$R,'8300 TWR'!$T:$T,'8300 TWR'!$V:$V,'8300 TWR'!$X:$X</definedName>
    <definedName name="Z_074FE138_8171_45F3_8951_6B9C47661CC2_.wvu.Cols" localSheetId="11" hidden="1">'8300 USDT'!$C:$E,'8300 USDT'!$G:$G,'8300 USDT'!$I:$I,'8300 USDT'!$P:$R,'8300 USDT'!$T:$T,'8300 USDT'!$V:$V,'8300 USDT'!$AB:$AE</definedName>
    <definedName name="Z_074FE138_8171_45F3_8951_6B9C47661CC2_.wvu.Cols" localSheetId="6" hidden="1">'9020, 9030 AIO'!$C:$E,'9020, 9030 AIO'!$G:$G,'9020, 9030 AIO'!$I:$I,'9020, 9030 AIO'!$V:$V,'9020, 9030 AIO'!$AB:$AE</definedName>
    <definedName name="Z_074FE138_8171_45F3_8951_6B9C47661CC2_.wvu.Cols" localSheetId="59" hidden="1">'9608'!$C:$E,'9608'!$G:$G,'9608'!$I:$I,'9608'!$P:$R,'9608'!$T:$T,'9608'!$V:$V,'9608'!$AB:$AE</definedName>
    <definedName name="Z_074FE138_8171_45F3_8951_6B9C47661CC2_.wvu.Cols" localSheetId="40" hidden="1">'AIO MIX'!$C:$E,'AIO MIX'!$G:$G,'AIO MIX'!$I:$I,'AIO MIX'!$Q:$AA</definedName>
    <definedName name="Z_074FE138_8171_45F3_8951_6B9C47661CC2_.wvu.Cols" localSheetId="54" hidden="1">'AP-105'!$C:$E,'AP-105'!$G:$G,'AP-105'!$I:$I,'AP-105'!$P:$R,'AP-105'!$T:$T,'AP-105'!$V:$V,'AP-105'!$AB:$AE</definedName>
    <definedName name="Z_074FE138_8171_45F3_8951_6B9C47661CC2_.wvu.Cols" localSheetId="30" hidden="1">'D556 SFF'!$C:$E,'D556 SFF'!$G:$G,'D556 SFF'!$I:$I,'D556 SFF'!$P:$R,'D556 SFF'!$T:$T,'D556 SFF'!$V:$V,'D556 SFF'!$AB:$AE</definedName>
    <definedName name="Z_074FE138_8171_45F3_8951_6B9C47661CC2_.wvu.Cols" localSheetId="5" hidden="1">'DELL AIO MIX'!$C:$E,'DELL AIO MIX'!$G:$G,'DELL AIO MIX'!$I:$I,'DELL AIO MIX'!$V:$V,'DELL AIO MIX'!$AB:$AE</definedName>
    <definedName name="Z_074FE138_8171_45F3_8951_6B9C47661CC2_.wvu.Cols" localSheetId="0" hidden="1">'DELL C2D MIX'!$C:$E,'DELL C2D MIX'!$G:$G,'DELL C2D MIX'!$I:$I,'DELL C2D MIX'!$P:$R,'DELL C2D MIX'!$T:$T,'DELL C2D MIX'!$V:$V,'DELL C2D MIX'!$AB:$AE</definedName>
    <definedName name="Z_074FE138_8171_45F3_8951_6B9C47661CC2_.wvu.Cols" localSheetId="4" hidden="1">'DELL WORKSTATIONS TWR MIX'!$C:$E,'DELL WORKSTATIONS TWR MIX'!$G:$G,'DELL WORKSTATIONS TWR MIX'!$I:$I,'DELL WORKSTATIONS TWR MIX'!$P:$R,'DELL WORKSTATIONS TWR MIX'!$T:$T,'DELL WORKSTATIONS TWR MIX'!$V:$V,'DELL WORKSTATIONS TWR MIX'!$AB:$AE</definedName>
    <definedName name="Z_074FE138_8171_45F3_8951_6B9C47661CC2_.wvu.Cols" localSheetId="47" hidden="1">'DL380P G8'!$C:$E,'DL380P G8'!$G:$G,'DL380P G8'!$I:$I,'DL380P G8'!$P:$R,'DL380P G8'!$T:$T,'DL380P G8'!$V:$V,'DL380P G8'!$AB:$AE</definedName>
    <definedName name="Z_074FE138_8171_45F3_8951_6B9C47661CC2_.wvu.Cols" localSheetId="36" hidden="1">'EDGE 72 TWR'!$C:$E,'EDGE 72 TWR'!$G:$G,'EDGE 72 TWR'!$I:$I,'EDGE 72 TWR'!$P:$R,'EDGE 72 TWR'!$T:$T,'EDGE 72 TWR'!$V:$V,'EDGE 72 TWR'!$X:$X</definedName>
    <definedName name="Z_074FE138_8171_45F3_8951_6B9C47661CC2_.wvu.Cols" localSheetId="31" hidden="1">'FUJITSU MIX TWR'!$C:$E,'FUJITSU MIX TWR'!$G:$G,'FUJITSU MIX TWR'!$I:$I,'FUJITSU MIX TWR'!$P:$R,'FUJITSU MIX TWR'!$T:$T,'FUJITSU MIX TWR'!$V:$V,'FUJITSU MIX TWR'!$AB:$AE</definedName>
    <definedName name="Z_074FE138_8171_45F3_8951_6B9C47661CC2_.wvu.Cols" localSheetId="26" hidden="1">'FUTRO L620 USFF'!$C:$E,'FUTRO L620 USFF'!$G:$G,'FUTRO L620 USFF'!$I:$I,'FUTRO L620 USFF'!$P:$R,'FUTRO L620 USFF'!$T:$T,'FUTRO L620 USFF'!$V:$V,'FUTRO L620 USFF'!$AB:$AE</definedName>
    <definedName name="Z_074FE138_8171_45F3_8951_6B9C47661CC2_.wvu.Cols" localSheetId="27" hidden="1">'FUTRO S900 USDT'!$C:$E,'FUTRO S900 USDT'!$G:$G,'FUTRO S900 USDT'!$I:$I,'FUTRO S900 USDT'!$P:$R,'FUTRO S900 USDT'!$T:$T,'FUTRO S900 USDT'!$V:$V,'FUTRO S900 USDT'!$AB:$AE</definedName>
    <definedName name="Z_074FE138_8171_45F3_8951_6B9C47661CC2_.wvu.Cols" localSheetId="33" hidden="1">'FUTRO X923 AIO'!$C:$E,'FUTRO X923 AIO'!$G:$G,'FUTRO X923 AIO'!$I:$I,'FUTRO X923 AIO'!$V:$V,'FUTRO X923 AIO'!$AB:$AE</definedName>
    <definedName name="Z_074FE138_8171_45F3_8951_6B9C47661CC2_.wvu.Cols" localSheetId="53" hidden="1">'HIVEAP MIX'!$C:$E,'HIVEAP MIX'!$G:$G,'HIVEAP MIX'!$I:$I,'HIVEAP MIX'!$P:$R,'HIVEAP MIX'!$T:$T,'HIVEAP MIX'!$V:$V,'HIVEAP MIX'!$AB:$AE</definedName>
    <definedName name="Z_074FE138_8171_45F3_8951_6B9C47661CC2_.wvu.Cols" localSheetId="23" hidden="1">'HP AIO MIX'!$C:$E,'HP AIO MIX'!$G:$G,'HP AIO MIX'!$I:$I,'HP AIO MIX'!$V:$V,'HP AIO MIX'!$AB:$AE</definedName>
    <definedName name="Z_074FE138_8171_45F3_8951_6B9C47661CC2_.wvu.Cols" localSheetId="57" hidden="1">'IP 335'!$C:$E,'IP 335'!$G:$G,'IP 335'!$I:$I,'IP 335'!$P:$R,'IP 335'!$T:$T,'IP 335'!$V:$V,'IP 335'!$AB:$AE</definedName>
    <definedName name="Z_074FE138_8171_45F3_8951_6B9C47661CC2_.wvu.Cols" localSheetId="52" hidden="1">JG654A!$C:$E,JG654A!$G:$G,JG654A!$I:$I,JG654A!$P:$R,JG654A!$T:$T,JG654A!$V:$V,JG654A!$AB:$AE</definedName>
    <definedName name="Z_074FE138_8171_45F3_8951_6B9C47661CC2_.wvu.Cols" localSheetId="35" hidden="1">'LENOVO TWR MIX'!$C:$E,'LENOVO TWR MIX'!$G:$G,'LENOVO TWR MIX'!$I:$I,'LENOVO TWR MIX'!$P:$R,'LENOVO TWR MIX'!$T:$T,'LENOVO TWR MIX'!$V:$V,'LENOVO TWR MIX'!$AB:$AE</definedName>
    <definedName name="Z_074FE138_8171_45F3_8951_6B9C47661CC2_.wvu.Cols" localSheetId="39" hidden="1">'M93Z, E93Z AIO'!$C:$E,'M93Z, E93Z AIO'!$G:$G,'M93Z, E93Z AIO'!$I:$I,'M93Z, E93Z AIO'!$Q:$R,'M93Z, E93Z AIO'!$V:$V,'M93Z, E93Z AIO'!$AB:$AE</definedName>
    <definedName name="Z_074FE138_8171_45F3_8951_6B9C47661CC2_.wvu.Cols" localSheetId="49" hidden="1">'MIX SERVER'!$C:$E,'MIX SERVER'!$G:$G,'MIX SERVER'!$I:$I,'MIX SERVER'!$P:$R,'MIX SERVER'!$T:$T,'MIX SERVER'!$V:$V,'MIX SERVER'!$AB:$AE</definedName>
    <definedName name="Z_074FE138_8171_45F3_8951_6B9C47661CC2_.wvu.Cols" localSheetId="55" hidden="1">'MP-82'!$C:$E,'MP-82'!$G:$G,'MP-82'!$I:$I,'MP-82'!$P:$R,'MP-82'!$T:$T,'MP-82'!$V:$V,'MP-82'!$AB:$AE</definedName>
    <definedName name="Z_074FE138_8171_45F3_8951_6B9C47661CC2_.wvu.Cols" localSheetId="50" hidden="1">'NETWORK MIX'!$G:$G,'NETWORK MIX'!$I:$I,'NETWORK MIX'!$P:$R,'NETWORK MIX'!$T:$T,'NETWORK MIX'!$V:$V,'NETWORK MIX'!$AB:$AE</definedName>
    <definedName name="Z_074FE138_8171_45F3_8951_6B9C47661CC2_.wvu.Cols" localSheetId="38" hidden="1">'P520'!$C:$E,'P520'!$G:$G,'P520'!$I:$I,'P520'!$P:$R,'P520'!$T:$T,'P520'!$V:$V,'P520'!$X:$X</definedName>
    <definedName name="Z_074FE138_8171_45F3_8951_6B9C47661CC2_.wvu.Cols" localSheetId="28" hidden="1">'Q900 USDT'!$C:$E,'Q900 USDT'!$G:$G,'Q900 USDT'!$I:$I,'Q900 USDT'!$P:$R,'Q900 USDT'!$T:$T,'Q900 USDT'!$V:$V,'Q900 USDT'!$AB:$AE</definedName>
    <definedName name="Z_074FE138_8171_45F3_8951_6B9C47661CC2_.wvu.Cols" localSheetId="12" hidden="1">'RETAIL SYSTEM RP5810 SFF'!$C:$E,'RETAIL SYSTEM RP5810 SFF'!$G:$G,'RETAIL SYSTEM RP5810 SFF'!$I:$I,'RETAIL SYSTEM RP5810 SFF'!$P:$R,'RETAIL SYSTEM RP5810 SFF'!$T:$T,'RETAIL SYSTEM RP5810 SFF'!$V:$V,'RETAIL SYSTEM RP5810 SFF'!$AB:$AE</definedName>
    <definedName name="Z_074FE138_8171_45F3_8951_6B9C47661CC2_.wvu.Cols" localSheetId="60" hidden="1">'RP2 2030 POS'!$C:$E,'RP2 2030 POS'!$G:$G,'RP2 2030 POS'!$I:$I,'RP2 2030 POS'!$P:$R,'RP2 2030 POS'!$T:$T,'RP2 2030 POS'!$V:$V</definedName>
    <definedName name="Z_074FE138_8171_45F3_8951_6B9C47661CC2_.wvu.Cols" localSheetId="58" hidden="1">'SOUNDSTATION IP 6000'!$C:$E,'SOUNDSTATION IP 6000'!$G:$G,'SOUNDSTATION IP 6000'!$I:$I,'SOUNDSTATION IP 6000'!$P:$R,'SOUNDSTATION IP 6000'!$T:$T,'SOUNDSTATION IP 6000'!$V:$V,'SOUNDSTATION IP 6000'!$AB:$AE</definedName>
    <definedName name="Z_074FE138_8171_45F3_8951_6B9C47661CC2_.wvu.Cols" localSheetId="42" hidden="1">'TCXWAVE AIO'!$C:$E,'TCXWAVE AIO'!$G:$G,'TCXWAVE AIO'!$I:$I,'TCXWAVE AIO'!$V:$V</definedName>
    <definedName name="Z_074FE138_8171_45F3_8951_6B9C47661CC2_.wvu.Cols" localSheetId="51" hidden="1">'TD-8616'!$C:$E,'TD-8616'!$G:$G,'TD-8616'!$I:$I,'TD-8616'!$P:$R,'TD-8616'!$T:$T,'TD-8616'!$V:$V,'TD-8616'!$AB:$AE</definedName>
    <definedName name="Z_074FE138_8171_45F3_8951_6B9C47661CC2_.wvu.Cols" localSheetId="8" hidden="1">'THINCLIENTS MIX'!$C:$E,'THINCLIENTS MIX'!$G:$G,'THINCLIENTS MIX'!$I:$I,'THINCLIENTS MIX'!$P:$R,'THINCLIENTS MIX'!$T:$T,'THINCLIENTS MIX'!$V:$V,'THINCLIENTS MIX'!$AB:$AE</definedName>
    <definedName name="Z_074FE138_8171_45F3_8951_6B9C47661CC2_.wvu.Cols" localSheetId="41" hidden="1">'TOWER MIX'!$C:$E,'TOWER MIX'!$G:$G,'TOWER MIX'!$I:$I,'TOWER MIX'!$P:$R,'TOWER MIX'!$T:$T,'TOWER MIX'!$V:$V,'TOWER MIX'!$X:$X</definedName>
    <definedName name="Z_074FE138_8171_45F3_8951_6B9C47661CC2_.wvu.Cols" localSheetId="18" hidden="1">'Z230 TWR'!$C:$E,'Z230 TWR'!$G:$G,'Z230 TWR'!$I:$I,'Z230 TWR'!$P:$R,'Z230 TWR'!$T:$T,'Z230 TWR'!$V:$V,'Z230 TWR'!$AB:$AE</definedName>
    <definedName name="Z_074FE138_8171_45F3_8951_6B9C47661CC2_.wvu.Cols" localSheetId="22" hidden="1">'Z640 TWR'!$C:$E,'Z640 TWR'!$G:$G,'Z640 TWR'!$I:$I,'Z640 TWR'!$P:$R,'Z640 TWR'!$T:$T,'Z640 TWR'!$V:$V,'Z640 TWR'!$AB:$AE</definedName>
    <definedName name="Z_1A156E83_66F6_490D_9181_2A70081AF129_.wvu.Cols" localSheetId="59" hidden="1">'9608'!$C:$E,'9608'!$G:$G,'9608'!$I:$I,'9608'!$AB:$AE</definedName>
    <definedName name="Z_1A156E83_66F6_490D_9181_2A70081AF129_.wvu.Cols" localSheetId="54" hidden="1">'AP-105'!$C:$E,'AP-105'!$G:$G,'AP-105'!$I:$I,'AP-105'!$AB:$AE</definedName>
    <definedName name="Z_1A156E83_66F6_490D_9181_2A70081AF129_.wvu.Cols" localSheetId="5" hidden="1">'DELL AIO MIX'!$C:$E,'DELL AIO MIX'!$G:$G,'DELL AIO MIX'!$I:$I,'DELL AIO MIX'!$V:$V,'DELL AIO MIX'!$AB:$AE</definedName>
    <definedName name="Z_1A156E83_66F6_490D_9181_2A70081AF129_.wvu.Cols" localSheetId="31" hidden="1">'FUJITSU MIX TWR'!$C:$E,'FUJITSU MIX TWR'!$AC:$AE</definedName>
    <definedName name="Z_1A156E83_66F6_490D_9181_2A70081AF129_.wvu.Cols" localSheetId="27" hidden="1">'FUTRO S900 USDT'!$C:$E,'FUTRO S900 USDT'!$AC:$AE</definedName>
    <definedName name="Z_1A156E83_66F6_490D_9181_2A70081AF129_.wvu.Cols" localSheetId="33" hidden="1">'FUTRO X923 AIO'!$C:$E,'FUTRO X923 AIO'!$G:$G,'FUTRO X923 AIO'!$I:$I,'FUTRO X923 AIO'!$AB:$AE</definedName>
    <definedName name="Z_1A156E83_66F6_490D_9181_2A70081AF129_.wvu.Cols" localSheetId="53" hidden="1">'HIVEAP MIX'!$C:$E,'HIVEAP MIX'!$G:$G,'HIVEAP MIX'!$I:$I,'HIVEAP MIX'!$AB:$AE</definedName>
    <definedName name="Z_1A156E83_66F6_490D_9181_2A70081AF129_.wvu.Cols" localSheetId="23" hidden="1">'HP AIO MIX'!$C:$E,'HP AIO MIX'!$AC:$AE</definedName>
    <definedName name="Z_1A156E83_66F6_490D_9181_2A70081AF129_.wvu.Cols" localSheetId="57" hidden="1">'IP 335'!$C:$E,'IP 335'!$G:$G,'IP 335'!$I:$I,'IP 335'!$AB:$AE</definedName>
    <definedName name="Z_1A156E83_66F6_490D_9181_2A70081AF129_.wvu.Cols" localSheetId="52" hidden="1">JG654A!$C:$E,JG654A!$G:$G,JG654A!$I:$I,JG654A!$P:$R,JG654A!$T:$T,JG654A!$V:$V,JG654A!$AC:$AE</definedName>
    <definedName name="Z_1A156E83_66F6_490D_9181_2A70081AF129_.wvu.Cols" localSheetId="55" hidden="1">'MP-82'!$C:$E,'MP-82'!$G:$G,'MP-82'!$I:$I,'MP-82'!$AB:$AE</definedName>
    <definedName name="Z_1A156E83_66F6_490D_9181_2A70081AF129_.wvu.Cols" localSheetId="50" hidden="1">'NETWORK MIX'!$C:$E,'NETWORK MIX'!$G:$G,'NETWORK MIX'!$I:$I,'NETWORK MIX'!$AB:$AE</definedName>
    <definedName name="Z_1A156E83_66F6_490D_9181_2A70081AF129_.wvu.Cols" localSheetId="12" hidden="1">'RETAIL SYSTEM RP5810 SFF'!$C:$E,'RETAIL SYSTEM RP5810 SFF'!$G:$G,'RETAIL SYSTEM RP5810 SFF'!$I:$I,'RETAIL SYSTEM RP5810 SFF'!$P:$R,'RETAIL SYSTEM RP5810 SFF'!$T:$T,'RETAIL SYSTEM RP5810 SFF'!$V:$V,'RETAIL SYSTEM RP5810 SFF'!$AB:$AE</definedName>
    <definedName name="Z_1A156E83_66F6_490D_9181_2A70081AF129_.wvu.Cols" localSheetId="58" hidden="1">'SOUNDSTATION IP 6000'!$C:$E,'SOUNDSTATION IP 6000'!$G:$G,'SOUNDSTATION IP 6000'!$I:$I,'SOUNDSTATION IP 6000'!$AB:$AE</definedName>
    <definedName name="Z_1B6ADCBD_C280_4470_851F_30A10F715017_.wvu.Cols" localSheetId="56" hidden="1">'1210 IP DESKPHONE'!$C:$E,'1210 IP DESKPHONE'!$G:$G,'1210 IP DESKPHONE'!$I:$I,'1210 IP DESKPHONE'!$P:$R,'1210 IP DESKPHONE'!$T:$T,'1210 IP DESKPHONE'!$V:$V,'1210 IP DESKPHONE'!$AB:$AE</definedName>
    <definedName name="Z_1B6ADCBD_C280_4470_851F_30A10F715017_.wvu.Cols" localSheetId="1" hidden="1">'3060 MICRO'!$C:$E,'3060 MICRO'!$G:$G,'3060 MICRO'!$I:$I,'3060 MICRO'!$P:$R,'3060 MICRO'!$T:$T,'3060 MICRO'!$V:$V,'3060 MICRO'!$AB:$AE</definedName>
    <definedName name="Z_1B6ADCBD_C280_4470_851F_30A10F715017_.wvu.Cols" localSheetId="2" hidden="1">'5810 TWR'!$C:$E,'5810 TWR'!$G:$G,'5810 TWR'!$I:$I,'5810 TWR'!$P:$R,'5810 TWR'!$T:$T,'5810 TWR'!$V:$V,'5810 TWR'!$AB:$AE</definedName>
    <definedName name="Z_1B6ADCBD_C280_4470_851F_30A10F715017_.wvu.Cols" localSheetId="3" hidden="1">'5820 TWR'!$C:$E,'5820 TWR'!$G:$G,'5820 TWR'!$I:$I,'5820 TWR'!$P:$R,'5820 TWR'!$T:$T,'5820 TWR'!$V:$V,'5820 TWR'!$AB:$AE</definedName>
    <definedName name="Z_1B6ADCBD_C280_4470_851F_30A10F715017_.wvu.Cols" localSheetId="24" hidden="1">'600 G1 AIO'!$C:$E,'600 G1 AIO'!$G:$G,'600 G1 AIO'!$I:$I,'600 G1 AIO'!$V:$V,'600 G1 AIO'!$AB:$AE</definedName>
    <definedName name="Z_1B6ADCBD_C280_4470_851F_30A10F715017_.wvu.Cols" localSheetId="20" hidden="1">'600 G1 TWR'!$C:$E,'600 G1 TWR'!$G:$G,'600 G1 TWR'!$I:$I,'600 G1 TWR'!$P:$R,'600 G1 TWR'!$T:$T,'600 G1 TWR'!$V:$V,'600 G1 TWR'!$AB:$AE</definedName>
    <definedName name="Z_1B6ADCBD_C280_4470_851F_30A10F715017_.wvu.Cols" localSheetId="16" hidden="1">'6300 TWR'!$C:$E,'6300 TWR'!$G:$G,'6300 TWR'!$I:$I,'6300 TWR'!$P:$R,'6300 TWR'!$T:$T,'6300 TWR'!$V:$V,'6300 TWR'!$AB:$AE</definedName>
    <definedName name="Z_1B6ADCBD_C280_4470_851F_30A10F715017_.wvu.Cols" localSheetId="9" hidden="1">'705 G3 MINI'!$C:$E,'705 G3 MINI'!$G:$G,'705 G3 MINI'!$I:$I,'705 G3 MINI'!$P:$R,'705 G3 MINI'!$T:$T,'705 G3 MINI'!$V:$V,'705 G3 MINI'!$AB:$AE</definedName>
    <definedName name="Z_1B6ADCBD_C280_4470_851F_30A10F715017_.wvu.Cols" localSheetId="13" hidden="1">'705 G3 SFF'!$C:$E,'705 G3 SFF'!$G:$G,'705 G3 SFF'!$I:$I,'705 G3 SFF'!$P:$R,'705 G3 SFF'!$T:$T,'705 G3 SFF'!$V:$V,'705 G3 SFF'!$AB:$AE</definedName>
    <definedName name="Z_1B6ADCBD_C280_4470_851F_30A10F715017_.wvu.Cols" localSheetId="7" hidden="1">'7450 AIO'!$C:$E,'7450 AIO'!$G:$G,'7450 AIO'!$I:$I,'7450 AIO'!$V:$V,'7450 AIO'!$AB:$AE</definedName>
    <definedName name="Z_1B6ADCBD_C280_4470_851F_30A10F715017_.wvu.Cols" localSheetId="10" hidden="1">'800 G1 MINI'!$C:$E,'800 G1 MINI'!$G:$G,'800 G1 MINI'!$I:$I,'800 G1 MINI'!$P:$R,'800 G1 MINI'!$T:$T,'800 G1 MINI'!$V:$V,'800 G1 MINI'!$AB:$AE</definedName>
    <definedName name="Z_1B6ADCBD_C280_4470_851F_30A10F715017_.wvu.Cols" localSheetId="14" hidden="1">'800 G1 SFF'!$C:$E,'800 G1 SFF'!$G:$G,'800 G1 SFF'!$I:$I,'800 G1 SFF'!$P:$R,'800 G1 SFF'!$T:$T,'800 G1 SFF'!$V:$V,'800 G1 SFF'!$AB:$AE</definedName>
    <definedName name="Z_1B6ADCBD_C280_4470_851F_30A10F715017_.wvu.Cols" localSheetId="21" hidden="1">'800 G1 TWR'!$C:$E,'800 G1 TWR'!$G:$G,'800 G1 TWR'!$I:$I,'800 G1 TWR'!$P:$R,'800 G1 TWR'!$T:$T,'800 G1 TWR'!$V:$V,'800 G1 TWR'!$AB:$AE</definedName>
    <definedName name="Z_1B6ADCBD_C280_4470_851F_30A10F715017_.wvu.Cols" localSheetId="25" hidden="1">'800 G2 AIO'!$C:$E,'800 G2 AIO'!$G:$G,'800 G2 AIO'!$I:$I,'800 G2 AIO'!$V:$V,'800 G2 AIO'!$AB:$AE</definedName>
    <definedName name="Z_1B6ADCBD_C280_4470_851F_30A10F715017_.wvu.Cols" localSheetId="17" hidden="1">'8300 TWR'!$C:$E,'8300 TWR'!$G:$G,'8300 TWR'!$I:$I,'8300 TWR'!$P:$R,'8300 TWR'!$T:$T,'8300 TWR'!$V:$V,'8300 TWR'!$AB:$AE</definedName>
    <definedName name="Z_1B6ADCBD_C280_4470_851F_30A10F715017_.wvu.Cols" localSheetId="11" hidden="1">'8300 USDT'!$C:$E,'8300 USDT'!$G:$G,'8300 USDT'!$I:$I,'8300 USDT'!$P:$R,'8300 USDT'!$T:$T,'8300 USDT'!$V:$V,'8300 USDT'!$AB:$AE</definedName>
    <definedName name="Z_1B6ADCBD_C280_4470_851F_30A10F715017_.wvu.Cols" localSheetId="6" hidden="1">'9020, 9030 AIO'!$C:$E,'9020, 9030 AIO'!$G:$G,'9020, 9030 AIO'!$I:$I,'9020, 9030 AIO'!$V:$V,'9020, 9030 AIO'!$AB:$AE</definedName>
    <definedName name="Z_1B6ADCBD_C280_4470_851F_30A10F715017_.wvu.Cols" localSheetId="59" hidden="1">'9608'!$C:$E,'9608'!$G:$G,'9608'!$I:$I,'9608'!$P:$R,'9608'!$T:$T,'9608'!$V:$V,'9608'!$AB:$AE</definedName>
    <definedName name="Z_1B6ADCBD_C280_4470_851F_30A10F715017_.wvu.Cols" localSheetId="40" hidden="1">'AIO MIX'!$C:$E,'AIO MIX'!$G:$G,'AIO MIX'!$I:$I,'AIO MIX'!$V:$V,'AIO MIX'!$AB:$AE</definedName>
    <definedName name="Z_1B6ADCBD_C280_4470_851F_30A10F715017_.wvu.Cols" localSheetId="54" hidden="1">'AP-105'!$C:$E,'AP-105'!$G:$G,'AP-105'!$I:$I,'AP-105'!$P:$R,'AP-105'!$T:$T,'AP-105'!$V:$V,'AP-105'!$AB:$AE</definedName>
    <definedName name="Z_1B6ADCBD_C280_4470_851F_30A10F715017_.wvu.Cols" localSheetId="30" hidden="1">'D556 SFF'!$C:$E,'D556 SFF'!$G:$G,'D556 SFF'!$I:$I,'D556 SFF'!$P:$R,'D556 SFF'!$T:$T,'D556 SFF'!$V:$V,'D556 SFF'!$AB:$AE</definedName>
    <definedName name="Z_1B6ADCBD_C280_4470_851F_30A10F715017_.wvu.Cols" localSheetId="5" hidden="1">'DELL AIO MIX'!$C:$E,'DELL AIO MIX'!$G:$G,'DELL AIO MIX'!$I:$I,'DELL AIO MIX'!$V:$V,'DELL AIO MIX'!$AB:$AE</definedName>
    <definedName name="Z_1B6ADCBD_C280_4470_851F_30A10F715017_.wvu.Cols" localSheetId="0" hidden="1">'DELL C2D MIX'!$C:$E,'DELL C2D MIX'!$G:$G,'DELL C2D MIX'!$I:$I,'DELL C2D MIX'!$P:$R,'DELL C2D MIX'!$T:$T,'DELL C2D MIX'!$V:$V,'DELL C2D MIX'!$AB:$AE</definedName>
    <definedName name="Z_1B6ADCBD_C280_4470_851F_30A10F715017_.wvu.Cols" localSheetId="44" hidden="1">'DELL SERVER MIX'!$C:$E,'DELL SERVER MIX'!$G:$G,'DELL SERVER MIX'!$I:$I,'DELL SERVER MIX'!$P:$R,'DELL SERVER MIX'!$T:$T,'DELL SERVER MIX'!$V:$V,'DELL SERVER MIX'!$AB:$AE</definedName>
    <definedName name="Z_1B6ADCBD_C280_4470_851F_30A10F715017_.wvu.Cols" localSheetId="4" hidden="1">'DELL WORKSTATIONS TWR MIX'!$C:$E,'DELL WORKSTATIONS TWR MIX'!$G:$G,'DELL WORKSTATIONS TWR MIX'!$I:$I,'DELL WORKSTATIONS TWR MIX'!$P:$R,'DELL WORKSTATIONS TWR MIX'!$T:$T,'DELL WORKSTATIONS TWR MIX'!$V:$V,'DELL WORKSTATIONS TWR MIX'!$AB:$AE</definedName>
    <definedName name="Z_1B6ADCBD_C280_4470_851F_30A10F715017_.wvu.Cols" localSheetId="48" hidden="1">'DL380 G9'!$C:$E,'DL380 G9'!$G:$G,'DL380 G9'!$I:$I,'DL380 G9'!$P:$R,'DL380 G9'!$T:$T,'DL380 G9'!$V:$V,'DL380 G9'!$AB:$AE</definedName>
    <definedName name="Z_1B6ADCBD_C280_4470_851F_30A10F715017_.wvu.Cols" localSheetId="47" hidden="1">'DL380P G8'!$C:$E,'DL380P G8'!$G:$G,'DL380P G8'!$I:$I,'DL380P G8'!$P:$R,'DL380P G8'!$T:$T,'DL380P G8'!$V:$V,'DL380P G8'!$AB:$AE</definedName>
    <definedName name="Z_1B6ADCBD_C280_4470_851F_30A10F715017_.wvu.Cols" localSheetId="36" hidden="1">'EDGE 72 TWR'!$C:$E,'EDGE 72 TWR'!$G:$G,'EDGE 72 TWR'!$I:$I,'EDGE 72 TWR'!$P:$R,'EDGE 72 TWR'!$T:$T,'EDGE 72 TWR'!$V:$V,'EDGE 72 TWR'!$AB:$AE</definedName>
    <definedName name="Z_1B6ADCBD_C280_4470_851F_30A10F715017_.wvu.Cols" localSheetId="29" hidden="1">'FUJITSU MIX SFF'!$C:$E,'FUJITSU MIX SFF'!$G:$G,'FUJITSU MIX SFF'!$I:$I,'FUJITSU MIX SFF'!$P:$R,'FUJITSU MIX SFF'!$T:$T,'FUJITSU MIX SFF'!$V:$V,'FUJITSU MIX SFF'!$AB:$AE</definedName>
    <definedName name="Z_1B6ADCBD_C280_4470_851F_30A10F715017_.wvu.Cols" localSheetId="31" hidden="1">'FUJITSU MIX TWR'!$C:$E,'FUJITSU MIX TWR'!$G:$G,'FUJITSU MIX TWR'!$I:$I,'FUJITSU MIX TWR'!$P:$R,'FUJITSU MIX TWR'!$T:$T,'FUJITSU MIX TWR'!$V:$V,'FUJITSU MIX TWR'!$AB:$AE</definedName>
    <definedName name="Z_1B6ADCBD_C280_4470_851F_30A10F715017_.wvu.Cols" localSheetId="26" hidden="1">'FUTRO L620 USFF'!$C:$E,'FUTRO L620 USFF'!$G:$G,'FUTRO L620 USFF'!$I:$I,'FUTRO L620 USFF'!$P:$R,'FUTRO L620 USFF'!$T:$T,'FUTRO L620 USFF'!$V:$V,'FUTRO L620 USFF'!$AB:$AE</definedName>
    <definedName name="Z_1B6ADCBD_C280_4470_851F_30A10F715017_.wvu.Cols" localSheetId="27" hidden="1">'FUTRO S900 USDT'!$C:$E,'FUTRO S900 USDT'!$G:$G,'FUTRO S900 USDT'!$I:$I,'FUTRO S900 USDT'!$P:$R,'FUTRO S900 USDT'!$T:$T,'FUTRO S900 USDT'!$V:$V,'FUTRO S900 USDT'!$AB:$AE</definedName>
    <definedName name="Z_1B6ADCBD_C280_4470_851F_30A10F715017_.wvu.Cols" localSheetId="33" hidden="1">'FUTRO X923 AIO'!$C:$E,'FUTRO X923 AIO'!$G:$G,'FUTRO X923 AIO'!$I:$I,'FUTRO X923 AIO'!$V:$V,'FUTRO X923 AIO'!$AB:$AE</definedName>
    <definedName name="Z_1B6ADCBD_C280_4470_851F_30A10F715017_.wvu.Cols" localSheetId="53" hidden="1">'HIVEAP MIX'!$C:$E,'HIVEAP MIX'!$G:$G,'HIVEAP MIX'!$I:$I,'HIVEAP MIX'!$P:$R,'HIVEAP MIX'!$T:$T,'HIVEAP MIX'!$V:$V,'HIVEAP MIX'!$AB:$AE</definedName>
    <definedName name="Z_1B6ADCBD_C280_4470_851F_30A10F715017_.wvu.Cols" localSheetId="23" hidden="1">'HP AIO MIX'!$C:$E,'HP AIO MIX'!$G:$G,'HP AIO MIX'!$I:$I,'HP AIO MIX'!$V:$V,'HP AIO MIX'!$AB:$AE</definedName>
    <definedName name="Z_1B6ADCBD_C280_4470_851F_30A10F715017_.wvu.Cols" localSheetId="45" hidden="1">'HP SERVER MIX'!$C:$E,'HP SERVER MIX'!$G:$G,'HP SERVER MIX'!$I:$I,'HP SERVER MIX'!$P:$R,'HP SERVER MIX'!$T:$T,'HP SERVER MIX'!$V:$V,'HP SERVER MIX'!$AB:$AE</definedName>
    <definedName name="Z_1B6ADCBD_C280_4470_851F_30A10F715017_.wvu.Cols" localSheetId="15" hidden="1">'HP TWR MIX'!$C:$E,'HP TWR MIX'!$G:$G,'HP TWR MIX'!$I:$I,'HP TWR MIX'!$P:$R,'HP TWR MIX'!$T:$T,'HP TWR MIX'!$V:$V,'HP TWR MIX'!$AB:$AE</definedName>
    <definedName name="Z_1B6ADCBD_C280_4470_851F_30A10F715017_.wvu.Cols" localSheetId="57" hidden="1">'IP 335'!$C:$E,'IP 335'!$G:$G,'IP 335'!$I:$I,'IP 335'!$P:$R,'IP 335'!$T:$T,'IP 335'!$V:$V,'IP 335'!$AB:$AE</definedName>
    <definedName name="Z_1B6ADCBD_C280_4470_851F_30A10F715017_.wvu.Cols" localSheetId="52" hidden="1">JG654A!$C:$E,JG654A!$G:$G,JG654A!$I:$I,JG654A!$P:$R,JG654A!$T:$T,JG654A!$V:$V,JG654A!$AB:$AE</definedName>
    <definedName name="Z_1B6ADCBD_C280_4470_851F_30A10F715017_.wvu.Cols" localSheetId="32" hidden="1">'K557 24 AIO'!$C:$E,'K557 24 AIO'!$G:$G,'K557 24 AIO'!$I:$I,'K557 24 AIO'!$V:$V,'K557 24 AIO'!$AB:$AE</definedName>
    <definedName name="Z_1B6ADCBD_C280_4470_851F_30A10F715017_.wvu.Cols" localSheetId="35" hidden="1">'LENOVO TWR MIX'!$C:$E,'LENOVO TWR MIX'!$G:$G,'LENOVO TWR MIX'!$I:$I,'LENOVO TWR MIX'!$P:$R,'LENOVO TWR MIX'!$T:$T,'LENOVO TWR MIX'!$V:$V,'LENOVO TWR MIX'!$AB:$AE</definedName>
    <definedName name="Z_1B6ADCBD_C280_4470_851F_30A10F715017_.wvu.Cols" localSheetId="34" hidden="1">'M93P TWR'!$C:$E,'M93P TWR'!$G:$G,'M93P TWR'!$I:$I,'M93P TWR'!$P:$R,'M93P TWR'!$T:$T,'M93P TWR'!$V:$V,'M93P TWR'!$AB:$AE</definedName>
    <definedName name="Z_1B6ADCBD_C280_4470_851F_30A10F715017_.wvu.Cols" localSheetId="39" hidden="1">'M93Z, E93Z AIO'!$C:$E,'M93Z, E93Z AIO'!$G:$G,'M93Z, E93Z AIO'!$I:$I,'M93Z, E93Z AIO'!$V:$V,'M93Z, E93Z AIO'!$AB:$AE</definedName>
    <definedName name="Z_1B6ADCBD_C280_4470_851F_30A10F715017_.wvu.Cols" localSheetId="49" hidden="1">'MIX SERVER'!$C:$E,'MIX SERVER'!$G:$G,'MIX SERVER'!$I:$I,'MIX SERVER'!$P:$R,'MIX SERVER'!$T:$T,'MIX SERVER'!$V:$V,'MIX SERVER'!$AB:$AE</definedName>
    <definedName name="Z_1B6ADCBD_C280_4470_851F_30A10F715017_.wvu.Cols" localSheetId="46" hidden="1">'ML350 G9'!$C:$E,'ML350 G9'!$G:$G,'ML350 G9'!$I:$I,'ML350 G9'!$P:$R,'ML350 G9'!$T:$T,'ML350 G9'!$V:$V,'ML350 G9'!$AB:$AE</definedName>
    <definedName name="Z_1B6ADCBD_C280_4470_851F_30A10F715017_.wvu.Cols" localSheetId="55" hidden="1">'MP-82'!$C:$E,'MP-82'!$G:$G,'MP-82'!$I:$I,'MP-82'!$P:$R,'MP-82'!$T:$T,'MP-82'!$V:$V,'MP-82'!$AB:$AE</definedName>
    <definedName name="Z_1B6ADCBD_C280_4470_851F_30A10F715017_.wvu.Cols" localSheetId="50" hidden="1">'NETWORK MIX'!$C:$E,'NETWORK MIX'!$G:$G,'NETWORK MIX'!$I:$I,'NETWORK MIX'!$P:$R,'NETWORK MIX'!$T:$T,'NETWORK MIX'!$V:$V,'NETWORK MIX'!$AB:$AE</definedName>
    <definedName name="Z_1B6ADCBD_C280_4470_851F_30A10F715017_.wvu.Cols" localSheetId="37" hidden="1">'P300-P320 TWR'!$C:$E,'P300-P320 TWR'!$G:$G,'P300-P320 TWR'!$I:$I,'P300-P320 TWR'!$P:$R,'P300-P320 TWR'!$T:$T,'P300-P320 TWR'!$V:$V,'P300-P320 TWR'!$AB:$AE</definedName>
    <definedName name="Z_1B6ADCBD_C280_4470_851F_30A10F715017_.wvu.Cols" localSheetId="38" hidden="1">'P520'!$C:$E,'P520'!$G:$G,'P520'!$I:$I,'P520'!$P:$R,'P520'!$T:$T,'P520'!$V:$V,'P520'!$AB:$AE</definedName>
    <definedName name="Z_1B6ADCBD_C280_4470_851F_30A10F715017_.wvu.Cols" localSheetId="43" hidden="1">'POWEREDGE T110 II TWR'!$C:$E,'POWEREDGE T110 II TWR'!$G:$G,'POWEREDGE T110 II TWR'!$I:$I,'POWEREDGE T110 II TWR'!$P:$R,'POWEREDGE T110 II TWR'!$T:$T,'POWEREDGE T110 II TWR'!$V:$V,'POWEREDGE T110 II TWR'!$AB:$AE</definedName>
    <definedName name="Z_1B6ADCBD_C280_4470_851F_30A10F715017_.wvu.Cols" localSheetId="28" hidden="1">'Q900 USDT'!$C:$E,'Q900 USDT'!$G:$G,'Q900 USDT'!$I:$I,'Q900 USDT'!$P:$R,'Q900 USDT'!$T:$T,'Q900 USDT'!$V:$V,'Q900 USDT'!$AB:$AE</definedName>
    <definedName name="Z_1B6ADCBD_C280_4470_851F_30A10F715017_.wvu.Cols" localSheetId="12" hidden="1">'RETAIL SYSTEM RP5810 SFF'!$C:$E,'RETAIL SYSTEM RP5810 SFF'!$G:$G,'RETAIL SYSTEM RP5810 SFF'!$I:$I,'RETAIL SYSTEM RP5810 SFF'!$P:$R,'RETAIL SYSTEM RP5810 SFF'!$T:$T,'RETAIL SYSTEM RP5810 SFF'!$V:$V,'RETAIL SYSTEM RP5810 SFF'!$AB:$AE</definedName>
    <definedName name="Z_1B6ADCBD_C280_4470_851F_30A10F715017_.wvu.Cols" localSheetId="60" hidden="1">'RP2 2030 POS'!$C:$E,'RP2 2030 POS'!$G:$G,'RP2 2030 POS'!$I:$I,'RP2 2030 POS'!$Q:$R,'RP2 2030 POS'!$T:$T,'RP2 2030 POS'!$V:$V,'RP2 2030 POS'!$AB:$AE</definedName>
    <definedName name="Z_1B6ADCBD_C280_4470_851F_30A10F715017_.wvu.Cols" localSheetId="58" hidden="1">'SOUNDSTATION IP 6000'!$C:$E,'SOUNDSTATION IP 6000'!$G:$G,'SOUNDSTATION IP 6000'!$I:$I,'SOUNDSTATION IP 6000'!$P:$R,'SOUNDSTATION IP 6000'!$T:$T,'SOUNDSTATION IP 6000'!$V:$V,'SOUNDSTATION IP 6000'!$AB:$AE</definedName>
    <definedName name="Z_1B6ADCBD_C280_4470_851F_30A10F715017_.wvu.Cols" localSheetId="42" hidden="1">'TCXWAVE AIO'!$C:$E,'TCXWAVE AIO'!$G:$G,'TCXWAVE AIO'!$I:$I,'TCXWAVE AIO'!$V:$V,'TCXWAVE AIO'!$AB:$AE</definedName>
    <definedName name="Z_1B6ADCBD_C280_4470_851F_30A10F715017_.wvu.Cols" localSheetId="51" hidden="1">'TD-8616'!$C:$E,'TD-8616'!$G:$G,'TD-8616'!$I:$I,'TD-8616'!$P:$R,'TD-8616'!$T:$T,'TD-8616'!$V:$V,'TD-8616'!$AB:$AE</definedName>
    <definedName name="Z_1B6ADCBD_C280_4470_851F_30A10F715017_.wvu.Cols" localSheetId="8" hidden="1">'THINCLIENTS MIX'!$C:$E,'THINCLIENTS MIX'!$G:$G,'THINCLIENTS MIX'!$I:$I,'THINCLIENTS MIX'!$P:$R,'THINCLIENTS MIX'!$T:$T,'THINCLIENTS MIX'!$V:$V,'THINCLIENTS MIX'!$AB:$AE</definedName>
    <definedName name="Z_1B6ADCBD_C280_4470_851F_30A10F715017_.wvu.Cols" localSheetId="41" hidden="1">'TOWER MIX'!$C:$E,'TOWER MIX'!$G:$G,'TOWER MIX'!$I:$I,'TOWER MIX'!$P:$R,'TOWER MIX'!$T:$T,'TOWER MIX'!$V:$V,'TOWER MIX'!$AB:$AE</definedName>
    <definedName name="Z_1B6ADCBD_C280_4470_851F_30A10F715017_.wvu.Cols" localSheetId="18" hidden="1">'Z230 TWR'!$C:$E,'Z230 TWR'!$G:$G,'Z230 TWR'!$I:$I,'Z230 TWR'!$P:$R,'Z230 TWR'!$T:$T,'Z230 TWR'!$V:$V,'Z230 TWR'!$AB:$AE</definedName>
    <definedName name="Z_1B6ADCBD_C280_4470_851F_30A10F715017_.wvu.Cols" localSheetId="19" hidden="1">'Z420 TWR'!$C:$E,'Z420 TWR'!$G:$G,'Z420 TWR'!$I:$I,'Z420 TWR'!$P:$R,'Z420 TWR'!$T:$T,'Z420 TWR'!$V:$V,'Z420 TWR'!$AB:$AE</definedName>
    <definedName name="Z_1B6ADCBD_C280_4470_851F_30A10F715017_.wvu.Cols" localSheetId="22" hidden="1">'Z640 TWR'!$C:$E,'Z640 TWR'!$G:$G,'Z640 TWR'!$I:$I,'Z640 TWR'!$P:$R,'Z640 TWR'!$T:$T,'Z640 TWR'!$V:$V,'Z640 TWR'!$AB:$AE</definedName>
    <definedName name="Z_3369A419_A3C1_48B7_ACE6_2BF045B2F6D8_.wvu.Cols" localSheetId="59" hidden="1">'9608'!$C:$E,'9608'!$G:$G,'9608'!$I:$I,'9608'!$AB:$AE</definedName>
    <definedName name="Z_3369A419_A3C1_48B7_ACE6_2BF045B2F6D8_.wvu.Cols" localSheetId="54" hidden="1">'AP-105'!$C:$E,'AP-105'!$G:$G,'AP-105'!$I:$I,'AP-105'!$AB:$AE</definedName>
    <definedName name="Z_3369A419_A3C1_48B7_ACE6_2BF045B2F6D8_.wvu.Cols" localSheetId="31" hidden="1">'FUJITSU MIX TWR'!$C:$E,'FUJITSU MIX TWR'!$AC:$AE</definedName>
    <definedName name="Z_3369A419_A3C1_48B7_ACE6_2BF045B2F6D8_.wvu.Cols" localSheetId="27" hidden="1">'FUTRO S900 USDT'!$C:$E,'FUTRO S900 USDT'!$AC:$AE</definedName>
    <definedName name="Z_3369A419_A3C1_48B7_ACE6_2BF045B2F6D8_.wvu.Cols" localSheetId="33" hidden="1">'FUTRO X923 AIO'!$C:$E,'FUTRO X923 AIO'!$G:$G,'FUTRO X923 AIO'!$I:$I,'FUTRO X923 AIO'!$AB:$AE</definedName>
    <definedName name="Z_3369A419_A3C1_48B7_ACE6_2BF045B2F6D8_.wvu.Cols" localSheetId="53" hidden="1">'HIVEAP MIX'!$C:$E,'HIVEAP MIX'!$G:$G,'HIVEAP MIX'!$I:$I,'HIVEAP MIX'!$AB:$AE</definedName>
    <definedName name="Z_3369A419_A3C1_48B7_ACE6_2BF045B2F6D8_.wvu.Cols" localSheetId="23" hidden="1">'HP AIO MIX'!$C:$E,'HP AIO MIX'!$AC:$AE</definedName>
    <definedName name="Z_3369A419_A3C1_48B7_ACE6_2BF045B2F6D8_.wvu.Cols" localSheetId="57" hidden="1">'IP 335'!$C:$E,'IP 335'!$G:$G,'IP 335'!$I:$I,'IP 335'!$AB:$AE</definedName>
    <definedName name="Z_3369A419_A3C1_48B7_ACE6_2BF045B2F6D8_.wvu.Cols" localSheetId="55" hidden="1">'MP-82'!$C:$E,'MP-82'!$G:$G,'MP-82'!$I:$I,'MP-82'!$AB:$AE</definedName>
    <definedName name="Z_3369A419_A3C1_48B7_ACE6_2BF045B2F6D8_.wvu.Cols" localSheetId="50" hidden="1">'NETWORK MIX'!$C:$E,'NETWORK MIX'!$G:$G,'NETWORK MIX'!$I:$I,'NETWORK MIX'!$AB:$AE</definedName>
    <definedName name="Z_3369A419_A3C1_48B7_ACE6_2BF045B2F6D8_.wvu.Cols" localSheetId="58" hidden="1">'SOUNDSTATION IP 6000'!$C:$E,'SOUNDSTATION IP 6000'!$G:$G,'SOUNDSTATION IP 6000'!$I:$I,'SOUNDSTATION IP 6000'!$AB:$AE</definedName>
    <definedName name="Z_3404915B_ECC1_450C_BC7F_CCAAA07C3040_.wvu.Cols" localSheetId="56" hidden="1">'1210 IP DESKPHONE'!$C:$E,'1210 IP DESKPHONE'!$G:$G,'1210 IP DESKPHONE'!$I:$I,'1210 IP DESKPHONE'!$P:$R,'1210 IP DESKPHONE'!$T:$T,'1210 IP DESKPHONE'!$V:$V,'1210 IP DESKPHONE'!$AB:$AE</definedName>
    <definedName name="Z_3404915B_ECC1_450C_BC7F_CCAAA07C3040_.wvu.Cols" localSheetId="2" hidden="1">'5810 TWR'!$C:$E,'5810 TWR'!$G:$G,'5810 TWR'!$I:$I,'5810 TWR'!$P:$R,'5810 TWR'!$T:$T,'5810 TWR'!$V:$V,'5810 TWR'!$AB:$AE</definedName>
    <definedName name="Z_3404915B_ECC1_450C_BC7F_CCAAA07C3040_.wvu.Cols" localSheetId="24" hidden="1">'600 G1 AIO'!$C:$E,'600 G1 AIO'!$G:$G,'600 G1 AIO'!$I:$I,'600 G1 AIO'!$V:$V,'600 G1 AIO'!$AB:$AE</definedName>
    <definedName name="Z_3404915B_ECC1_450C_BC7F_CCAAA07C3040_.wvu.Cols" localSheetId="20" hidden="1">'600 G1 TWR'!$C:$E,'600 G1 TWR'!$G:$G,'600 G1 TWR'!$I:$I,'600 G1 TWR'!$P:$R,'600 G1 TWR'!$T:$T,'600 G1 TWR'!$V:$V,'600 G1 TWR'!$AB:$AE</definedName>
    <definedName name="Z_3404915B_ECC1_450C_BC7F_CCAAA07C3040_.wvu.Cols" localSheetId="16" hidden="1">'6300 TWR'!$C:$E,'6300 TWR'!$G:$G,'6300 TWR'!$I:$I,'6300 TWR'!$P:$R,'6300 TWR'!$T:$T,'6300 TWR'!$V:$V,'6300 TWR'!$AB:$AE</definedName>
    <definedName name="Z_3404915B_ECC1_450C_BC7F_CCAAA07C3040_.wvu.Cols" localSheetId="9" hidden="1">'705 G3 MINI'!$C:$E,'705 G3 MINI'!$G:$G,'705 G3 MINI'!$I:$I,'705 G3 MINI'!$P:$R,'705 G3 MINI'!$T:$T,'705 G3 MINI'!$V:$V,'705 G3 MINI'!$AB:$AE</definedName>
    <definedName name="Z_3404915B_ECC1_450C_BC7F_CCAAA07C3040_.wvu.Cols" localSheetId="13" hidden="1">'705 G3 SFF'!$C:$E,'705 G3 SFF'!$G:$G,'705 G3 SFF'!$I:$I,'705 G3 SFF'!$P:$R,'705 G3 SFF'!$T:$T,'705 G3 SFF'!$V:$V,'705 G3 SFF'!$AB:$AE</definedName>
    <definedName name="Z_3404915B_ECC1_450C_BC7F_CCAAA07C3040_.wvu.Cols" localSheetId="10" hidden="1">'800 G1 MINI'!$C:$E,'800 G1 MINI'!$G:$G,'800 G1 MINI'!$I:$I,'800 G1 MINI'!$P:$R,'800 G1 MINI'!$T:$T,'800 G1 MINI'!$V:$V,'800 G1 MINI'!$X:$X</definedName>
    <definedName name="Z_3404915B_ECC1_450C_BC7F_CCAAA07C3040_.wvu.Cols" localSheetId="17" hidden="1">'8300 TWR'!$C:$E,'8300 TWR'!$G:$G,'8300 TWR'!$I:$I,'8300 TWR'!$P:$R,'8300 TWR'!$T:$T,'8300 TWR'!$V:$V,'8300 TWR'!$X:$X</definedName>
    <definedName name="Z_3404915B_ECC1_450C_BC7F_CCAAA07C3040_.wvu.Cols" localSheetId="11" hidden="1">'8300 USDT'!$C:$E,'8300 USDT'!$G:$G,'8300 USDT'!$I:$I,'8300 USDT'!$P:$R,'8300 USDT'!$T:$T,'8300 USDT'!$V:$V,'8300 USDT'!$AB:$AE</definedName>
    <definedName name="Z_3404915B_ECC1_450C_BC7F_CCAAA07C3040_.wvu.Cols" localSheetId="6" hidden="1">'9020, 9030 AIO'!$C:$E,'9020, 9030 AIO'!$G:$G,'9020, 9030 AIO'!$I:$I,'9020, 9030 AIO'!$V:$V,'9020, 9030 AIO'!$AB:$AE</definedName>
    <definedName name="Z_3404915B_ECC1_450C_BC7F_CCAAA07C3040_.wvu.Cols" localSheetId="59" hidden="1">'9608'!$C:$E,'9608'!$G:$G,'9608'!$I:$I,'9608'!$P:$R,'9608'!$T:$T,'9608'!$V:$V,'9608'!$AB:$AE</definedName>
    <definedName name="Z_3404915B_ECC1_450C_BC7F_CCAAA07C3040_.wvu.Cols" localSheetId="40" hidden="1">'AIO MIX'!$C:$E,'AIO MIX'!$G:$G,'AIO MIX'!$I:$I,'AIO MIX'!$Q:$AA</definedName>
    <definedName name="Z_3404915B_ECC1_450C_BC7F_CCAAA07C3040_.wvu.Cols" localSheetId="54" hidden="1">'AP-105'!$C:$E,'AP-105'!$G:$G,'AP-105'!$I:$I,'AP-105'!$P:$R,'AP-105'!$T:$T,'AP-105'!$V:$V,'AP-105'!$AB:$AE</definedName>
    <definedName name="Z_3404915B_ECC1_450C_BC7F_CCAAA07C3040_.wvu.Cols" localSheetId="30" hidden="1">'D556 SFF'!$C:$E,'D556 SFF'!$G:$G,'D556 SFF'!$I:$I,'D556 SFF'!$P:$R,'D556 SFF'!$T:$T,'D556 SFF'!$V:$V,'D556 SFF'!$AB:$AE</definedName>
    <definedName name="Z_3404915B_ECC1_450C_BC7F_CCAAA07C3040_.wvu.Cols" localSheetId="5" hidden="1">'DELL AIO MIX'!$C:$E,'DELL AIO MIX'!$G:$G,'DELL AIO MIX'!$I:$I,'DELL AIO MIX'!$V:$V,'DELL AIO MIX'!$AB:$AE</definedName>
    <definedName name="Z_3404915B_ECC1_450C_BC7F_CCAAA07C3040_.wvu.Cols" localSheetId="0" hidden="1">'DELL C2D MIX'!$C:$E,'DELL C2D MIX'!$G:$G,'DELL C2D MIX'!$I:$I,'DELL C2D MIX'!$P:$R,'DELL C2D MIX'!$T:$T,'DELL C2D MIX'!$V:$V,'DELL C2D MIX'!$AB:$AE</definedName>
    <definedName name="Z_3404915B_ECC1_450C_BC7F_CCAAA07C3040_.wvu.Cols" localSheetId="4" hidden="1">'DELL WORKSTATIONS TWR MIX'!$C:$E,'DELL WORKSTATIONS TWR MIX'!$G:$G,'DELL WORKSTATIONS TWR MIX'!$I:$I,'DELL WORKSTATIONS TWR MIX'!$P:$R,'DELL WORKSTATIONS TWR MIX'!$T:$T,'DELL WORKSTATIONS TWR MIX'!$V:$V,'DELL WORKSTATIONS TWR MIX'!$AB:$AE</definedName>
    <definedName name="Z_3404915B_ECC1_450C_BC7F_CCAAA07C3040_.wvu.Cols" localSheetId="47" hidden="1">'DL380P G8'!$C:$E,'DL380P G8'!$G:$G,'DL380P G8'!$I:$I,'DL380P G8'!$P:$R,'DL380P G8'!$T:$T,'DL380P G8'!$V:$V,'DL380P G8'!$AB:$AE</definedName>
    <definedName name="Z_3404915B_ECC1_450C_BC7F_CCAAA07C3040_.wvu.Cols" localSheetId="36" hidden="1">'EDGE 72 TWR'!$C:$E,'EDGE 72 TWR'!$G:$G,'EDGE 72 TWR'!$I:$I,'EDGE 72 TWR'!$P:$R,'EDGE 72 TWR'!$T:$T,'EDGE 72 TWR'!$V:$V,'EDGE 72 TWR'!$X:$X</definedName>
    <definedName name="Z_3404915B_ECC1_450C_BC7F_CCAAA07C3040_.wvu.Cols" localSheetId="31" hidden="1">'FUJITSU MIX TWR'!$C:$E,'FUJITSU MIX TWR'!$G:$G,'FUJITSU MIX TWR'!$I:$I,'FUJITSU MIX TWR'!$P:$R,'FUJITSU MIX TWR'!$T:$T,'FUJITSU MIX TWR'!$V:$V,'FUJITSU MIX TWR'!$AB:$AE</definedName>
    <definedName name="Z_3404915B_ECC1_450C_BC7F_CCAAA07C3040_.wvu.Cols" localSheetId="26" hidden="1">'FUTRO L620 USFF'!$C:$E,'FUTRO L620 USFF'!$G:$G,'FUTRO L620 USFF'!$I:$I,'FUTRO L620 USFF'!$P:$R,'FUTRO L620 USFF'!$T:$T,'FUTRO L620 USFF'!$V:$V,'FUTRO L620 USFF'!$AB:$AE</definedName>
    <definedName name="Z_3404915B_ECC1_450C_BC7F_CCAAA07C3040_.wvu.Cols" localSheetId="27" hidden="1">'FUTRO S900 USDT'!$C:$E,'FUTRO S900 USDT'!$G:$G,'FUTRO S900 USDT'!$I:$I,'FUTRO S900 USDT'!$P:$R,'FUTRO S900 USDT'!$T:$T,'FUTRO S900 USDT'!$V:$V,'FUTRO S900 USDT'!$AB:$AE</definedName>
    <definedName name="Z_3404915B_ECC1_450C_BC7F_CCAAA07C3040_.wvu.Cols" localSheetId="33" hidden="1">'FUTRO X923 AIO'!$C:$E,'FUTRO X923 AIO'!$G:$G,'FUTRO X923 AIO'!$I:$I,'FUTRO X923 AIO'!$V:$V,'FUTRO X923 AIO'!$AB:$AE</definedName>
    <definedName name="Z_3404915B_ECC1_450C_BC7F_CCAAA07C3040_.wvu.Cols" localSheetId="53" hidden="1">'HIVEAP MIX'!$C:$E,'HIVEAP MIX'!$G:$G,'HIVEAP MIX'!$I:$I,'HIVEAP MIX'!$P:$R,'HIVEAP MIX'!$T:$T,'HIVEAP MIX'!$V:$V,'HIVEAP MIX'!$AB:$AE</definedName>
    <definedName name="Z_3404915B_ECC1_450C_BC7F_CCAAA07C3040_.wvu.Cols" localSheetId="23" hidden="1">'HP AIO MIX'!$C:$E,'HP AIO MIX'!$G:$G,'HP AIO MIX'!$I:$I,'HP AIO MIX'!$V:$V,'HP AIO MIX'!$AB:$AE</definedName>
    <definedName name="Z_3404915B_ECC1_450C_BC7F_CCAAA07C3040_.wvu.Cols" localSheetId="57" hidden="1">'IP 335'!$C:$E,'IP 335'!$G:$G,'IP 335'!$I:$I,'IP 335'!$P:$R,'IP 335'!$T:$T,'IP 335'!$V:$V,'IP 335'!$AB:$AE</definedName>
    <definedName name="Z_3404915B_ECC1_450C_BC7F_CCAAA07C3040_.wvu.Cols" localSheetId="52" hidden="1">JG654A!$C:$E,JG654A!$G:$G,JG654A!$I:$I,JG654A!$P:$R,JG654A!$T:$T,JG654A!$V:$V,JG654A!$AB:$AE</definedName>
    <definedName name="Z_3404915B_ECC1_450C_BC7F_CCAAA07C3040_.wvu.Cols" localSheetId="35" hidden="1">'LENOVO TWR MIX'!$C:$E,'LENOVO TWR MIX'!$G:$G,'LENOVO TWR MIX'!$I:$I,'LENOVO TWR MIX'!$P:$R,'LENOVO TWR MIX'!$T:$T,'LENOVO TWR MIX'!$V:$V,'LENOVO TWR MIX'!$AB:$AE</definedName>
    <definedName name="Z_3404915B_ECC1_450C_BC7F_CCAAA07C3040_.wvu.Cols" localSheetId="39" hidden="1">'M93Z, E93Z AIO'!$C:$E,'M93Z, E93Z AIO'!$G:$G,'M93Z, E93Z AIO'!$I:$I,'M93Z, E93Z AIO'!$Q:$R,'M93Z, E93Z AIO'!$V:$V,'M93Z, E93Z AIO'!$AB:$AE</definedName>
    <definedName name="Z_3404915B_ECC1_450C_BC7F_CCAAA07C3040_.wvu.Cols" localSheetId="49" hidden="1">'MIX SERVER'!$C:$E,'MIX SERVER'!$G:$G,'MIX SERVER'!$I:$I,'MIX SERVER'!$P:$R,'MIX SERVER'!$T:$T,'MIX SERVER'!$V:$V,'MIX SERVER'!$AB:$AE</definedName>
    <definedName name="Z_3404915B_ECC1_450C_BC7F_CCAAA07C3040_.wvu.Cols" localSheetId="55" hidden="1">'MP-82'!$C:$E,'MP-82'!$G:$G,'MP-82'!$I:$I,'MP-82'!$P:$R,'MP-82'!$T:$T,'MP-82'!$V:$V,'MP-82'!$AB:$AE</definedName>
    <definedName name="Z_3404915B_ECC1_450C_BC7F_CCAAA07C3040_.wvu.Cols" localSheetId="50" hidden="1">'NETWORK MIX'!$G:$G,'NETWORK MIX'!$I:$I,'NETWORK MIX'!$P:$R,'NETWORK MIX'!$T:$T,'NETWORK MIX'!$V:$V,'NETWORK MIX'!$AB:$AE</definedName>
    <definedName name="Z_3404915B_ECC1_450C_BC7F_CCAAA07C3040_.wvu.Cols" localSheetId="38" hidden="1">'P520'!$C:$E,'P520'!$G:$G,'P520'!$I:$I,'P520'!$P:$R,'P520'!$T:$T,'P520'!$V:$V,'P520'!$X:$X</definedName>
    <definedName name="Z_3404915B_ECC1_450C_BC7F_CCAAA07C3040_.wvu.Cols" localSheetId="28" hidden="1">'Q900 USDT'!$C:$E,'Q900 USDT'!$G:$G,'Q900 USDT'!$I:$I,'Q900 USDT'!$P:$R,'Q900 USDT'!$T:$T,'Q900 USDT'!$V:$V,'Q900 USDT'!$AB:$AE</definedName>
    <definedName name="Z_3404915B_ECC1_450C_BC7F_CCAAA07C3040_.wvu.Cols" localSheetId="12" hidden="1">'RETAIL SYSTEM RP5810 SFF'!$C:$E,'RETAIL SYSTEM RP5810 SFF'!$G:$G,'RETAIL SYSTEM RP5810 SFF'!$I:$I,'RETAIL SYSTEM RP5810 SFF'!$P:$R,'RETAIL SYSTEM RP5810 SFF'!$T:$T,'RETAIL SYSTEM RP5810 SFF'!$V:$V,'RETAIL SYSTEM RP5810 SFF'!$AB:$AE</definedName>
    <definedName name="Z_3404915B_ECC1_450C_BC7F_CCAAA07C3040_.wvu.Cols" localSheetId="60" hidden="1">'RP2 2030 POS'!$C:$E,'RP2 2030 POS'!$G:$G,'RP2 2030 POS'!$I:$I,'RP2 2030 POS'!$P:$R,'RP2 2030 POS'!$T:$T,'RP2 2030 POS'!$V:$V,'RP2 2030 POS'!$AB:$AE</definedName>
    <definedName name="Z_3404915B_ECC1_450C_BC7F_CCAAA07C3040_.wvu.Cols" localSheetId="58" hidden="1">'SOUNDSTATION IP 6000'!$C:$E,'SOUNDSTATION IP 6000'!$G:$G,'SOUNDSTATION IP 6000'!$I:$I,'SOUNDSTATION IP 6000'!$P:$R,'SOUNDSTATION IP 6000'!$T:$T,'SOUNDSTATION IP 6000'!$V:$V,'SOUNDSTATION IP 6000'!$AB:$AE</definedName>
    <definedName name="Z_3404915B_ECC1_450C_BC7F_CCAAA07C3040_.wvu.Cols" localSheetId="42" hidden="1">'TCXWAVE AIO'!$C:$E,'TCXWAVE AIO'!$G:$G,'TCXWAVE AIO'!$I:$I,'TCXWAVE AIO'!$V:$V,'TCXWAVE AIO'!$AB:$AE</definedName>
    <definedName name="Z_3404915B_ECC1_450C_BC7F_CCAAA07C3040_.wvu.Cols" localSheetId="51" hidden="1">'TD-8616'!$C:$E,'TD-8616'!$G:$G,'TD-8616'!$I:$I,'TD-8616'!$P:$R,'TD-8616'!$T:$T,'TD-8616'!$V:$V,'TD-8616'!$AB:$AE</definedName>
    <definedName name="Z_3404915B_ECC1_450C_BC7F_CCAAA07C3040_.wvu.Cols" localSheetId="8" hidden="1">'THINCLIENTS MIX'!$C:$E,'THINCLIENTS MIX'!$G:$G,'THINCLIENTS MIX'!$I:$I,'THINCLIENTS MIX'!$P:$R,'THINCLIENTS MIX'!$T:$T,'THINCLIENTS MIX'!$V:$V,'THINCLIENTS MIX'!$AB:$AE</definedName>
    <definedName name="Z_3404915B_ECC1_450C_BC7F_CCAAA07C3040_.wvu.Cols" localSheetId="41" hidden="1">'TOWER MIX'!$C:$E,'TOWER MIX'!$G:$G,'TOWER MIX'!$I:$I,'TOWER MIX'!$P:$R,'TOWER MIX'!$T:$T,'TOWER MIX'!$V:$V,'TOWER MIX'!$X:$X</definedName>
    <definedName name="Z_3404915B_ECC1_450C_BC7F_CCAAA07C3040_.wvu.Cols" localSheetId="18" hidden="1">'Z230 TWR'!$C:$E,'Z230 TWR'!$G:$G,'Z230 TWR'!$I:$I,'Z230 TWR'!$P:$R,'Z230 TWR'!$T:$T,'Z230 TWR'!$V:$V,'Z230 TWR'!$AB:$AE</definedName>
    <definedName name="Z_3404915B_ECC1_450C_BC7F_CCAAA07C3040_.wvu.Cols" localSheetId="22" hidden="1">'Z640 TWR'!$C:$E,'Z640 TWR'!$G:$G,'Z640 TWR'!$I:$I,'Z640 TWR'!$P:$R,'Z640 TWR'!$T:$T,'Z640 TWR'!$V:$V,'Z640 TWR'!$AB:$AE</definedName>
    <definedName name="Z_5B1FA305_463D_4B6E_BF98_81A6929C891E_.wvu.Cols" localSheetId="56" hidden="1">'1210 IP DESKPHONE'!$C:$E,'1210 IP DESKPHONE'!$G:$G,'1210 IP DESKPHONE'!$I:$I,'1210 IP DESKPHONE'!$P:$R,'1210 IP DESKPHONE'!$T:$T,'1210 IP DESKPHONE'!$V:$V,'1210 IP DESKPHONE'!$AB:$AE</definedName>
    <definedName name="Z_5B1FA305_463D_4B6E_BF98_81A6929C891E_.wvu.Cols" localSheetId="2" hidden="1">'5810 TWR'!$C:$E,'5810 TWR'!$G:$G,'5810 TWR'!$I:$I,'5810 TWR'!$P:$R,'5810 TWR'!$T:$T,'5810 TWR'!$V:$V</definedName>
    <definedName name="Z_5B1FA305_463D_4B6E_BF98_81A6929C891E_.wvu.Cols" localSheetId="24" hidden="1">'600 G1 AIO'!$C:$E,'600 G1 AIO'!$G:$G,'600 G1 AIO'!$I:$I,'600 G1 AIO'!$V:$V,'600 G1 AIO'!$AB:$AE</definedName>
    <definedName name="Z_5B1FA305_463D_4B6E_BF98_81A6929C891E_.wvu.Cols" localSheetId="20" hidden="1">'600 G1 TWR'!$C:$E,'600 G1 TWR'!$G:$G,'600 G1 TWR'!$I:$I,'600 G1 TWR'!$P:$R,'600 G1 TWR'!$T:$T,'600 G1 TWR'!$V:$V,'600 G1 TWR'!$AB:$AE</definedName>
    <definedName name="Z_5B1FA305_463D_4B6E_BF98_81A6929C891E_.wvu.Cols" localSheetId="16" hidden="1">'6300 TWR'!$C:$E,'6300 TWR'!$G:$G,'6300 TWR'!$I:$I,'6300 TWR'!$P:$R,'6300 TWR'!$T:$T,'6300 TWR'!$V:$V,'6300 TWR'!$AB:$AE</definedName>
    <definedName name="Z_5B1FA305_463D_4B6E_BF98_81A6929C891E_.wvu.Cols" localSheetId="9" hidden="1">'705 G3 MINI'!$C:$E,'705 G3 MINI'!$G:$G,'705 G3 MINI'!$I:$I,'705 G3 MINI'!$P:$R,'705 G3 MINI'!$T:$T,'705 G3 MINI'!$V:$V,'705 G3 MINI'!$AB:$AE</definedName>
    <definedName name="Z_5B1FA305_463D_4B6E_BF98_81A6929C891E_.wvu.Cols" localSheetId="13" hidden="1">'705 G3 SFF'!$C:$E,'705 G3 SFF'!$G:$G,'705 G3 SFF'!$I:$I,'705 G3 SFF'!$P:$R,'705 G3 SFF'!$T:$T,'705 G3 SFF'!$V:$V,'705 G3 SFF'!$AB:$AE</definedName>
    <definedName name="Z_5B1FA305_463D_4B6E_BF98_81A6929C891E_.wvu.Cols" localSheetId="10" hidden="1">'800 G1 MINI'!$C:$E,'800 G1 MINI'!$G:$G,'800 G1 MINI'!$I:$I,'800 G1 MINI'!$P:$R,'800 G1 MINI'!$T:$T,'800 G1 MINI'!$V:$V,'800 G1 MINI'!$X:$X</definedName>
    <definedName name="Z_5B1FA305_463D_4B6E_BF98_81A6929C891E_.wvu.Cols" localSheetId="17" hidden="1">'8300 TWR'!$C:$E,'8300 TWR'!$G:$G,'8300 TWR'!$I:$I,'8300 TWR'!$P:$R,'8300 TWR'!$T:$T,'8300 TWR'!$V:$V,'8300 TWR'!$X:$X</definedName>
    <definedName name="Z_5B1FA305_463D_4B6E_BF98_81A6929C891E_.wvu.Cols" localSheetId="11" hidden="1">'8300 USDT'!$C:$E,'8300 USDT'!$G:$G,'8300 USDT'!$I:$I,'8300 USDT'!$P:$R,'8300 USDT'!$T:$T,'8300 USDT'!$V:$V,'8300 USDT'!$AB:$AE</definedName>
    <definedName name="Z_5B1FA305_463D_4B6E_BF98_81A6929C891E_.wvu.Cols" localSheetId="6" hidden="1">'9020, 9030 AIO'!$C:$E,'9020, 9030 AIO'!$G:$G,'9020, 9030 AIO'!$I:$I,'9020, 9030 AIO'!$V:$V,'9020, 9030 AIO'!$AB:$AE</definedName>
    <definedName name="Z_5B1FA305_463D_4B6E_BF98_81A6929C891E_.wvu.Cols" localSheetId="59" hidden="1">'9608'!$C:$E,'9608'!$G:$G,'9608'!$I:$I,'9608'!$P:$R,'9608'!$T:$T,'9608'!$V:$V,'9608'!$AB:$AE</definedName>
    <definedName name="Z_5B1FA305_463D_4B6E_BF98_81A6929C891E_.wvu.Cols" localSheetId="40" hidden="1">'AIO MIX'!$C:$E,'AIO MIX'!$G:$G,'AIO MIX'!$I:$I,'AIO MIX'!$Q:$AA</definedName>
    <definedName name="Z_5B1FA305_463D_4B6E_BF98_81A6929C891E_.wvu.Cols" localSheetId="54" hidden="1">'AP-105'!$C:$E,'AP-105'!$G:$G,'AP-105'!$I:$I,'AP-105'!$P:$R,'AP-105'!$T:$T,'AP-105'!$V:$V,'AP-105'!$AB:$AE</definedName>
    <definedName name="Z_5B1FA305_463D_4B6E_BF98_81A6929C891E_.wvu.Cols" localSheetId="30" hidden="1">'D556 SFF'!$C:$E,'D556 SFF'!$G:$G,'D556 SFF'!$I:$I,'D556 SFF'!$P:$R,'D556 SFF'!$T:$T,'D556 SFF'!$V:$V,'D556 SFF'!$AB:$AE</definedName>
    <definedName name="Z_5B1FA305_463D_4B6E_BF98_81A6929C891E_.wvu.Cols" localSheetId="5" hidden="1">'DELL AIO MIX'!$C:$E,'DELL AIO MIX'!$G:$G,'DELL AIO MIX'!$I:$I,'DELL AIO MIX'!$V:$V,'DELL AIO MIX'!$AB:$AE</definedName>
    <definedName name="Z_5B1FA305_463D_4B6E_BF98_81A6929C891E_.wvu.Cols" localSheetId="0" hidden="1">'DELL C2D MIX'!$C:$E,'DELL C2D MIX'!$G:$G,'DELL C2D MIX'!$I:$I,'DELL C2D MIX'!$P:$R,'DELL C2D MIX'!$T:$T,'DELL C2D MIX'!$V:$V,'DELL C2D MIX'!$AB:$AE</definedName>
    <definedName name="Z_5B1FA305_463D_4B6E_BF98_81A6929C891E_.wvu.Cols" localSheetId="4" hidden="1">'DELL WORKSTATIONS TWR MIX'!$C:$E,'DELL WORKSTATIONS TWR MIX'!$G:$G,'DELL WORKSTATIONS TWR MIX'!$I:$I,'DELL WORKSTATIONS TWR MIX'!$P:$R,'DELL WORKSTATIONS TWR MIX'!$T:$T,'DELL WORKSTATIONS TWR MIX'!$V:$V,'DELL WORKSTATIONS TWR MIX'!$AB:$AE</definedName>
    <definedName name="Z_5B1FA305_463D_4B6E_BF98_81A6929C891E_.wvu.Cols" localSheetId="47" hidden="1">'DL380P G8'!$C:$E,'DL380P G8'!$G:$G,'DL380P G8'!$I:$I,'DL380P G8'!$P:$R,'DL380P G8'!$T:$T,'DL380P G8'!$V:$V,'DL380P G8'!$AB:$AE</definedName>
    <definedName name="Z_5B1FA305_463D_4B6E_BF98_81A6929C891E_.wvu.Cols" localSheetId="36" hidden="1">'EDGE 72 TWR'!$C:$E,'EDGE 72 TWR'!$G:$G,'EDGE 72 TWR'!$I:$I,'EDGE 72 TWR'!$P:$R,'EDGE 72 TWR'!$T:$T,'EDGE 72 TWR'!$V:$V,'EDGE 72 TWR'!$X:$X</definedName>
    <definedName name="Z_5B1FA305_463D_4B6E_BF98_81A6929C891E_.wvu.Cols" localSheetId="31" hidden="1">'FUJITSU MIX TWR'!$C:$E,'FUJITSU MIX TWR'!$G:$G,'FUJITSU MIX TWR'!$I:$I,'FUJITSU MIX TWR'!$P:$R,'FUJITSU MIX TWR'!$T:$T,'FUJITSU MIX TWR'!$V:$V,'FUJITSU MIX TWR'!$AB:$AE</definedName>
    <definedName name="Z_5B1FA305_463D_4B6E_BF98_81A6929C891E_.wvu.Cols" localSheetId="26" hidden="1">'FUTRO L620 USFF'!$C:$E,'FUTRO L620 USFF'!$G:$G,'FUTRO L620 USFF'!$I:$I,'FUTRO L620 USFF'!$P:$R,'FUTRO L620 USFF'!$T:$T,'FUTRO L620 USFF'!$V:$V,'FUTRO L620 USFF'!$AB:$AE</definedName>
    <definedName name="Z_5B1FA305_463D_4B6E_BF98_81A6929C891E_.wvu.Cols" localSheetId="27" hidden="1">'FUTRO S900 USDT'!$C:$E,'FUTRO S900 USDT'!$G:$G,'FUTRO S900 USDT'!$I:$I,'FUTRO S900 USDT'!$P:$R,'FUTRO S900 USDT'!$T:$T,'FUTRO S900 USDT'!$V:$V,'FUTRO S900 USDT'!$AB:$AE</definedName>
    <definedName name="Z_5B1FA305_463D_4B6E_BF98_81A6929C891E_.wvu.Cols" localSheetId="33" hidden="1">'FUTRO X923 AIO'!$C:$E,'FUTRO X923 AIO'!$G:$G,'FUTRO X923 AIO'!$I:$I,'FUTRO X923 AIO'!$V:$V,'FUTRO X923 AIO'!$AB:$AE</definedName>
    <definedName name="Z_5B1FA305_463D_4B6E_BF98_81A6929C891E_.wvu.Cols" localSheetId="53" hidden="1">'HIVEAP MIX'!$C:$E,'HIVEAP MIX'!$G:$G,'HIVEAP MIX'!$I:$I,'HIVEAP MIX'!$P:$R,'HIVEAP MIX'!$T:$T,'HIVEAP MIX'!$V:$V,'HIVEAP MIX'!$AB:$AE</definedName>
    <definedName name="Z_5B1FA305_463D_4B6E_BF98_81A6929C891E_.wvu.Cols" localSheetId="23" hidden="1">'HP AIO MIX'!$C:$E,'HP AIO MIX'!$G:$G,'HP AIO MIX'!$I:$I,'HP AIO MIX'!$V:$V,'HP AIO MIX'!$AB:$AE</definedName>
    <definedName name="Z_5B1FA305_463D_4B6E_BF98_81A6929C891E_.wvu.Cols" localSheetId="57" hidden="1">'IP 335'!$C:$E,'IP 335'!$G:$G,'IP 335'!$I:$I,'IP 335'!$P:$R,'IP 335'!$T:$T,'IP 335'!$V:$V,'IP 335'!$AB:$AE</definedName>
    <definedName name="Z_5B1FA305_463D_4B6E_BF98_81A6929C891E_.wvu.Cols" localSheetId="52" hidden="1">JG654A!$C:$E,JG654A!$G:$G,JG654A!$I:$I,JG654A!$P:$R,JG654A!$T:$T,JG654A!$V:$V,JG654A!$AB:$AE</definedName>
    <definedName name="Z_5B1FA305_463D_4B6E_BF98_81A6929C891E_.wvu.Cols" localSheetId="35" hidden="1">'LENOVO TWR MIX'!$C:$E,'LENOVO TWR MIX'!$G:$G,'LENOVO TWR MIX'!$I:$I,'LENOVO TWR MIX'!$P:$R,'LENOVO TWR MIX'!$T:$T,'LENOVO TWR MIX'!$V:$V,'LENOVO TWR MIX'!$AB:$AE</definedName>
    <definedName name="Z_5B1FA305_463D_4B6E_BF98_81A6929C891E_.wvu.Cols" localSheetId="39" hidden="1">'M93Z, E93Z AIO'!$C:$E,'M93Z, E93Z AIO'!$G:$G,'M93Z, E93Z AIO'!$I:$I,'M93Z, E93Z AIO'!$V:$V,'M93Z, E93Z AIO'!$AB:$AE</definedName>
    <definedName name="Z_5B1FA305_463D_4B6E_BF98_81A6929C891E_.wvu.Cols" localSheetId="49" hidden="1">'MIX SERVER'!$C:$E,'MIX SERVER'!$G:$G,'MIX SERVER'!$I:$I,'MIX SERVER'!$P:$R,'MIX SERVER'!$T:$T,'MIX SERVER'!$V:$V,'MIX SERVER'!$AB:$AE</definedName>
    <definedName name="Z_5B1FA305_463D_4B6E_BF98_81A6929C891E_.wvu.Cols" localSheetId="55" hidden="1">'MP-82'!$C:$E,'MP-82'!$G:$G,'MP-82'!$I:$I,'MP-82'!$P:$R,'MP-82'!$T:$T,'MP-82'!$V:$V,'MP-82'!$AB:$AE</definedName>
    <definedName name="Z_5B1FA305_463D_4B6E_BF98_81A6929C891E_.wvu.Cols" localSheetId="50" hidden="1">'NETWORK MIX'!$C:$E,'NETWORK MIX'!$G:$G,'NETWORK MIX'!$I:$I,'NETWORK MIX'!$P:$R,'NETWORK MIX'!$T:$T,'NETWORK MIX'!$V:$V,'NETWORK MIX'!$AB:$AE</definedName>
    <definedName name="Z_5B1FA305_463D_4B6E_BF98_81A6929C891E_.wvu.Cols" localSheetId="38" hidden="1">'P520'!$C:$E,'P520'!$G:$G,'P520'!$I:$I,'P520'!$P:$R,'P520'!$T:$T,'P520'!$V:$V,'P520'!$X:$X</definedName>
    <definedName name="Z_5B1FA305_463D_4B6E_BF98_81A6929C891E_.wvu.Cols" localSheetId="28" hidden="1">'Q900 USDT'!$C:$E,'Q900 USDT'!$G:$G,'Q900 USDT'!$I:$I,'Q900 USDT'!$P:$R,'Q900 USDT'!$T:$T,'Q900 USDT'!$V:$V,'Q900 USDT'!$AB:$AE</definedName>
    <definedName name="Z_5B1FA305_463D_4B6E_BF98_81A6929C891E_.wvu.Cols" localSheetId="12" hidden="1">'RETAIL SYSTEM RP5810 SFF'!$C:$E,'RETAIL SYSTEM RP5810 SFF'!$G:$G,'RETAIL SYSTEM RP5810 SFF'!$I:$I,'RETAIL SYSTEM RP5810 SFF'!$P:$R,'RETAIL SYSTEM RP5810 SFF'!$T:$T,'RETAIL SYSTEM RP5810 SFF'!$V:$V,'RETAIL SYSTEM RP5810 SFF'!$AB:$AE</definedName>
    <definedName name="Z_5B1FA305_463D_4B6E_BF98_81A6929C891E_.wvu.Cols" localSheetId="60" hidden="1">'RP2 2030 POS'!$C:$E,'RP2 2030 POS'!$G:$G,'RP2 2030 POS'!$I:$I,'RP2 2030 POS'!$P:$R,'RP2 2030 POS'!$T:$T,'RP2 2030 POS'!$V:$V</definedName>
    <definedName name="Z_5B1FA305_463D_4B6E_BF98_81A6929C891E_.wvu.Cols" localSheetId="58" hidden="1">'SOUNDSTATION IP 6000'!$C:$E,'SOUNDSTATION IP 6000'!$G:$G,'SOUNDSTATION IP 6000'!$I:$I,'SOUNDSTATION IP 6000'!$P:$R,'SOUNDSTATION IP 6000'!$T:$T,'SOUNDSTATION IP 6000'!$V:$V,'SOUNDSTATION IP 6000'!$AB:$AE</definedName>
    <definedName name="Z_5B1FA305_463D_4B6E_BF98_81A6929C891E_.wvu.Cols" localSheetId="42" hidden="1">'TCXWAVE AIO'!$C:$E,'TCXWAVE AIO'!$G:$G,'TCXWAVE AIO'!$I:$I,'TCXWAVE AIO'!$V:$V</definedName>
    <definedName name="Z_5B1FA305_463D_4B6E_BF98_81A6929C891E_.wvu.Cols" localSheetId="51" hidden="1">'TD-8616'!$C:$E,'TD-8616'!$G:$G,'TD-8616'!$I:$I,'TD-8616'!$P:$R,'TD-8616'!$T:$T,'TD-8616'!$V:$V,'TD-8616'!$AB:$AE</definedName>
    <definedName name="Z_5B1FA305_463D_4B6E_BF98_81A6929C891E_.wvu.Cols" localSheetId="8" hidden="1">'THINCLIENTS MIX'!$C:$E,'THINCLIENTS MIX'!$I:$I,'THINCLIENTS MIX'!$P:$R,'THINCLIENTS MIX'!$T:$T,'THINCLIENTS MIX'!$V:$V,'THINCLIENTS MIX'!$AB:$AE</definedName>
    <definedName name="Z_5B1FA305_463D_4B6E_BF98_81A6929C891E_.wvu.Cols" localSheetId="41" hidden="1">'TOWER MIX'!$C:$E,'TOWER MIX'!$G:$G,'TOWER MIX'!$I:$I,'TOWER MIX'!$P:$R,'TOWER MIX'!$T:$T,'TOWER MIX'!$V:$V,'TOWER MIX'!$X:$X</definedName>
    <definedName name="Z_5B1FA305_463D_4B6E_BF98_81A6929C891E_.wvu.Cols" localSheetId="18" hidden="1">'Z230 TWR'!$C:$E,'Z230 TWR'!$G:$G,'Z230 TWR'!$I:$I,'Z230 TWR'!$P:$R,'Z230 TWR'!$T:$T,'Z230 TWR'!$V:$V,'Z230 TWR'!$AB:$AE</definedName>
    <definedName name="Z_5B1FA305_463D_4B6E_BF98_81A6929C891E_.wvu.Cols" localSheetId="22" hidden="1">'Z640 TWR'!$C:$E,'Z640 TWR'!$G:$G,'Z640 TWR'!$I:$I,'Z640 TWR'!$P:$R,'Z640 TWR'!$T:$T,'Z640 TWR'!$V:$V,'Z640 TWR'!$AB:$AE</definedName>
    <definedName name="Z_6B75CD61_CFF4_4706_A14B_83CD51F19D1B_.wvu.Cols" localSheetId="56" hidden="1">'1210 IP DESKPHONE'!$C:$E,'1210 IP DESKPHONE'!$G:$G,'1210 IP DESKPHONE'!$I:$I,'1210 IP DESKPHONE'!$P:$R,'1210 IP DESKPHONE'!$T:$T,'1210 IP DESKPHONE'!$V:$V,'1210 IP DESKPHONE'!$AB:$AE</definedName>
    <definedName name="Z_6B75CD61_CFF4_4706_A14B_83CD51F19D1B_.wvu.Cols" localSheetId="24" hidden="1">'600 G1 AIO'!$C:$E,'600 G1 AIO'!$G:$G,'600 G1 AIO'!$I:$I,'600 G1 AIO'!$V:$V,'600 G1 AIO'!$AB:$AE</definedName>
    <definedName name="Z_6B75CD61_CFF4_4706_A14B_83CD51F19D1B_.wvu.Cols" localSheetId="20" hidden="1">'600 G1 TWR'!$C:$E,'600 G1 TWR'!$G:$G,'600 G1 TWR'!$I:$I,'600 G1 TWR'!$P:$R,'600 G1 TWR'!$T:$T,'600 G1 TWR'!$V:$V,'600 G1 TWR'!$AB:$AE</definedName>
    <definedName name="Z_6B75CD61_CFF4_4706_A14B_83CD51F19D1B_.wvu.Cols" localSheetId="9" hidden="1">'705 G3 MINI'!$C:$E,'705 G3 MINI'!$G:$G,'705 G3 MINI'!$I:$I,'705 G3 MINI'!$P:$R,'705 G3 MINI'!$T:$T,'705 G3 MINI'!$V:$V,'705 G3 MINI'!$AB:$AE</definedName>
    <definedName name="Z_6B75CD61_CFF4_4706_A14B_83CD51F19D1B_.wvu.Cols" localSheetId="13" hidden="1">'705 G3 SFF'!$C:$E,'705 G3 SFF'!$G:$G,'705 G3 SFF'!$I:$I,'705 G3 SFF'!$P:$R,'705 G3 SFF'!$T:$T,'705 G3 SFF'!$V:$V,'705 G3 SFF'!$AB:$AE</definedName>
    <definedName name="Z_6B75CD61_CFF4_4706_A14B_83CD51F19D1B_.wvu.Cols" localSheetId="11" hidden="1">'8300 USDT'!$C:$E,'8300 USDT'!$G:$G,'8300 USDT'!$I:$I,'8300 USDT'!$P:$R,'8300 USDT'!$T:$T,'8300 USDT'!$V:$V,'8300 USDT'!$AB:$AE</definedName>
    <definedName name="Z_6B75CD61_CFF4_4706_A14B_83CD51F19D1B_.wvu.Cols" localSheetId="6" hidden="1">'9020, 9030 AIO'!$C:$E,'9020, 9030 AIO'!$G:$G,'9020, 9030 AIO'!$I:$I,'9020, 9030 AIO'!$V:$V,'9020, 9030 AIO'!$AB:$AE</definedName>
    <definedName name="Z_6B75CD61_CFF4_4706_A14B_83CD51F19D1B_.wvu.Cols" localSheetId="59" hidden="1">'9608'!$C:$E,'9608'!$G:$G,'9608'!$I:$I,'9608'!$P:$R,'9608'!$T:$T,'9608'!$V:$V,'9608'!$AB:$AE</definedName>
    <definedName name="Z_6B75CD61_CFF4_4706_A14B_83CD51F19D1B_.wvu.Cols" localSheetId="54" hidden="1">'AP-105'!$C:$E,'AP-105'!$G:$G,'AP-105'!$I:$I,'AP-105'!$P:$R,'AP-105'!$T:$T,'AP-105'!$V:$V,'AP-105'!$AB:$AE</definedName>
    <definedName name="Z_6B75CD61_CFF4_4706_A14B_83CD51F19D1B_.wvu.Cols" localSheetId="30" hidden="1">'D556 SFF'!$C:$E,'D556 SFF'!$G:$G,'D556 SFF'!$I:$I,'D556 SFF'!$P:$R,'D556 SFF'!$T:$T,'D556 SFF'!$V:$V,'D556 SFF'!$AB:$AE</definedName>
    <definedName name="Z_6B75CD61_CFF4_4706_A14B_83CD51F19D1B_.wvu.Cols" localSheetId="5" hidden="1">'DELL AIO MIX'!$C:$E,'DELL AIO MIX'!$G:$G,'DELL AIO MIX'!$I:$I,'DELL AIO MIX'!$V:$V,'DELL AIO MIX'!$AB:$AE</definedName>
    <definedName name="Z_6B75CD61_CFF4_4706_A14B_83CD51F19D1B_.wvu.Cols" localSheetId="0" hidden="1">'DELL C2D MIX'!$C:$E,'DELL C2D MIX'!$G:$G,'DELL C2D MIX'!$I:$I,'DELL C2D MIX'!$P:$R,'DELL C2D MIX'!$T:$T,'DELL C2D MIX'!$V:$V,'DELL C2D MIX'!$AB:$AE</definedName>
    <definedName name="Z_6B75CD61_CFF4_4706_A14B_83CD51F19D1B_.wvu.Cols" localSheetId="4" hidden="1">'DELL WORKSTATIONS TWR MIX'!$C:$E,'DELL WORKSTATIONS TWR MIX'!$G:$G,'DELL WORKSTATIONS TWR MIX'!$I:$I,'DELL WORKSTATIONS TWR MIX'!$P:$R,'DELL WORKSTATIONS TWR MIX'!$T:$T,'DELL WORKSTATIONS TWR MIX'!$V:$V,'DELL WORKSTATIONS TWR MIX'!$AB:$AE</definedName>
    <definedName name="Z_6B75CD61_CFF4_4706_A14B_83CD51F19D1B_.wvu.Cols" localSheetId="47" hidden="1">'DL380P G8'!$C:$E,'DL380P G8'!$G:$G,'DL380P G8'!$P:$R,'DL380P G8'!$T:$T,'DL380P G8'!$V:$V,'DL380P G8'!$AB:$AE</definedName>
    <definedName name="Z_6B75CD61_CFF4_4706_A14B_83CD51F19D1B_.wvu.Cols" localSheetId="31" hidden="1">'FUJITSU MIX TWR'!$C:$E,'FUJITSU MIX TWR'!$G:$G,'FUJITSU MIX TWR'!$I:$I,'FUJITSU MIX TWR'!$P:$R,'FUJITSU MIX TWR'!$T:$T,'FUJITSU MIX TWR'!$V:$V,'FUJITSU MIX TWR'!$AB:$AE</definedName>
    <definedName name="Z_6B75CD61_CFF4_4706_A14B_83CD51F19D1B_.wvu.Cols" localSheetId="26" hidden="1">'FUTRO L620 USFF'!$C:$E,'FUTRO L620 USFF'!$G:$G,'FUTRO L620 USFF'!$I:$I,'FUTRO L620 USFF'!$P:$R,'FUTRO L620 USFF'!$T:$T,'FUTRO L620 USFF'!$V:$V,'FUTRO L620 USFF'!$AB:$AE</definedName>
    <definedName name="Z_6B75CD61_CFF4_4706_A14B_83CD51F19D1B_.wvu.Cols" localSheetId="27" hidden="1">'FUTRO S900 USDT'!$C:$E,'FUTRO S900 USDT'!$G:$G,'FUTRO S900 USDT'!$I:$I,'FUTRO S900 USDT'!$P:$R,'FUTRO S900 USDT'!$T:$T,'FUTRO S900 USDT'!$V:$V,'FUTRO S900 USDT'!$AB:$AE</definedName>
    <definedName name="Z_6B75CD61_CFF4_4706_A14B_83CD51F19D1B_.wvu.Cols" localSheetId="33" hidden="1">'FUTRO X923 AIO'!$C:$E,'FUTRO X923 AIO'!$G:$G,'FUTRO X923 AIO'!$I:$I,'FUTRO X923 AIO'!$V:$V,'FUTRO X923 AIO'!$AB:$AE</definedName>
    <definedName name="Z_6B75CD61_CFF4_4706_A14B_83CD51F19D1B_.wvu.Cols" localSheetId="53" hidden="1">'HIVEAP MIX'!$C:$E,'HIVEAP MIX'!$G:$G,'HIVEAP MIX'!$I:$I,'HIVEAP MIX'!$P:$R,'HIVEAP MIX'!$T:$T,'HIVEAP MIX'!$V:$V,'HIVEAP MIX'!$AB:$AE</definedName>
    <definedName name="Z_6B75CD61_CFF4_4706_A14B_83CD51F19D1B_.wvu.Cols" localSheetId="23" hidden="1">'HP AIO MIX'!$C:$E,'HP AIO MIX'!$G:$G,'HP AIO MIX'!$I:$I,'HP AIO MIX'!$V:$V,'HP AIO MIX'!$AB:$AE</definedName>
    <definedName name="Z_6B75CD61_CFF4_4706_A14B_83CD51F19D1B_.wvu.Cols" localSheetId="57" hidden="1">'IP 335'!$C:$E,'IP 335'!$G:$G,'IP 335'!$I:$I,'IP 335'!$P:$R,'IP 335'!$T:$T,'IP 335'!$V:$V,'IP 335'!$AB:$AE</definedName>
    <definedName name="Z_6B75CD61_CFF4_4706_A14B_83CD51F19D1B_.wvu.Cols" localSheetId="52" hidden="1">JG654A!$C:$E,JG654A!$G:$G,JG654A!$I:$I,JG654A!$P:$R,JG654A!$T:$T,JG654A!$V:$V,JG654A!$AB:$AE</definedName>
    <definedName name="Z_6B75CD61_CFF4_4706_A14B_83CD51F19D1B_.wvu.Cols" localSheetId="35" hidden="1">'LENOVO TWR MIX'!$C:$E,'LENOVO TWR MIX'!$G:$G,'LENOVO TWR MIX'!$I:$I,'LENOVO TWR MIX'!$P:$R,'LENOVO TWR MIX'!$T:$T,'LENOVO TWR MIX'!$V:$V,'LENOVO TWR MIX'!$AB:$AE</definedName>
    <definedName name="Z_6B75CD61_CFF4_4706_A14B_83CD51F19D1B_.wvu.Cols" localSheetId="39" hidden="1">'M93Z, E93Z AIO'!$C:$E,'M93Z, E93Z AIO'!$G:$G,'M93Z, E93Z AIO'!$I:$I,'M93Z, E93Z AIO'!$Q:$R,'M93Z, E93Z AIO'!$V:$V,'M93Z, E93Z AIO'!$AB:$AE</definedName>
    <definedName name="Z_6B75CD61_CFF4_4706_A14B_83CD51F19D1B_.wvu.Cols" localSheetId="49" hidden="1">'MIX SERVER'!$C:$E,'MIX SERVER'!$G:$G,'MIX SERVER'!$I:$I,'MIX SERVER'!$P:$R,'MIX SERVER'!$T:$T,'MIX SERVER'!$V:$V,'MIX SERVER'!$AB:$AE</definedName>
    <definedName name="Z_6B75CD61_CFF4_4706_A14B_83CD51F19D1B_.wvu.Cols" localSheetId="55" hidden="1">'MP-82'!$C:$E,'MP-82'!$G:$G,'MP-82'!$I:$I,'MP-82'!$P:$R,'MP-82'!$T:$T,'MP-82'!$V:$V,'MP-82'!$AB:$AE</definedName>
    <definedName name="Z_6B75CD61_CFF4_4706_A14B_83CD51F19D1B_.wvu.Cols" localSheetId="50" hidden="1">'NETWORK MIX'!$G:$G,'NETWORK MIX'!$I:$I,'NETWORK MIX'!$P:$R,'NETWORK MIX'!$T:$T,'NETWORK MIX'!$V:$V,'NETWORK MIX'!$AB:$AE</definedName>
    <definedName name="Z_6B75CD61_CFF4_4706_A14B_83CD51F19D1B_.wvu.Cols" localSheetId="28" hidden="1">'Q900 USDT'!$C:$E,'Q900 USDT'!$G:$G,'Q900 USDT'!$I:$I,'Q900 USDT'!$P:$R,'Q900 USDT'!$T:$T,'Q900 USDT'!$V:$V,'Q900 USDT'!$AB:$AE</definedName>
    <definedName name="Z_6B75CD61_CFF4_4706_A14B_83CD51F19D1B_.wvu.Cols" localSheetId="12" hidden="1">'RETAIL SYSTEM RP5810 SFF'!$C:$E,'RETAIL SYSTEM RP5810 SFF'!$G:$G,'RETAIL SYSTEM RP5810 SFF'!$I:$I,'RETAIL SYSTEM RP5810 SFF'!$P:$R,'RETAIL SYSTEM RP5810 SFF'!$T:$T,'RETAIL SYSTEM RP5810 SFF'!$V:$V,'RETAIL SYSTEM RP5810 SFF'!$AB:$AE</definedName>
    <definedName name="Z_6B75CD61_CFF4_4706_A14B_83CD51F19D1B_.wvu.Cols" localSheetId="58" hidden="1">'SOUNDSTATION IP 6000'!$C:$E,'SOUNDSTATION IP 6000'!$G:$G,'SOUNDSTATION IP 6000'!$I:$I,'SOUNDSTATION IP 6000'!$P:$R,'SOUNDSTATION IP 6000'!$T:$T,'SOUNDSTATION IP 6000'!$V:$V,'SOUNDSTATION IP 6000'!$AB:$AE</definedName>
    <definedName name="Z_6B75CD61_CFF4_4706_A14B_83CD51F19D1B_.wvu.Cols" localSheetId="51" hidden="1">'TD-8616'!$C:$E,'TD-8616'!$G:$G,'TD-8616'!$I:$I,'TD-8616'!$P:$R,'TD-8616'!$T:$T,'TD-8616'!$V:$V,'TD-8616'!$AB:$AE</definedName>
    <definedName name="Z_6B75CD61_CFF4_4706_A14B_83CD51F19D1B_.wvu.Cols" localSheetId="8" hidden="1">'THINCLIENTS MIX'!$C:$E,'THINCLIENTS MIX'!$G:$G,'THINCLIENTS MIX'!$I:$I,'THINCLIENTS MIX'!$P:$R,'THINCLIENTS MIX'!$T:$T,'THINCLIENTS MIX'!$V:$V,'THINCLIENTS MIX'!$AB:$AE</definedName>
    <definedName name="Z_6B75CD61_CFF4_4706_A14B_83CD51F19D1B_.wvu.Cols" localSheetId="18" hidden="1">'Z230 TWR'!$C:$E,'Z230 TWR'!$G:$G,'Z230 TWR'!$I:$I,'Z230 TWR'!$P:$R,'Z230 TWR'!$T:$T,'Z230 TWR'!$V:$V,'Z230 TWR'!$AB:$AE</definedName>
    <definedName name="Z_6B75CD61_CFF4_4706_A14B_83CD51F19D1B_.wvu.Cols" localSheetId="22" hidden="1">'Z640 TWR'!$C:$E,'Z640 TWR'!$G:$G,'Z640 TWR'!$I:$I,'Z640 TWR'!$P:$R,'Z640 TWR'!$T:$T,'Z640 TWR'!$V:$V,'Z640 TWR'!$AB:$AE</definedName>
    <definedName name="Z_6D5AE0DB_D1A7_4B83_8929_D3EF4969BC69_.wvu.Cols" localSheetId="59" hidden="1">'9608'!$C:$E,'9608'!$G:$G,'9608'!$I:$I,'9608'!$AB:$AE</definedName>
    <definedName name="Z_6D5AE0DB_D1A7_4B83_8929_D3EF4969BC69_.wvu.Cols" localSheetId="54" hidden="1">'AP-105'!$C:$E,'AP-105'!$G:$G,'AP-105'!$I:$I,'AP-105'!$AB:$AE</definedName>
    <definedName name="Z_6D5AE0DB_D1A7_4B83_8929_D3EF4969BC69_.wvu.Cols" localSheetId="31" hidden="1">'FUJITSU MIX TWR'!$C:$E,'FUJITSU MIX TWR'!$AC:$AE</definedName>
    <definedName name="Z_6D5AE0DB_D1A7_4B83_8929_D3EF4969BC69_.wvu.Cols" localSheetId="27" hidden="1">'FUTRO S900 USDT'!$C:$E,'FUTRO S900 USDT'!$AC:$AE</definedName>
    <definedName name="Z_6D5AE0DB_D1A7_4B83_8929_D3EF4969BC69_.wvu.Cols" localSheetId="53" hidden="1">'HIVEAP MIX'!$C:$E,'HIVEAP MIX'!$G:$G,'HIVEAP MIX'!$I:$I,'HIVEAP MIX'!$AB:$AE</definedName>
    <definedName name="Z_6D5AE0DB_D1A7_4B83_8929_D3EF4969BC69_.wvu.Cols" localSheetId="57" hidden="1">'IP 335'!$C:$E,'IP 335'!$G:$G,'IP 335'!$I:$I,'IP 335'!$AB:$AE</definedName>
    <definedName name="Z_6D5AE0DB_D1A7_4B83_8929_D3EF4969BC69_.wvu.Cols" localSheetId="55" hidden="1">'MP-82'!$C:$E,'MP-82'!$G:$G,'MP-82'!$I:$I,'MP-82'!$AB:$AE</definedName>
    <definedName name="Z_6D5AE0DB_D1A7_4B83_8929_D3EF4969BC69_.wvu.Cols" localSheetId="50" hidden="1">'NETWORK MIX'!$C:$E,'NETWORK MIX'!$G:$G,'NETWORK MIX'!$I:$I,'NETWORK MIX'!$AB:$AE</definedName>
    <definedName name="Z_6D5AE0DB_D1A7_4B83_8929_D3EF4969BC69_.wvu.Cols" localSheetId="58" hidden="1">'SOUNDSTATION IP 6000'!$C:$E,'SOUNDSTATION IP 6000'!$G:$G,'SOUNDSTATION IP 6000'!$I:$I,'SOUNDSTATION IP 6000'!$AB:$AE</definedName>
    <definedName name="Z_71B299E4_61CE_49C1_81D9_062E3F90F2BD_.wvu.Cols" localSheetId="56" hidden="1">'1210 IP DESKPHONE'!$C:$E,'1210 IP DESKPHONE'!$G:$G,'1210 IP DESKPHONE'!$I:$I,'1210 IP DESKPHONE'!$P:$R,'1210 IP DESKPHONE'!$T:$T,'1210 IP DESKPHONE'!$V:$V,'1210 IP DESKPHONE'!$AB:$AE</definedName>
    <definedName name="Z_71B299E4_61CE_49C1_81D9_062E3F90F2BD_.wvu.Cols" localSheetId="2" hidden="1">'5810 TWR'!$C:$E,'5810 TWR'!$G:$G,'5810 TWR'!$I:$I,'5810 TWR'!$P:$R,'5810 TWR'!$T:$T,'5810 TWR'!$V:$V,'5810 TWR'!$AB:$AE</definedName>
    <definedName name="Z_71B299E4_61CE_49C1_81D9_062E3F90F2BD_.wvu.Cols" localSheetId="24" hidden="1">'600 G1 AIO'!$C:$E,'600 G1 AIO'!$G:$G,'600 G1 AIO'!$I:$I,'600 G1 AIO'!$V:$V,'600 G1 AIO'!$AB:$AE</definedName>
    <definedName name="Z_71B299E4_61CE_49C1_81D9_062E3F90F2BD_.wvu.Cols" localSheetId="20" hidden="1">'600 G1 TWR'!$C:$E,'600 G1 TWR'!$G:$G,'600 G1 TWR'!$I:$I,'600 G1 TWR'!$P:$R,'600 G1 TWR'!$T:$T,'600 G1 TWR'!$V:$V,'600 G1 TWR'!$AB:$AE</definedName>
    <definedName name="Z_71B299E4_61CE_49C1_81D9_062E3F90F2BD_.wvu.Cols" localSheetId="16" hidden="1">'6300 TWR'!$C:$E,'6300 TWR'!$G:$G,'6300 TWR'!$I:$I,'6300 TWR'!$P:$R,'6300 TWR'!$T:$T,'6300 TWR'!$V:$V,'6300 TWR'!$AB:$AE</definedName>
    <definedName name="Z_71B299E4_61CE_49C1_81D9_062E3F90F2BD_.wvu.Cols" localSheetId="9" hidden="1">'705 G3 MINI'!$C:$E,'705 G3 MINI'!$G:$G,'705 G3 MINI'!$I:$I,'705 G3 MINI'!$P:$R,'705 G3 MINI'!$T:$T,'705 G3 MINI'!$V:$V,'705 G3 MINI'!$AB:$AE</definedName>
    <definedName name="Z_71B299E4_61CE_49C1_81D9_062E3F90F2BD_.wvu.Cols" localSheetId="13" hidden="1">'705 G3 SFF'!$C:$E,'705 G3 SFF'!$G:$G,'705 G3 SFF'!$I:$I,'705 G3 SFF'!$P:$R,'705 G3 SFF'!$T:$T,'705 G3 SFF'!$V:$V,'705 G3 SFF'!$AB:$AE</definedName>
    <definedName name="Z_71B299E4_61CE_49C1_81D9_062E3F90F2BD_.wvu.Cols" localSheetId="10" hidden="1">'800 G1 MINI'!$C:$E,'800 G1 MINI'!$G:$G,'800 G1 MINI'!$I:$I,'800 G1 MINI'!$P:$R,'800 G1 MINI'!$T:$T,'800 G1 MINI'!$V:$V,'800 G1 MINI'!$X:$X</definedName>
    <definedName name="Z_71B299E4_61CE_49C1_81D9_062E3F90F2BD_.wvu.Cols" localSheetId="17" hidden="1">'8300 TWR'!$C:$E,'8300 TWR'!$G:$G,'8300 TWR'!$I:$I,'8300 TWR'!$P:$R,'8300 TWR'!$T:$T,'8300 TWR'!$V:$V,'8300 TWR'!$X:$X</definedName>
    <definedName name="Z_71B299E4_61CE_49C1_81D9_062E3F90F2BD_.wvu.Cols" localSheetId="11" hidden="1">'8300 USDT'!$C:$E,'8300 USDT'!$G:$G,'8300 USDT'!$I:$I,'8300 USDT'!$P:$R,'8300 USDT'!$T:$T,'8300 USDT'!$V:$V,'8300 USDT'!$AB:$AE</definedName>
    <definedName name="Z_71B299E4_61CE_49C1_81D9_062E3F90F2BD_.wvu.Cols" localSheetId="6" hidden="1">'9020, 9030 AIO'!$C:$E,'9020, 9030 AIO'!$G:$G,'9020, 9030 AIO'!$I:$I,'9020, 9030 AIO'!$V:$V,'9020, 9030 AIO'!$AB:$AE</definedName>
    <definedName name="Z_71B299E4_61CE_49C1_81D9_062E3F90F2BD_.wvu.Cols" localSheetId="59" hidden="1">'9608'!$C:$E,'9608'!$G:$G,'9608'!$I:$I,'9608'!$P:$R,'9608'!$T:$T,'9608'!$V:$V,'9608'!$AB:$AE</definedName>
    <definedName name="Z_71B299E4_61CE_49C1_81D9_062E3F90F2BD_.wvu.Cols" localSheetId="40" hidden="1">'AIO MIX'!$C:$E,'AIO MIX'!$G:$G,'AIO MIX'!$I:$I,'AIO MIX'!$Q:$AA</definedName>
    <definedName name="Z_71B299E4_61CE_49C1_81D9_062E3F90F2BD_.wvu.Cols" localSheetId="54" hidden="1">'AP-105'!$C:$E,'AP-105'!$G:$G,'AP-105'!$I:$I,'AP-105'!$P:$R,'AP-105'!$T:$T,'AP-105'!$V:$V,'AP-105'!$AB:$AE</definedName>
    <definedName name="Z_71B299E4_61CE_49C1_81D9_062E3F90F2BD_.wvu.Cols" localSheetId="30" hidden="1">'D556 SFF'!$C:$E,'D556 SFF'!$G:$G,'D556 SFF'!$I:$I,'D556 SFF'!$P:$R,'D556 SFF'!$T:$T,'D556 SFF'!$V:$V,'D556 SFF'!$AB:$AE</definedName>
    <definedName name="Z_71B299E4_61CE_49C1_81D9_062E3F90F2BD_.wvu.Cols" localSheetId="5" hidden="1">'DELL AIO MIX'!$C:$E,'DELL AIO MIX'!$G:$G,'DELL AIO MIX'!$I:$I,'DELL AIO MIX'!$V:$V,'DELL AIO MIX'!$AB:$AE</definedName>
    <definedName name="Z_71B299E4_61CE_49C1_81D9_062E3F90F2BD_.wvu.Cols" localSheetId="0" hidden="1">'DELL C2D MIX'!$C:$E,'DELL C2D MIX'!$G:$G,'DELL C2D MIX'!$I:$I,'DELL C2D MIX'!$P:$R,'DELL C2D MIX'!$T:$T,'DELL C2D MIX'!$V:$V,'DELL C2D MIX'!$AB:$AE</definedName>
    <definedName name="Z_71B299E4_61CE_49C1_81D9_062E3F90F2BD_.wvu.Cols" localSheetId="4" hidden="1">'DELL WORKSTATIONS TWR MIX'!$C:$E,'DELL WORKSTATIONS TWR MIX'!$G:$G,'DELL WORKSTATIONS TWR MIX'!$I:$I,'DELL WORKSTATIONS TWR MIX'!$P:$R,'DELL WORKSTATIONS TWR MIX'!$T:$T,'DELL WORKSTATIONS TWR MIX'!$V:$V,'DELL WORKSTATIONS TWR MIX'!$AB:$AE</definedName>
    <definedName name="Z_71B299E4_61CE_49C1_81D9_062E3F90F2BD_.wvu.Cols" localSheetId="47" hidden="1">'DL380P G8'!$C:$E,'DL380P G8'!$G:$G,'DL380P G8'!$I:$I,'DL380P G8'!$P:$R,'DL380P G8'!$T:$T,'DL380P G8'!$V:$V,'DL380P G8'!$AB:$AE</definedName>
    <definedName name="Z_71B299E4_61CE_49C1_81D9_062E3F90F2BD_.wvu.Cols" localSheetId="36" hidden="1">'EDGE 72 TWR'!$C:$E,'EDGE 72 TWR'!$G:$G,'EDGE 72 TWR'!$I:$I,'EDGE 72 TWR'!$P:$R,'EDGE 72 TWR'!$T:$T,'EDGE 72 TWR'!$V:$V,'EDGE 72 TWR'!$X:$X</definedName>
    <definedName name="Z_71B299E4_61CE_49C1_81D9_062E3F90F2BD_.wvu.Cols" localSheetId="31" hidden="1">'FUJITSU MIX TWR'!$C:$E,'FUJITSU MIX TWR'!$G:$G,'FUJITSU MIX TWR'!$I:$I,'FUJITSU MIX TWR'!$P:$R,'FUJITSU MIX TWR'!$T:$T,'FUJITSU MIX TWR'!$V:$V,'FUJITSU MIX TWR'!$AB:$AE</definedName>
    <definedName name="Z_71B299E4_61CE_49C1_81D9_062E3F90F2BD_.wvu.Cols" localSheetId="26" hidden="1">'FUTRO L620 USFF'!$C:$E,'FUTRO L620 USFF'!$G:$G,'FUTRO L620 USFF'!$I:$I,'FUTRO L620 USFF'!$P:$R,'FUTRO L620 USFF'!$T:$T,'FUTRO L620 USFF'!$V:$V,'FUTRO L620 USFF'!$AB:$AE</definedName>
    <definedName name="Z_71B299E4_61CE_49C1_81D9_062E3F90F2BD_.wvu.Cols" localSheetId="27" hidden="1">'FUTRO S900 USDT'!$C:$E,'FUTRO S900 USDT'!$G:$G,'FUTRO S900 USDT'!$I:$I,'FUTRO S900 USDT'!$P:$R,'FUTRO S900 USDT'!$T:$T,'FUTRO S900 USDT'!$V:$V,'FUTRO S900 USDT'!$AB:$AE</definedName>
    <definedName name="Z_71B299E4_61CE_49C1_81D9_062E3F90F2BD_.wvu.Cols" localSheetId="33" hidden="1">'FUTRO X923 AIO'!$C:$E,'FUTRO X923 AIO'!$G:$G,'FUTRO X923 AIO'!$I:$I,'FUTRO X923 AIO'!$V:$V,'FUTRO X923 AIO'!$AB:$AE</definedName>
    <definedName name="Z_71B299E4_61CE_49C1_81D9_062E3F90F2BD_.wvu.Cols" localSheetId="53" hidden="1">'HIVEAP MIX'!$C:$E,'HIVEAP MIX'!$G:$G,'HIVEAP MIX'!$I:$I,'HIVEAP MIX'!$P:$R,'HIVEAP MIX'!$T:$T,'HIVEAP MIX'!$V:$V,'HIVEAP MIX'!$AB:$AE</definedName>
    <definedName name="Z_71B299E4_61CE_49C1_81D9_062E3F90F2BD_.wvu.Cols" localSheetId="23" hidden="1">'HP AIO MIX'!$C:$E,'HP AIO MIX'!$G:$G,'HP AIO MIX'!$I:$I,'HP AIO MIX'!$V:$V,'HP AIO MIX'!$AB:$AE</definedName>
    <definedName name="Z_71B299E4_61CE_49C1_81D9_062E3F90F2BD_.wvu.Cols" localSheetId="57" hidden="1">'IP 335'!$C:$E,'IP 335'!$G:$G,'IP 335'!$I:$I,'IP 335'!$P:$R,'IP 335'!$T:$T,'IP 335'!$V:$V,'IP 335'!$AB:$AE</definedName>
    <definedName name="Z_71B299E4_61CE_49C1_81D9_062E3F90F2BD_.wvu.Cols" localSheetId="52" hidden="1">JG654A!$C:$E,JG654A!$G:$G,JG654A!$I:$I,JG654A!$P:$R,JG654A!$T:$T,JG654A!$V:$V,JG654A!$AB:$AE</definedName>
    <definedName name="Z_71B299E4_61CE_49C1_81D9_062E3F90F2BD_.wvu.Cols" localSheetId="35" hidden="1">'LENOVO TWR MIX'!$C:$E,'LENOVO TWR MIX'!$G:$G,'LENOVO TWR MIX'!$I:$I,'LENOVO TWR MIX'!$P:$R,'LENOVO TWR MIX'!$T:$T,'LENOVO TWR MIX'!$V:$V,'LENOVO TWR MIX'!$AB:$AE</definedName>
    <definedName name="Z_71B299E4_61CE_49C1_81D9_062E3F90F2BD_.wvu.Cols" localSheetId="39" hidden="1">'M93Z, E93Z AIO'!$C:$E,'M93Z, E93Z AIO'!$G:$G,'M93Z, E93Z AIO'!$I:$I,'M93Z, E93Z AIO'!$Q:$R,'M93Z, E93Z AIO'!$V:$V,'M93Z, E93Z AIO'!$AB:$AE</definedName>
    <definedName name="Z_71B299E4_61CE_49C1_81D9_062E3F90F2BD_.wvu.Cols" localSheetId="49" hidden="1">'MIX SERVER'!$C:$E,'MIX SERVER'!$G:$G,'MIX SERVER'!$I:$I,'MIX SERVER'!$P:$R,'MIX SERVER'!$T:$T,'MIX SERVER'!$V:$V,'MIX SERVER'!$AB:$AE</definedName>
    <definedName name="Z_71B299E4_61CE_49C1_81D9_062E3F90F2BD_.wvu.Cols" localSheetId="55" hidden="1">'MP-82'!$C:$E,'MP-82'!$G:$G,'MP-82'!$I:$I,'MP-82'!$P:$R,'MP-82'!$T:$T,'MP-82'!$V:$V,'MP-82'!$AB:$AE</definedName>
    <definedName name="Z_71B299E4_61CE_49C1_81D9_062E3F90F2BD_.wvu.Cols" localSheetId="50" hidden="1">'NETWORK MIX'!$G:$G,'NETWORK MIX'!$I:$I,'NETWORK MIX'!$P:$R,'NETWORK MIX'!$T:$T,'NETWORK MIX'!$V:$V,'NETWORK MIX'!$AB:$AE</definedName>
    <definedName name="Z_71B299E4_61CE_49C1_81D9_062E3F90F2BD_.wvu.Cols" localSheetId="38" hidden="1">'P520'!$C:$E,'P520'!$G:$G,'P520'!$I:$I,'P520'!$P:$R,'P520'!$T:$T,'P520'!$V:$V,'P520'!$X:$X</definedName>
    <definedName name="Z_71B299E4_61CE_49C1_81D9_062E3F90F2BD_.wvu.Cols" localSheetId="28" hidden="1">'Q900 USDT'!$C:$E,'Q900 USDT'!$G:$G,'Q900 USDT'!$I:$I,'Q900 USDT'!$P:$R,'Q900 USDT'!$T:$T,'Q900 USDT'!$V:$V,'Q900 USDT'!$AB:$AE</definedName>
    <definedName name="Z_71B299E4_61CE_49C1_81D9_062E3F90F2BD_.wvu.Cols" localSheetId="12" hidden="1">'RETAIL SYSTEM RP5810 SFF'!$C:$E,'RETAIL SYSTEM RP5810 SFF'!$G:$G,'RETAIL SYSTEM RP5810 SFF'!$I:$I,'RETAIL SYSTEM RP5810 SFF'!$P:$R,'RETAIL SYSTEM RP5810 SFF'!$T:$T,'RETAIL SYSTEM RP5810 SFF'!$V:$V,'RETAIL SYSTEM RP5810 SFF'!$AB:$AE</definedName>
    <definedName name="Z_71B299E4_61CE_49C1_81D9_062E3F90F2BD_.wvu.Cols" localSheetId="60" hidden="1">'RP2 2030 POS'!$C:$E,'RP2 2030 POS'!$G:$G,'RP2 2030 POS'!$I:$I,'RP2 2030 POS'!$P:$R,'RP2 2030 POS'!$T:$T,'RP2 2030 POS'!$V:$V</definedName>
    <definedName name="Z_71B299E4_61CE_49C1_81D9_062E3F90F2BD_.wvu.Cols" localSheetId="58" hidden="1">'SOUNDSTATION IP 6000'!$C:$E,'SOUNDSTATION IP 6000'!$G:$G,'SOUNDSTATION IP 6000'!$I:$I,'SOUNDSTATION IP 6000'!$P:$R,'SOUNDSTATION IP 6000'!$T:$T,'SOUNDSTATION IP 6000'!$V:$V,'SOUNDSTATION IP 6000'!$AB:$AE</definedName>
    <definedName name="Z_71B299E4_61CE_49C1_81D9_062E3F90F2BD_.wvu.Cols" localSheetId="42" hidden="1">'TCXWAVE AIO'!$C:$E,'TCXWAVE AIO'!$G:$G,'TCXWAVE AIO'!$I:$I,'TCXWAVE AIO'!$V:$V</definedName>
    <definedName name="Z_71B299E4_61CE_49C1_81D9_062E3F90F2BD_.wvu.Cols" localSheetId="51" hidden="1">'TD-8616'!$C:$E,'TD-8616'!$G:$G,'TD-8616'!$I:$I,'TD-8616'!$P:$R,'TD-8616'!$T:$T,'TD-8616'!$V:$V,'TD-8616'!$AB:$AE</definedName>
    <definedName name="Z_71B299E4_61CE_49C1_81D9_062E3F90F2BD_.wvu.Cols" localSheetId="8" hidden="1">'THINCLIENTS MIX'!$C:$E,'THINCLIENTS MIX'!$G:$G,'THINCLIENTS MIX'!$I:$I,'THINCLIENTS MIX'!$P:$R,'THINCLIENTS MIX'!$T:$T,'THINCLIENTS MIX'!$V:$V,'THINCLIENTS MIX'!$AB:$AE</definedName>
    <definedName name="Z_71B299E4_61CE_49C1_81D9_062E3F90F2BD_.wvu.Cols" localSheetId="41" hidden="1">'TOWER MIX'!$C:$E,'TOWER MIX'!$G:$G,'TOWER MIX'!$I:$I,'TOWER MIX'!$P:$R,'TOWER MIX'!$T:$T,'TOWER MIX'!$V:$V,'TOWER MIX'!$X:$X</definedName>
    <definedName name="Z_71B299E4_61CE_49C1_81D9_062E3F90F2BD_.wvu.Cols" localSheetId="18" hidden="1">'Z230 TWR'!$C:$E,'Z230 TWR'!$G:$G,'Z230 TWR'!$I:$I,'Z230 TWR'!$P:$R,'Z230 TWR'!$T:$T,'Z230 TWR'!$V:$V,'Z230 TWR'!$AB:$AE</definedName>
    <definedName name="Z_71B299E4_61CE_49C1_81D9_062E3F90F2BD_.wvu.Cols" localSheetId="22" hidden="1">'Z640 TWR'!$C:$E,'Z640 TWR'!$G:$G,'Z640 TWR'!$I:$I,'Z640 TWR'!$V:$V,'Z640 TWR'!$AB:$AE</definedName>
    <definedName name="Z_7660ED07_84B9_48BC_B5D6_47C8995D037A_.wvu.Cols" localSheetId="59" hidden="1">'9608'!$C:$E,'9608'!$G:$G,'9608'!$I:$I,'9608'!$AB:$AE</definedName>
    <definedName name="Z_7660ED07_84B9_48BC_B5D6_47C8995D037A_.wvu.Cols" localSheetId="54" hidden="1">'AP-105'!$C:$E,'AP-105'!$G:$G,'AP-105'!$I:$I,'AP-105'!$AB:$AE</definedName>
    <definedName name="Z_7660ED07_84B9_48BC_B5D6_47C8995D037A_.wvu.Cols" localSheetId="31" hidden="1">'FUJITSU MIX TWR'!$C:$E,'FUJITSU MIX TWR'!$AC:$AE</definedName>
    <definedName name="Z_7660ED07_84B9_48BC_B5D6_47C8995D037A_.wvu.Cols" localSheetId="27" hidden="1">'FUTRO S900 USDT'!$C:$E,'FUTRO S900 USDT'!$AC:$AE</definedName>
    <definedName name="Z_7660ED07_84B9_48BC_B5D6_47C8995D037A_.wvu.Cols" localSheetId="53" hidden="1">'HIVEAP MIX'!$C:$E,'HIVEAP MIX'!$G:$G,'HIVEAP MIX'!$I:$I,'HIVEAP MIX'!$AB:$AE</definedName>
    <definedName name="Z_7660ED07_84B9_48BC_B5D6_47C8995D037A_.wvu.Cols" localSheetId="23" hidden="1">'HP AIO MIX'!$C:$E,'HP AIO MIX'!$AC:$AE</definedName>
    <definedName name="Z_7660ED07_84B9_48BC_B5D6_47C8995D037A_.wvu.Cols" localSheetId="57" hidden="1">'IP 335'!$C:$E,'IP 335'!$G:$G,'IP 335'!$I:$I,'IP 335'!$AB:$AE</definedName>
    <definedName name="Z_7660ED07_84B9_48BC_B5D6_47C8995D037A_.wvu.Cols" localSheetId="55" hidden="1">'MP-82'!$C:$E,'MP-82'!$G:$G,'MP-82'!$I:$I,'MP-82'!$AB:$AE</definedName>
    <definedName name="Z_7660ED07_84B9_48BC_B5D6_47C8995D037A_.wvu.Cols" localSheetId="50" hidden="1">'NETWORK MIX'!$C:$E,'NETWORK MIX'!$G:$G,'NETWORK MIX'!$I:$I,'NETWORK MIX'!$AB:$AE</definedName>
    <definedName name="Z_7660ED07_84B9_48BC_B5D6_47C8995D037A_.wvu.Cols" localSheetId="58" hidden="1">'SOUNDSTATION IP 6000'!$C:$E,'SOUNDSTATION IP 6000'!$G:$G,'SOUNDSTATION IP 6000'!$I:$I,'SOUNDSTATION IP 6000'!$AB:$AE</definedName>
    <definedName name="Z_8ABA602B_BA8D_44BA_AAC3_E387ACC3E4C4_.wvu.Cols" localSheetId="56" hidden="1">'1210 IP DESKPHONE'!$C:$E,'1210 IP DESKPHONE'!$G:$G,'1210 IP DESKPHONE'!$I:$I,'1210 IP DESKPHONE'!$P:$R,'1210 IP DESKPHONE'!$T:$T,'1210 IP DESKPHONE'!$V:$V,'1210 IP DESKPHONE'!$AB:$AE</definedName>
    <definedName name="Z_8ABA602B_BA8D_44BA_AAC3_E387ACC3E4C4_.wvu.Cols" localSheetId="24" hidden="1">'600 G1 AIO'!$C:$E,'600 G1 AIO'!$G:$G,'600 G1 AIO'!$I:$I,'600 G1 AIO'!$V:$V,'600 G1 AIO'!$AB:$AE</definedName>
    <definedName name="Z_8ABA602B_BA8D_44BA_AAC3_E387ACC3E4C4_.wvu.Cols" localSheetId="20" hidden="1">'600 G1 TWR'!$C:$E,'600 G1 TWR'!$G:$G,'600 G1 TWR'!$I:$I,'600 G1 TWR'!$P:$R,'600 G1 TWR'!$T:$T,'600 G1 TWR'!$V:$V,'600 G1 TWR'!$AB:$AE</definedName>
    <definedName name="Z_8ABA602B_BA8D_44BA_AAC3_E387ACC3E4C4_.wvu.Cols" localSheetId="16" hidden="1">'6300 TWR'!$C:$E,'6300 TWR'!$G:$G,'6300 TWR'!$I:$I,'6300 TWR'!$P:$R,'6300 TWR'!$T:$T,'6300 TWR'!$V:$V,'6300 TWR'!$AB:$AE</definedName>
    <definedName name="Z_8ABA602B_BA8D_44BA_AAC3_E387ACC3E4C4_.wvu.Cols" localSheetId="9" hidden="1">'705 G3 MINI'!$C:$E,'705 G3 MINI'!$G:$G,'705 G3 MINI'!$I:$I,'705 G3 MINI'!$P:$R,'705 G3 MINI'!$T:$T,'705 G3 MINI'!$V:$V,'705 G3 MINI'!$AB:$AE</definedName>
    <definedName name="Z_8ABA602B_BA8D_44BA_AAC3_E387ACC3E4C4_.wvu.Cols" localSheetId="13" hidden="1">'705 G3 SFF'!$C:$E,'705 G3 SFF'!$G:$G,'705 G3 SFF'!$I:$I,'705 G3 SFF'!$P:$R,'705 G3 SFF'!$T:$T,'705 G3 SFF'!$V:$V,'705 G3 SFF'!$AB:$AE</definedName>
    <definedName name="Z_8ABA602B_BA8D_44BA_AAC3_E387ACC3E4C4_.wvu.Cols" localSheetId="6" hidden="1">'9020, 9030 AIO'!$C:$E,'9020, 9030 AIO'!$G:$G,'9020, 9030 AIO'!$I:$I,'9020, 9030 AIO'!$V:$V,'9020, 9030 AIO'!$AB:$AE</definedName>
    <definedName name="Z_8ABA602B_BA8D_44BA_AAC3_E387ACC3E4C4_.wvu.Cols" localSheetId="59" hidden="1">'9608'!$C:$E,'9608'!$G:$G,'9608'!$I:$I,'9608'!$P:$R,'9608'!$T:$T,'9608'!$V:$V,'9608'!$AB:$AE</definedName>
    <definedName name="Z_8ABA602B_BA8D_44BA_AAC3_E387ACC3E4C4_.wvu.Cols" localSheetId="54" hidden="1">'AP-105'!$C:$E,'AP-105'!$G:$G,'AP-105'!$I:$I,'AP-105'!$P:$R,'AP-105'!$T:$T,'AP-105'!$V:$V,'AP-105'!$AB:$AE</definedName>
    <definedName name="Z_8ABA602B_BA8D_44BA_AAC3_E387ACC3E4C4_.wvu.Cols" localSheetId="5" hidden="1">'DELL AIO MIX'!$C:$E,'DELL AIO MIX'!$G:$G,'DELL AIO MIX'!$I:$I,'DELL AIO MIX'!$V:$V,'DELL AIO MIX'!$AB:$AE</definedName>
    <definedName name="Z_8ABA602B_BA8D_44BA_AAC3_E387ACC3E4C4_.wvu.Cols" localSheetId="0" hidden="1">'DELL C2D MIX'!$C:$E,'DELL C2D MIX'!$G:$G,'DELL C2D MIX'!$I:$I,'DELL C2D MIX'!$P:$R,'DELL C2D MIX'!$T:$T,'DELL C2D MIX'!$V:$V,'DELL C2D MIX'!$AB:$AE</definedName>
    <definedName name="Z_8ABA602B_BA8D_44BA_AAC3_E387ACC3E4C4_.wvu.Cols" localSheetId="4" hidden="1">'DELL WORKSTATIONS TWR MIX'!$C:$E,'DELL WORKSTATIONS TWR MIX'!$G:$G,'DELL WORKSTATIONS TWR MIX'!$I:$I,'DELL WORKSTATIONS TWR MIX'!$P:$R,'DELL WORKSTATIONS TWR MIX'!$T:$T,'DELL WORKSTATIONS TWR MIX'!$V:$V,'DELL WORKSTATIONS TWR MIX'!$AB:$AE</definedName>
    <definedName name="Z_8ABA602B_BA8D_44BA_AAC3_E387ACC3E4C4_.wvu.Cols" localSheetId="47" hidden="1">'DL380P G8'!$C:$E,'DL380P G8'!$G:$G,'DL380P G8'!$I:$I,'DL380P G8'!$P:$R,'DL380P G8'!$T:$T,'DL380P G8'!$V:$V,'DL380P G8'!$AB:$AE</definedName>
    <definedName name="Z_8ABA602B_BA8D_44BA_AAC3_E387ACC3E4C4_.wvu.Cols" localSheetId="31" hidden="1">'FUJITSU MIX TWR'!$C:$E,'FUJITSU MIX TWR'!$G:$G,'FUJITSU MIX TWR'!$I:$I,'FUJITSU MIX TWR'!$P:$R,'FUJITSU MIX TWR'!$T:$T,'FUJITSU MIX TWR'!$V:$V,'FUJITSU MIX TWR'!$AB:$AE</definedName>
    <definedName name="Z_8ABA602B_BA8D_44BA_AAC3_E387ACC3E4C4_.wvu.Cols" localSheetId="26" hidden="1">'FUTRO L620 USFF'!$C:$E,'FUTRO L620 USFF'!$G:$G,'FUTRO L620 USFF'!$I:$I,'FUTRO L620 USFF'!$P:$R,'FUTRO L620 USFF'!$T:$T,'FUTRO L620 USFF'!$V:$V,'FUTRO L620 USFF'!$AB:$AE</definedName>
    <definedName name="Z_8ABA602B_BA8D_44BA_AAC3_E387ACC3E4C4_.wvu.Cols" localSheetId="27" hidden="1">'FUTRO S900 USDT'!$C:$E,'FUTRO S900 USDT'!$G:$G,'FUTRO S900 USDT'!$I:$I,'FUTRO S900 USDT'!$P:$R,'FUTRO S900 USDT'!$T:$T,'FUTRO S900 USDT'!$V:$V,'FUTRO S900 USDT'!$AB:$AE</definedName>
    <definedName name="Z_8ABA602B_BA8D_44BA_AAC3_E387ACC3E4C4_.wvu.Cols" localSheetId="33" hidden="1">'FUTRO X923 AIO'!$C:$E,'FUTRO X923 AIO'!$G:$G,'FUTRO X923 AIO'!$I:$I,'FUTRO X923 AIO'!$V:$V,'FUTRO X923 AIO'!$AB:$AE</definedName>
    <definedName name="Z_8ABA602B_BA8D_44BA_AAC3_E387ACC3E4C4_.wvu.Cols" localSheetId="53" hidden="1">'HIVEAP MIX'!$C:$E,'HIVEAP MIX'!$G:$G,'HIVEAP MIX'!$I:$I,'HIVEAP MIX'!$P:$R,'HIVEAP MIX'!$T:$T,'HIVEAP MIX'!$V:$V,'HIVEAP MIX'!$AB:$AE</definedName>
    <definedName name="Z_8ABA602B_BA8D_44BA_AAC3_E387ACC3E4C4_.wvu.Cols" localSheetId="23" hidden="1">'HP AIO MIX'!$C:$E,'HP AIO MIX'!$G:$G,'HP AIO MIX'!$I:$I,'HP AIO MIX'!$V:$V,'HP AIO MIX'!$AB:$AE</definedName>
    <definedName name="Z_8ABA602B_BA8D_44BA_AAC3_E387ACC3E4C4_.wvu.Cols" localSheetId="57" hidden="1">'IP 335'!$C:$E,'IP 335'!$G:$G,'IP 335'!$I:$I,'IP 335'!$P:$R,'IP 335'!$T:$T,'IP 335'!$V:$V,'IP 335'!$AB:$AE</definedName>
    <definedName name="Z_8ABA602B_BA8D_44BA_AAC3_E387ACC3E4C4_.wvu.Cols" localSheetId="52" hidden="1">JG654A!$C:$E,JG654A!$G:$G,JG654A!$I:$I,JG654A!$P:$R,JG654A!$T:$T,JG654A!$V:$V,JG654A!$AB:$AE</definedName>
    <definedName name="Z_8ABA602B_BA8D_44BA_AAC3_E387ACC3E4C4_.wvu.Cols" localSheetId="35" hidden="1">'LENOVO TWR MIX'!$C:$E,'LENOVO TWR MIX'!$G:$G,'LENOVO TWR MIX'!$I:$I,'LENOVO TWR MIX'!$P:$R,'LENOVO TWR MIX'!$T:$T,'LENOVO TWR MIX'!$V:$V,'LENOVO TWR MIX'!$AB:$AE</definedName>
    <definedName name="Z_8ABA602B_BA8D_44BA_AAC3_E387ACC3E4C4_.wvu.Cols" localSheetId="39" hidden="1">'M93Z, E93Z AIO'!$C:$E,'M93Z, E93Z AIO'!$G:$G,'M93Z, E93Z AIO'!$I:$I,'M93Z, E93Z AIO'!$Q:$R,'M93Z, E93Z AIO'!$V:$V,'M93Z, E93Z AIO'!$AB:$AE</definedName>
    <definedName name="Z_8ABA602B_BA8D_44BA_AAC3_E387ACC3E4C4_.wvu.Cols" localSheetId="49" hidden="1">'MIX SERVER'!$C:$E,'MIX SERVER'!$G:$G,'MIX SERVER'!$I:$I,'MIX SERVER'!$P:$R,'MIX SERVER'!$T:$T,'MIX SERVER'!$V:$V,'MIX SERVER'!$AB:$AE</definedName>
    <definedName name="Z_8ABA602B_BA8D_44BA_AAC3_E387ACC3E4C4_.wvu.Cols" localSheetId="55" hidden="1">'MP-82'!$C:$E,'MP-82'!$G:$G,'MP-82'!$I:$I,'MP-82'!$P:$R,'MP-82'!$T:$T,'MP-82'!$V:$V,'MP-82'!$AB:$AE</definedName>
    <definedName name="Z_8ABA602B_BA8D_44BA_AAC3_E387ACC3E4C4_.wvu.Cols" localSheetId="50" hidden="1">'NETWORK MIX'!$G:$G,'NETWORK MIX'!$I:$I,'NETWORK MIX'!$P:$R,'NETWORK MIX'!$T:$T,'NETWORK MIX'!$V:$V,'NETWORK MIX'!$AB:$AE</definedName>
    <definedName name="Z_8ABA602B_BA8D_44BA_AAC3_E387ACC3E4C4_.wvu.Cols" localSheetId="12" hidden="1">'RETAIL SYSTEM RP5810 SFF'!$C:$E,'RETAIL SYSTEM RP5810 SFF'!$G:$G,'RETAIL SYSTEM RP5810 SFF'!$I:$I,'RETAIL SYSTEM RP5810 SFF'!$P:$R,'RETAIL SYSTEM RP5810 SFF'!$T:$T,'RETAIL SYSTEM RP5810 SFF'!$V:$V,'RETAIL SYSTEM RP5810 SFF'!$AB:$AE</definedName>
    <definedName name="Z_8ABA602B_BA8D_44BA_AAC3_E387ACC3E4C4_.wvu.Cols" localSheetId="58" hidden="1">'SOUNDSTATION IP 6000'!$C:$E,'SOUNDSTATION IP 6000'!$G:$G,'SOUNDSTATION IP 6000'!$I:$I,'SOUNDSTATION IP 6000'!$P:$R,'SOUNDSTATION IP 6000'!$T:$T,'SOUNDSTATION IP 6000'!$V:$V,'SOUNDSTATION IP 6000'!$AB:$AE</definedName>
    <definedName name="Z_8ABA602B_BA8D_44BA_AAC3_E387ACC3E4C4_.wvu.Cols" localSheetId="51" hidden="1">'TD-8616'!$C:$E,'TD-8616'!$G:$G,'TD-8616'!$I:$I,'TD-8616'!$P:$R,'TD-8616'!$T:$T,'TD-8616'!$V:$V,'TD-8616'!$AB:$AE</definedName>
    <definedName name="Z_8ABA602B_BA8D_44BA_AAC3_E387ACC3E4C4_.wvu.Cols" localSheetId="8" hidden="1">'THINCLIENTS MIX'!$C:$E,'THINCLIENTS MIX'!$G:$G,'THINCLIENTS MIX'!$I:$I,'THINCLIENTS MIX'!$P:$R,'THINCLIENTS MIX'!$T:$T,'THINCLIENTS MIX'!$V:$V,'THINCLIENTS MIX'!$AB:$AE</definedName>
    <definedName name="Z_8ABA602B_BA8D_44BA_AAC3_E387ACC3E4C4_.wvu.Cols" localSheetId="22" hidden="1">'Z640 TWR'!$C:$E,'Z640 TWR'!$G:$G,'Z640 TWR'!$I:$I,'Z640 TWR'!$P:$R,'Z640 TWR'!$T:$T,'Z640 TWR'!$V:$V,'Z640 TWR'!$AB:$AE</definedName>
    <definedName name="Z_942F52C8_974C_4FCD_BB09_A94BC65996A2_.wvu.Cols" localSheetId="56" hidden="1">'1210 IP DESKPHONE'!$C:$E,'1210 IP DESKPHONE'!$G:$G,'1210 IP DESKPHONE'!$I:$I,'1210 IP DESKPHONE'!$P:$R,'1210 IP DESKPHONE'!$T:$T,'1210 IP DESKPHONE'!$V:$V,'1210 IP DESKPHONE'!$AB:$AE</definedName>
    <definedName name="Z_942F52C8_974C_4FCD_BB09_A94BC65996A2_.wvu.Cols" localSheetId="2" hidden="1">'5810 TWR'!$C:$E,'5810 TWR'!$G:$G,'5810 TWR'!$I:$I,'5810 TWR'!$P:$R,'5810 TWR'!$T:$T,'5810 TWR'!$V:$V,'5810 TWR'!$AB:$AE</definedName>
    <definedName name="Z_942F52C8_974C_4FCD_BB09_A94BC65996A2_.wvu.Cols" localSheetId="24" hidden="1">'600 G1 AIO'!$C:$E,'600 G1 AIO'!$G:$G,'600 G1 AIO'!$I:$I,'600 G1 AIO'!$V:$V,'600 G1 AIO'!$AB:$AE</definedName>
    <definedName name="Z_942F52C8_974C_4FCD_BB09_A94BC65996A2_.wvu.Cols" localSheetId="20" hidden="1">'600 G1 TWR'!$C:$E,'600 G1 TWR'!$G:$G,'600 G1 TWR'!$I:$I,'600 G1 TWR'!$P:$R,'600 G1 TWR'!$T:$T,'600 G1 TWR'!$V:$V,'600 G1 TWR'!$AB:$AE</definedName>
    <definedName name="Z_942F52C8_974C_4FCD_BB09_A94BC65996A2_.wvu.Cols" localSheetId="9" hidden="1">'705 G3 MINI'!$C:$E,'705 G3 MINI'!$G:$G,'705 G3 MINI'!$I:$I,'705 G3 MINI'!$P:$R,'705 G3 MINI'!$T:$T,'705 G3 MINI'!$V:$V,'705 G3 MINI'!$AB:$AE</definedName>
    <definedName name="Z_942F52C8_974C_4FCD_BB09_A94BC65996A2_.wvu.Cols" localSheetId="13" hidden="1">'705 G3 SFF'!$C:$E,'705 G3 SFF'!$G:$G,'705 G3 SFF'!$I:$I,'705 G3 SFF'!$P:$R,'705 G3 SFF'!$T:$T,'705 G3 SFF'!$V:$V,'705 G3 SFF'!$AB:$AE</definedName>
    <definedName name="Z_942F52C8_974C_4FCD_BB09_A94BC65996A2_.wvu.Cols" localSheetId="11" hidden="1">'8300 USDT'!$C:$E,'8300 USDT'!$G:$G,'8300 USDT'!$I:$I,'8300 USDT'!$P:$R,'8300 USDT'!$T:$T,'8300 USDT'!$V:$V,'8300 USDT'!$AB:$AE</definedName>
    <definedName name="Z_942F52C8_974C_4FCD_BB09_A94BC65996A2_.wvu.Cols" localSheetId="6" hidden="1">'9020, 9030 AIO'!$C:$E,'9020, 9030 AIO'!$G:$G,'9020, 9030 AIO'!$I:$I,'9020, 9030 AIO'!$V:$V,'9020, 9030 AIO'!$AB:$AE</definedName>
    <definedName name="Z_942F52C8_974C_4FCD_BB09_A94BC65996A2_.wvu.Cols" localSheetId="59" hidden="1">'9608'!$C:$E,'9608'!$G:$G,'9608'!$I:$I,'9608'!$P:$R,'9608'!$T:$T,'9608'!$V:$V,'9608'!$AB:$AE</definedName>
    <definedName name="Z_942F52C8_974C_4FCD_BB09_A94BC65996A2_.wvu.Cols" localSheetId="54" hidden="1">'AP-105'!$C:$E,'AP-105'!$G:$G,'AP-105'!$I:$I,'AP-105'!$P:$R,'AP-105'!$T:$T,'AP-105'!$V:$V,'AP-105'!$AB:$AE</definedName>
    <definedName name="Z_942F52C8_974C_4FCD_BB09_A94BC65996A2_.wvu.Cols" localSheetId="30" hidden="1">'D556 SFF'!$C:$E,'D556 SFF'!$G:$G,'D556 SFF'!$I:$I,'D556 SFF'!$P:$R,'D556 SFF'!$T:$T,'D556 SFF'!$V:$V,'D556 SFF'!$AB:$AE</definedName>
    <definedName name="Z_942F52C8_974C_4FCD_BB09_A94BC65996A2_.wvu.Cols" localSheetId="5" hidden="1">'DELL AIO MIX'!$C:$E,'DELL AIO MIX'!$G:$G,'DELL AIO MIX'!$I:$I,'DELL AIO MIX'!$V:$V,'DELL AIO MIX'!$AB:$AE</definedName>
    <definedName name="Z_942F52C8_974C_4FCD_BB09_A94BC65996A2_.wvu.Cols" localSheetId="0" hidden="1">'DELL C2D MIX'!$C:$E,'DELL C2D MIX'!$G:$G,'DELL C2D MIX'!$I:$I,'DELL C2D MIX'!$P:$R,'DELL C2D MIX'!$T:$T,'DELL C2D MIX'!$V:$V,'DELL C2D MIX'!$AB:$AE</definedName>
    <definedName name="Z_942F52C8_974C_4FCD_BB09_A94BC65996A2_.wvu.Cols" localSheetId="4" hidden="1">'DELL WORKSTATIONS TWR MIX'!$C:$E,'DELL WORKSTATIONS TWR MIX'!$G:$G,'DELL WORKSTATIONS TWR MIX'!$I:$I,'DELL WORKSTATIONS TWR MIX'!$P:$R,'DELL WORKSTATIONS TWR MIX'!$T:$T,'DELL WORKSTATIONS TWR MIX'!$V:$V,'DELL WORKSTATIONS TWR MIX'!$AB:$AE</definedName>
    <definedName name="Z_942F52C8_974C_4FCD_BB09_A94BC65996A2_.wvu.Cols" localSheetId="47" hidden="1">'DL380P G8'!$C:$E,'DL380P G8'!$G:$G,'DL380P G8'!$P:$R,'DL380P G8'!$T:$T,'DL380P G8'!$V:$V,'DL380P G8'!$AB:$AE</definedName>
    <definedName name="Z_942F52C8_974C_4FCD_BB09_A94BC65996A2_.wvu.Cols" localSheetId="31" hidden="1">'FUJITSU MIX TWR'!$C:$E,'FUJITSU MIX TWR'!$G:$G,'FUJITSU MIX TWR'!$I:$I,'FUJITSU MIX TWR'!$P:$R,'FUJITSU MIX TWR'!$T:$T,'FUJITSU MIX TWR'!$V:$V,'FUJITSU MIX TWR'!$AB:$AE</definedName>
    <definedName name="Z_942F52C8_974C_4FCD_BB09_A94BC65996A2_.wvu.Cols" localSheetId="26" hidden="1">'FUTRO L620 USFF'!$C:$E,'FUTRO L620 USFF'!$G:$G,'FUTRO L620 USFF'!$I:$I,'FUTRO L620 USFF'!$P:$R,'FUTRO L620 USFF'!$T:$T,'FUTRO L620 USFF'!$V:$V,'FUTRO L620 USFF'!$AB:$AE</definedName>
    <definedName name="Z_942F52C8_974C_4FCD_BB09_A94BC65996A2_.wvu.Cols" localSheetId="27" hidden="1">'FUTRO S900 USDT'!$C:$E,'FUTRO S900 USDT'!$G:$G,'FUTRO S900 USDT'!$I:$I,'FUTRO S900 USDT'!$P:$R,'FUTRO S900 USDT'!$T:$T,'FUTRO S900 USDT'!$V:$V,'FUTRO S900 USDT'!$AB:$AE</definedName>
    <definedName name="Z_942F52C8_974C_4FCD_BB09_A94BC65996A2_.wvu.Cols" localSheetId="33" hidden="1">'FUTRO X923 AIO'!$C:$E,'FUTRO X923 AIO'!$G:$G,'FUTRO X923 AIO'!$I:$I,'FUTRO X923 AIO'!$V:$V,'FUTRO X923 AIO'!$AB:$AE</definedName>
    <definedName name="Z_942F52C8_974C_4FCD_BB09_A94BC65996A2_.wvu.Cols" localSheetId="53" hidden="1">'HIVEAP MIX'!$C:$E,'HIVEAP MIX'!$G:$G,'HIVEAP MIX'!$I:$I,'HIVEAP MIX'!$P:$R,'HIVEAP MIX'!$T:$T,'HIVEAP MIX'!$V:$V,'HIVEAP MIX'!$AB:$AE</definedName>
    <definedName name="Z_942F52C8_974C_4FCD_BB09_A94BC65996A2_.wvu.Cols" localSheetId="23" hidden="1">'HP AIO MIX'!$C:$E,'HP AIO MIX'!$G:$G,'HP AIO MIX'!$I:$I,'HP AIO MIX'!$V:$V,'HP AIO MIX'!$AB:$AE</definedName>
    <definedName name="Z_942F52C8_974C_4FCD_BB09_A94BC65996A2_.wvu.Cols" localSheetId="57" hidden="1">'IP 335'!$C:$E,'IP 335'!$G:$G,'IP 335'!$I:$I,'IP 335'!$P:$R,'IP 335'!$T:$T,'IP 335'!$V:$V,'IP 335'!$AB:$AE</definedName>
    <definedName name="Z_942F52C8_974C_4FCD_BB09_A94BC65996A2_.wvu.Cols" localSheetId="52" hidden="1">JG654A!$C:$E,JG654A!$G:$G,JG654A!$I:$I,JG654A!$P:$R,JG654A!$T:$T,JG654A!$V:$V,JG654A!$AB:$AE</definedName>
    <definedName name="Z_942F52C8_974C_4FCD_BB09_A94BC65996A2_.wvu.Cols" localSheetId="35" hidden="1">'LENOVO TWR MIX'!$C:$E,'LENOVO TWR MIX'!$G:$G,'LENOVO TWR MIX'!$I:$I,'LENOVO TWR MIX'!$P:$R,'LENOVO TWR MIX'!$T:$T,'LENOVO TWR MIX'!$V:$V,'LENOVO TWR MIX'!$AB:$AE</definedName>
    <definedName name="Z_942F52C8_974C_4FCD_BB09_A94BC65996A2_.wvu.Cols" localSheetId="39" hidden="1">'M93Z, E93Z AIO'!$C:$E,'M93Z, E93Z AIO'!$G:$G,'M93Z, E93Z AIO'!$I:$I,'M93Z, E93Z AIO'!$Q:$R,'M93Z, E93Z AIO'!$V:$V,'M93Z, E93Z AIO'!$AB:$AE</definedName>
    <definedName name="Z_942F52C8_974C_4FCD_BB09_A94BC65996A2_.wvu.Cols" localSheetId="49" hidden="1">'MIX SERVER'!$C:$E,'MIX SERVER'!$G:$G,'MIX SERVER'!$I:$I,'MIX SERVER'!$P:$R,'MIX SERVER'!$T:$T,'MIX SERVER'!$V:$V,'MIX SERVER'!$AB:$AE</definedName>
    <definedName name="Z_942F52C8_974C_4FCD_BB09_A94BC65996A2_.wvu.Cols" localSheetId="55" hidden="1">'MP-82'!$C:$E,'MP-82'!$G:$G,'MP-82'!$I:$I,'MP-82'!$P:$R,'MP-82'!$T:$T,'MP-82'!$V:$V,'MP-82'!$AB:$AE</definedName>
    <definedName name="Z_942F52C8_974C_4FCD_BB09_A94BC65996A2_.wvu.Cols" localSheetId="50" hidden="1">'NETWORK MIX'!$G:$G,'NETWORK MIX'!$I:$I,'NETWORK MIX'!$P:$R,'NETWORK MIX'!$T:$T,'NETWORK MIX'!$V:$V,'NETWORK MIX'!$AB:$AE</definedName>
    <definedName name="Z_942F52C8_974C_4FCD_BB09_A94BC65996A2_.wvu.Cols" localSheetId="28" hidden="1">'Q900 USDT'!$C:$E,'Q900 USDT'!$G:$G,'Q900 USDT'!$I:$I,'Q900 USDT'!$P:$R,'Q900 USDT'!$T:$T,'Q900 USDT'!$V:$V,'Q900 USDT'!$AB:$AE</definedName>
    <definedName name="Z_942F52C8_974C_4FCD_BB09_A94BC65996A2_.wvu.Cols" localSheetId="12" hidden="1">'RETAIL SYSTEM RP5810 SFF'!$C:$E,'RETAIL SYSTEM RP5810 SFF'!$G:$G,'RETAIL SYSTEM RP5810 SFF'!$I:$I,'RETAIL SYSTEM RP5810 SFF'!$P:$R,'RETAIL SYSTEM RP5810 SFF'!$T:$T,'RETAIL SYSTEM RP5810 SFF'!$V:$V,'RETAIL SYSTEM RP5810 SFF'!$AB:$AE</definedName>
    <definedName name="Z_942F52C8_974C_4FCD_BB09_A94BC65996A2_.wvu.Cols" localSheetId="60" hidden="1">'RP2 2030 POS'!$C:$E,'RP2 2030 POS'!$G:$G,'RP2 2030 POS'!$I:$I,'RP2 2030 POS'!$P:$R,'RP2 2030 POS'!$T:$T,'RP2 2030 POS'!$V:$V,'RP2 2030 POS'!$AB:$AE</definedName>
    <definedName name="Z_942F52C8_974C_4FCD_BB09_A94BC65996A2_.wvu.Cols" localSheetId="58" hidden="1">'SOUNDSTATION IP 6000'!$C:$E,'SOUNDSTATION IP 6000'!$G:$G,'SOUNDSTATION IP 6000'!$I:$I,'SOUNDSTATION IP 6000'!$P:$R,'SOUNDSTATION IP 6000'!$T:$T,'SOUNDSTATION IP 6000'!$V:$V,'SOUNDSTATION IP 6000'!$AB:$AE</definedName>
    <definedName name="Z_942F52C8_974C_4FCD_BB09_A94BC65996A2_.wvu.Cols" localSheetId="42" hidden="1">'TCXWAVE AIO'!$C:$E,'TCXWAVE AIO'!$G:$G,'TCXWAVE AIO'!$I:$I,'TCXWAVE AIO'!$V:$V,'TCXWAVE AIO'!$AB:$AE</definedName>
    <definedName name="Z_942F52C8_974C_4FCD_BB09_A94BC65996A2_.wvu.Cols" localSheetId="51" hidden="1">'TD-8616'!$C:$E,'TD-8616'!$G:$G,'TD-8616'!$I:$I,'TD-8616'!$P:$R,'TD-8616'!$T:$T,'TD-8616'!$V:$V,'TD-8616'!$AB:$AE</definedName>
    <definedName name="Z_942F52C8_974C_4FCD_BB09_A94BC65996A2_.wvu.Cols" localSheetId="8" hidden="1">'THINCLIENTS MIX'!$C:$E,'THINCLIENTS MIX'!$G:$G,'THINCLIENTS MIX'!$I:$I,'THINCLIENTS MIX'!$P:$R,'THINCLIENTS MIX'!$T:$T,'THINCLIENTS MIX'!$V:$V,'THINCLIENTS MIX'!$AB:$AE</definedName>
    <definedName name="Z_942F52C8_974C_4FCD_BB09_A94BC65996A2_.wvu.Cols" localSheetId="18" hidden="1">'Z230 TWR'!$C:$E,'Z230 TWR'!$G:$G,'Z230 TWR'!$I:$I,'Z230 TWR'!$P:$R,'Z230 TWR'!$T:$T,'Z230 TWR'!$V:$V,'Z230 TWR'!$AB:$AE</definedName>
    <definedName name="Z_942F52C8_974C_4FCD_BB09_A94BC65996A2_.wvu.Cols" localSheetId="22" hidden="1">'Z640 TWR'!$C:$E,'Z640 TWR'!$G:$G,'Z640 TWR'!$I:$I,'Z640 TWR'!$P:$R,'Z640 TWR'!$T:$T,'Z640 TWR'!$V:$V,'Z640 TWR'!$AB:$AE</definedName>
    <definedName name="Z_962FD771_ADAB_465D_9793_99F3D8135753_.wvu.Cols" localSheetId="59" hidden="1">'9608'!$C:$E,'9608'!$G:$G,'9608'!$I:$I,'9608'!$AB:$AE</definedName>
    <definedName name="Z_962FD771_ADAB_465D_9793_99F3D8135753_.wvu.Cols" localSheetId="54" hidden="1">'AP-105'!$C:$E,'AP-105'!$G:$G,'AP-105'!$I:$I,'AP-105'!$AB:$AE</definedName>
    <definedName name="Z_962FD771_ADAB_465D_9793_99F3D8135753_.wvu.Cols" localSheetId="5" hidden="1">'DELL AIO MIX'!$C:$E,'DELL AIO MIX'!$G:$G,'DELL AIO MIX'!$I:$I,'DELL AIO MIX'!$V:$V,'DELL AIO MIX'!$AB:$AE</definedName>
    <definedName name="Z_962FD771_ADAB_465D_9793_99F3D8135753_.wvu.Cols" localSheetId="31" hidden="1">'FUJITSU MIX TWR'!$C:$E,'FUJITSU MIX TWR'!$AC:$AE</definedName>
    <definedName name="Z_962FD771_ADAB_465D_9793_99F3D8135753_.wvu.Cols" localSheetId="27" hidden="1">'FUTRO S900 USDT'!$C:$E,'FUTRO S900 USDT'!$AC:$AE</definedName>
    <definedName name="Z_962FD771_ADAB_465D_9793_99F3D8135753_.wvu.Cols" localSheetId="33" hidden="1">'FUTRO X923 AIO'!$C:$E,'FUTRO X923 AIO'!$G:$G,'FUTRO X923 AIO'!$I:$I,'FUTRO X923 AIO'!$AB:$AE</definedName>
    <definedName name="Z_962FD771_ADAB_465D_9793_99F3D8135753_.wvu.Cols" localSheetId="53" hidden="1">'HIVEAP MIX'!$C:$E,'HIVEAP MIX'!$G:$G,'HIVEAP MIX'!$I:$I,'HIVEAP MIX'!$AB:$AE</definedName>
    <definedName name="Z_962FD771_ADAB_465D_9793_99F3D8135753_.wvu.Cols" localSheetId="23" hidden="1">'HP AIO MIX'!$C:$E,'HP AIO MIX'!$AC:$AE</definedName>
    <definedName name="Z_962FD771_ADAB_465D_9793_99F3D8135753_.wvu.Cols" localSheetId="57" hidden="1">'IP 335'!$C:$E,'IP 335'!$G:$G,'IP 335'!$I:$I,'IP 335'!$AB:$AE</definedName>
    <definedName name="Z_962FD771_ADAB_465D_9793_99F3D8135753_.wvu.Cols" localSheetId="52" hidden="1">JG654A!$C:$E,JG654A!$G:$G,JG654A!$I:$I,JG654A!$P:$R,JG654A!$T:$T,JG654A!$V:$V,JG654A!$AC:$AE</definedName>
    <definedName name="Z_962FD771_ADAB_465D_9793_99F3D8135753_.wvu.Cols" localSheetId="55" hidden="1">'MP-82'!$C:$E,'MP-82'!$G:$G,'MP-82'!$I:$I,'MP-82'!$AB:$AE</definedName>
    <definedName name="Z_962FD771_ADAB_465D_9793_99F3D8135753_.wvu.Cols" localSheetId="50" hidden="1">'NETWORK MIX'!$C:$E,'NETWORK MIX'!$G:$G,'NETWORK MIX'!$I:$I,'NETWORK MIX'!$AB:$AE</definedName>
    <definedName name="Z_962FD771_ADAB_465D_9793_99F3D8135753_.wvu.Cols" localSheetId="12" hidden="1">'RETAIL SYSTEM RP5810 SFF'!$C:$E,'RETAIL SYSTEM RP5810 SFF'!$G:$G,'RETAIL SYSTEM RP5810 SFF'!$I:$I,'RETAIL SYSTEM RP5810 SFF'!$P:$R,'RETAIL SYSTEM RP5810 SFF'!$T:$T,'RETAIL SYSTEM RP5810 SFF'!$V:$V,'RETAIL SYSTEM RP5810 SFF'!$AB:$AE</definedName>
    <definedName name="Z_962FD771_ADAB_465D_9793_99F3D8135753_.wvu.Cols" localSheetId="58" hidden="1">'SOUNDSTATION IP 6000'!$C:$E,'SOUNDSTATION IP 6000'!$G:$G,'SOUNDSTATION IP 6000'!$I:$I,'SOUNDSTATION IP 6000'!$AB:$AE</definedName>
    <definedName name="Z_9AEB364B_764F_442E_96BB_65B15AD86410_.wvu.Cols" localSheetId="23" hidden="1">'HP AIO MIX'!$C:$E,'HP AIO MIX'!$AC:$AE</definedName>
    <definedName name="Z_A27640F6_227C_4684_ABC1_5F735F2236FB_.wvu.Cols" localSheetId="59" hidden="1">'9608'!$C:$E,'9608'!$G:$N,'9608'!$P:$T,'9608'!$V:$V,'9608'!$AB:$AE</definedName>
    <definedName name="Z_A27640F6_227C_4684_ABC1_5F735F2236FB_.wvu.Cols" localSheetId="54" hidden="1">'AP-105'!$C:$E,'AP-105'!$G:$N,'AP-105'!$P:$T,'AP-105'!$V:$V,'AP-105'!$AB:$AE</definedName>
    <definedName name="Z_A27640F6_227C_4684_ABC1_5F735F2236FB_.wvu.Cols" localSheetId="5" hidden="1">'DELL AIO MIX'!$C:$E,'DELL AIO MIX'!$G:$G,'DELL AIO MIX'!$I:$I,'DELL AIO MIX'!$V:$V,'DELL AIO MIX'!$AC:$AE</definedName>
    <definedName name="Z_A27640F6_227C_4684_ABC1_5F735F2236FB_.wvu.Cols" localSheetId="31" hidden="1">'FUJITSU MIX TWR'!$C:$E,'FUJITSU MIX TWR'!$G:$G,'FUJITSU MIX TWR'!$I:$I,'FUJITSU MIX TWR'!$P:$R,'FUJITSU MIX TWR'!$T:$T,'FUJITSU MIX TWR'!$V:$V,'FUJITSU MIX TWR'!$AB:$AE</definedName>
    <definedName name="Z_A27640F6_227C_4684_ABC1_5F735F2236FB_.wvu.Cols" localSheetId="27" hidden="1">'FUTRO S900 USDT'!$C:$E,'FUTRO S900 USDT'!$G:$G,'FUTRO S900 USDT'!$I:$I,'FUTRO S900 USDT'!$P:$R,'FUTRO S900 USDT'!$T:$T,'FUTRO S900 USDT'!$V:$V,'FUTRO S900 USDT'!$AB:$AE</definedName>
    <definedName name="Z_A27640F6_227C_4684_ABC1_5F735F2236FB_.wvu.Cols" localSheetId="33" hidden="1">'FUTRO X923 AIO'!$C:$E,'FUTRO X923 AIO'!$G:$G,'FUTRO X923 AIO'!$I:$I,'FUTRO X923 AIO'!$V:$V,'FUTRO X923 AIO'!$AB:$AE</definedName>
    <definedName name="Z_A27640F6_227C_4684_ABC1_5F735F2236FB_.wvu.Cols" localSheetId="53" hidden="1">'HIVEAP MIX'!$C:$E,'HIVEAP MIX'!$G:$N,'HIVEAP MIX'!$P:$T,'HIVEAP MIX'!$V:$V,'HIVEAP MIX'!$AB:$AE</definedName>
    <definedName name="Z_A27640F6_227C_4684_ABC1_5F735F2236FB_.wvu.Cols" localSheetId="23" hidden="1">'HP AIO MIX'!$C:$E,'HP AIO MIX'!$G:$G,'HP AIO MIX'!$I:$I,'HP AIO MIX'!$V:$V,'HP AIO MIX'!$AB:$AE</definedName>
    <definedName name="Z_A27640F6_227C_4684_ABC1_5F735F2236FB_.wvu.Cols" localSheetId="57" hidden="1">'IP 335'!$C:$E,'IP 335'!$G:$N,'IP 335'!$P:$T,'IP 335'!$V:$V,'IP 335'!$AB:$AE</definedName>
    <definedName name="Z_A27640F6_227C_4684_ABC1_5F735F2236FB_.wvu.Cols" localSheetId="52" hidden="1">JG654A!$C:$E,JG654A!$G:$G,JG654A!$I:$I,JG654A!$P:$R,JG654A!$T:$T,JG654A!$V:$V,JG654A!$AC:$AE</definedName>
    <definedName name="Z_A27640F6_227C_4684_ABC1_5F735F2236FB_.wvu.Cols" localSheetId="55" hidden="1">'MP-82'!$C:$E,'MP-82'!$G:$N,'MP-82'!$P:$T,'MP-82'!$V:$V,'MP-82'!$AB:$AE</definedName>
    <definedName name="Z_A27640F6_227C_4684_ABC1_5F735F2236FB_.wvu.Cols" localSheetId="50" hidden="1">'NETWORK MIX'!$C:$E,'NETWORK MIX'!$G:$N,'NETWORK MIX'!$P:$T,'NETWORK MIX'!$V:$V,'NETWORK MIX'!$AB:$AE</definedName>
    <definedName name="Z_A27640F6_227C_4684_ABC1_5F735F2236FB_.wvu.Cols" localSheetId="12" hidden="1">'RETAIL SYSTEM RP5810 SFF'!$C:$E,'RETAIL SYSTEM RP5810 SFF'!$G:$G,'RETAIL SYSTEM RP5810 SFF'!$I:$I,'RETAIL SYSTEM RP5810 SFF'!$P:$R,'RETAIL SYSTEM RP5810 SFF'!$T:$T,'RETAIL SYSTEM RP5810 SFF'!$V:$V,'RETAIL SYSTEM RP5810 SFF'!$AC:$AE</definedName>
    <definedName name="Z_A27640F6_227C_4684_ABC1_5F735F2236FB_.wvu.Cols" localSheetId="58" hidden="1">'SOUNDSTATION IP 6000'!$C:$E,'SOUNDSTATION IP 6000'!$G:$N,'SOUNDSTATION IP 6000'!$P:$T,'SOUNDSTATION IP 6000'!$V:$V,'SOUNDSTATION IP 6000'!$AB:$AE</definedName>
    <definedName name="Z_B6E6045D_E631_482D_8F65_2EABDB0B6ECE_.wvu.Cols" localSheetId="56" hidden="1">'1210 IP DESKPHONE'!$C:$E,'1210 IP DESKPHONE'!$G:$G,'1210 IP DESKPHONE'!$I:$I,'1210 IP DESKPHONE'!$P:$R,'1210 IP DESKPHONE'!$T:$T,'1210 IP DESKPHONE'!$V:$V,'1210 IP DESKPHONE'!$AB:$AE</definedName>
    <definedName name="Z_B6E6045D_E631_482D_8F65_2EABDB0B6ECE_.wvu.Cols" localSheetId="2" hidden="1">'5810 TWR'!$C:$E,'5810 TWR'!$G:$G,'5810 TWR'!$I:$I,'5810 TWR'!$P:$R,'5810 TWR'!$T:$T,'5810 TWR'!$V:$V,'5810 TWR'!$AB:$AE</definedName>
    <definedName name="Z_B6E6045D_E631_482D_8F65_2EABDB0B6ECE_.wvu.Cols" localSheetId="24" hidden="1">'600 G1 AIO'!$C:$E,'600 G1 AIO'!$G:$G,'600 G1 AIO'!$I:$I,'600 G1 AIO'!$V:$V,'600 G1 AIO'!$AB:$AE</definedName>
    <definedName name="Z_B6E6045D_E631_482D_8F65_2EABDB0B6ECE_.wvu.Cols" localSheetId="20" hidden="1">'600 G1 TWR'!$C:$E,'600 G1 TWR'!$G:$G,'600 G1 TWR'!$I:$I,'600 G1 TWR'!$P:$R,'600 G1 TWR'!$T:$T,'600 G1 TWR'!$V:$V,'600 G1 TWR'!$AB:$AE</definedName>
    <definedName name="Z_B6E6045D_E631_482D_8F65_2EABDB0B6ECE_.wvu.Cols" localSheetId="9" hidden="1">'705 G3 MINI'!$C:$E,'705 G3 MINI'!$G:$G,'705 G3 MINI'!$I:$I,'705 G3 MINI'!$P:$R,'705 G3 MINI'!$T:$T,'705 G3 MINI'!$V:$V,'705 G3 MINI'!$AB:$AE</definedName>
    <definedName name="Z_B6E6045D_E631_482D_8F65_2EABDB0B6ECE_.wvu.Cols" localSheetId="13" hidden="1">'705 G3 SFF'!$C:$E,'705 G3 SFF'!$G:$G,'705 G3 SFF'!$I:$I,'705 G3 SFF'!$P:$R,'705 G3 SFF'!$T:$T,'705 G3 SFF'!$V:$V,'705 G3 SFF'!$AB:$AE</definedName>
    <definedName name="Z_B6E6045D_E631_482D_8F65_2EABDB0B6ECE_.wvu.Cols" localSheetId="10" hidden="1">'800 G1 MINI'!$C:$E,'800 G1 MINI'!$G:$G,'800 G1 MINI'!$I:$I,'800 G1 MINI'!$P:$R,'800 G1 MINI'!$T:$T,'800 G1 MINI'!$V:$V,'800 G1 MINI'!$X:$X</definedName>
    <definedName name="Z_B6E6045D_E631_482D_8F65_2EABDB0B6ECE_.wvu.Cols" localSheetId="17" hidden="1">'8300 TWR'!$C:$E,'8300 TWR'!$G:$G,'8300 TWR'!$I:$I,'8300 TWR'!$P:$R,'8300 TWR'!$T:$T,'8300 TWR'!$V:$V,'8300 TWR'!$X:$X</definedName>
    <definedName name="Z_B6E6045D_E631_482D_8F65_2EABDB0B6ECE_.wvu.Cols" localSheetId="11" hidden="1">'8300 USDT'!$C:$E,'8300 USDT'!$G:$G,'8300 USDT'!$I:$I,'8300 USDT'!$P:$R,'8300 USDT'!$T:$T,'8300 USDT'!$V:$V,'8300 USDT'!$AB:$AE</definedName>
    <definedName name="Z_B6E6045D_E631_482D_8F65_2EABDB0B6ECE_.wvu.Cols" localSheetId="6" hidden="1">'9020, 9030 AIO'!$C:$E,'9020, 9030 AIO'!$G:$G,'9020, 9030 AIO'!$I:$I,'9020, 9030 AIO'!$V:$V,'9020, 9030 AIO'!$AB:$AE</definedName>
    <definedName name="Z_B6E6045D_E631_482D_8F65_2EABDB0B6ECE_.wvu.Cols" localSheetId="59" hidden="1">'9608'!$C:$E,'9608'!$G:$G,'9608'!$I:$I,'9608'!$P:$R,'9608'!$T:$T,'9608'!$V:$V,'9608'!$AB:$AE</definedName>
    <definedName name="Z_B6E6045D_E631_482D_8F65_2EABDB0B6ECE_.wvu.Cols" localSheetId="40" hidden="1">'AIO MIX'!$C:$E,'AIO MIX'!$G:$G,'AIO MIX'!$I:$I,'AIO MIX'!$Q:$AA</definedName>
    <definedName name="Z_B6E6045D_E631_482D_8F65_2EABDB0B6ECE_.wvu.Cols" localSheetId="54" hidden="1">'AP-105'!$C:$E,'AP-105'!$G:$G,'AP-105'!$I:$I,'AP-105'!$P:$R,'AP-105'!$T:$T,'AP-105'!$V:$V,'AP-105'!$AB:$AE</definedName>
    <definedName name="Z_B6E6045D_E631_482D_8F65_2EABDB0B6ECE_.wvu.Cols" localSheetId="30" hidden="1">'D556 SFF'!$C:$E,'D556 SFF'!$G:$G,'D556 SFF'!$I:$I,'D556 SFF'!$P:$R,'D556 SFF'!$T:$T,'D556 SFF'!$V:$V,'D556 SFF'!$AB:$AE</definedName>
    <definedName name="Z_B6E6045D_E631_482D_8F65_2EABDB0B6ECE_.wvu.Cols" localSheetId="5" hidden="1">'DELL AIO MIX'!$C:$E,'DELL AIO MIX'!$G:$G,'DELL AIO MIX'!$I:$I,'DELL AIO MIX'!$V:$V,'DELL AIO MIX'!$AB:$AE</definedName>
    <definedName name="Z_B6E6045D_E631_482D_8F65_2EABDB0B6ECE_.wvu.Cols" localSheetId="0" hidden="1">'DELL C2D MIX'!$C:$E,'DELL C2D MIX'!$G:$G,'DELL C2D MIX'!$I:$I,'DELL C2D MIX'!$P:$R,'DELL C2D MIX'!$T:$T,'DELL C2D MIX'!$V:$V,'DELL C2D MIX'!$AB:$AE</definedName>
    <definedName name="Z_B6E6045D_E631_482D_8F65_2EABDB0B6ECE_.wvu.Cols" localSheetId="4" hidden="1">'DELL WORKSTATIONS TWR MIX'!$C:$E,'DELL WORKSTATIONS TWR MIX'!$G:$G,'DELL WORKSTATIONS TWR MIX'!$I:$I,'DELL WORKSTATIONS TWR MIX'!$P:$R,'DELL WORKSTATIONS TWR MIX'!$T:$T,'DELL WORKSTATIONS TWR MIX'!$V:$V,'DELL WORKSTATIONS TWR MIX'!$AB:$AE</definedName>
    <definedName name="Z_B6E6045D_E631_482D_8F65_2EABDB0B6ECE_.wvu.Cols" localSheetId="47" hidden="1">'DL380P G8'!$C:$E,'DL380P G8'!$G:$G,'DL380P G8'!$P:$R,'DL380P G8'!$T:$T,'DL380P G8'!$V:$V,'DL380P G8'!$AB:$AE</definedName>
    <definedName name="Z_B6E6045D_E631_482D_8F65_2EABDB0B6ECE_.wvu.Cols" localSheetId="36" hidden="1">'EDGE 72 TWR'!$C:$E,'EDGE 72 TWR'!$G:$G,'EDGE 72 TWR'!$I:$I,'EDGE 72 TWR'!$P:$R,'EDGE 72 TWR'!$T:$T,'EDGE 72 TWR'!$V:$V,'EDGE 72 TWR'!$X:$X</definedName>
    <definedName name="Z_B6E6045D_E631_482D_8F65_2EABDB0B6ECE_.wvu.Cols" localSheetId="31" hidden="1">'FUJITSU MIX TWR'!$C:$E,'FUJITSU MIX TWR'!$G:$G,'FUJITSU MIX TWR'!$I:$I,'FUJITSU MIX TWR'!$P:$R,'FUJITSU MIX TWR'!$T:$T,'FUJITSU MIX TWR'!$V:$V,'FUJITSU MIX TWR'!$AB:$AE</definedName>
    <definedName name="Z_B6E6045D_E631_482D_8F65_2EABDB0B6ECE_.wvu.Cols" localSheetId="26" hidden="1">'FUTRO L620 USFF'!$C:$E,'FUTRO L620 USFF'!$G:$G,'FUTRO L620 USFF'!$I:$I,'FUTRO L620 USFF'!$P:$R,'FUTRO L620 USFF'!$T:$T,'FUTRO L620 USFF'!$V:$V,'FUTRO L620 USFF'!$AB:$AE</definedName>
    <definedName name="Z_B6E6045D_E631_482D_8F65_2EABDB0B6ECE_.wvu.Cols" localSheetId="27" hidden="1">'FUTRO S900 USDT'!$C:$E,'FUTRO S900 USDT'!$G:$G,'FUTRO S900 USDT'!$I:$I,'FUTRO S900 USDT'!$P:$R,'FUTRO S900 USDT'!$T:$T,'FUTRO S900 USDT'!$V:$V,'FUTRO S900 USDT'!$AB:$AE</definedName>
    <definedName name="Z_B6E6045D_E631_482D_8F65_2EABDB0B6ECE_.wvu.Cols" localSheetId="33" hidden="1">'FUTRO X923 AIO'!$C:$E,'FUTRO X923 AIO'!$G:$G,'FUTRO X923 AIO'!$I:$I,'FUTRO X923 AIO'!$V:$V,'FUTRO X923 AIO'!$AB:$AE</definedName>
    <definedName name="Z_B6E6045D_E631_482D_8F65_2EABDB0B6ECE_.wvu.Cols" localSheetId="53" hidden="1">'HIVEAP MIX'!$C:$E,'HIVEAP MIX'!$G:$G,'HIVEAP MIX'!$I:$I,'HIVEAP MIX'!$P:$R,'HIVEAP MIX'!$T:$T,'HIVEAP MIX'!$V:$V,'HIVEAP MIX'!$AB:$AE</definedName>
    <definedName name="Z_B6E6045D_E631_482D_8F65_2EABDB0B6ECE_.wvu.Cols" localSheetId="23" hidden="1">'HP AIO MIX'!$C:$E,'HP AIO MIX'!$G:$G,'HP AIO MIX'!$I:$I,'HP AIO MIX'!$V:$V,'HP AIO MIX'!$AB:$AE</definedName>
    <definedName name="Z_B6E6045D_E631_482D_8F65_2EABDB0B6ECE_.wvu.Cols" localSheetId="57" hidden="1">'IP 335'!$C:$E,'IP 335'!$G:$G,'IP 335'!$I:$I,'IP 335'!$P:$R,'IP 335'!$T:$T,'IP 335'!$V:$V,'IP 335'!$AB:$AE</definedName>
    <definedName name="Z_B6E6045D_E631_482D_8F65_2EABDB0B6ECE_.wvu.Cols" localSheetId="52" hidden="1">JG654A!$C:$E,JG654A!$G:$G,JG654A!$I:$I,JG654A!$P:$R,JG654A!$T:$T,JG654A!$V:$V,JG654A!$AB:$AE</definedName>
    <definedName name="Z_B6E6045D_E631_482D_8F65_2EABDB0B6ECE_.wvu.Cols" localSheetId="35" hidden="1">'LENOVO TWR MIX'!$C:$E,'LENOVO TWR MIX'!$G:$G,'LENOVO TWR MIX'!$I:$I,'LENOVO TWR MIX'!$P:$R,'LENOVO TWR MIX'!$T:$T,'LENOVO TWR MIX'!$V:$V,'LENOVO TWR MIX'!$AB:$AE</definedName>
    <definedName name="Z_B6E6045D_E631_482D_8F65_2EABDB0B6ECE_.wvu.Cols" localSheetId="39" hidden="1">'M93Z, E93Z AIO'!$C:$E,'M93Z, E93Z AIO'!$G:$G,'M93Z, E93Z AIO'!$I:$I,'M93Z, E93Z AIO'!$Q:$R,'M93Z, E93Z AIO'!$V:$V,'M93Z, E93Z AIO'!$AB:$AE</definedName>
    <definedName name="Z_B6E6045D_E631_482D_8F65_2EABDB0B6ECE_.wvu.Cols" localSheetId="49" hidden="1">'MIX SERVER'!$C:$E,'MIX SERVER'!$G:$G,'MIX SERVER'!$I:$I,'MIX SERVER'!$P:$R,'MIX SERVER'!$T:$T,'MIX SERVER'!$V:$V,'MIX SERVER'!$AB:$AE</definedName>
    <definedName name="Z_B6E6045D_E631_482D_8F65_2EABDB0B6ECE_.wvu.Cols" localSheetId="55" hidden="1">'MP-82'!$C:$E,'MP-82'!$G:$G,'MP-82'!$I:$I,'MP-82'!$P:$R,'MP-82'!$T:$T,'MP-82'!$V:$V,'MP-82'!$AB:$AE</definedName>
    <definedName name="Z_B6E6045D_E631_482D_8F65_2EABDB0B6ECE_.wvu.Cols" localSheetId="50" hidden="1">'NETWORK MIX'!$G:$G,'NETWORK MIX'!$I:$I,'NETWORK MIX'!$P:$R,'NETWORK MIX'!$T:$T,'NETWORK MIX'!$V:$V,'NETWORK MIX'!$AB:$AE</definedName>
    <definedName name="Z_B6E6045D_E631_482D_8F65_2EABDB0B6ECE_.wvu.Cols" localSheetId="38" hidden="1">'P520'!$C:$E,'P520'!$G:$G,'P520'!$I:$I,'P520'!$P:$R,'P520'!$T:$T,'P520'!$V:$V,'P520'!$X:$X</definedName>
    <definedName name="Z_B6E6045D_E631_482D_8F65_2EABDB0B6ECE_.wvu.Cols" localSheetId="28" hidden="1">'Q900 USDT'!$C:$E,'Q900 USDT'!$G:$G,'Q900 USDT'!$I:$I,'Q900 USDT'!$P:$R,'Q900 USDT'!$T:$T,'Q900 USDT'!$V:$V,'Q900 USDT'!$AB:$AE</definedName>
    <definedName name="Z_B6E6045D_E631_482D_8F65_2EABDB0B6ECE_.wvu.Cols" localSheetId="12" hidden="1">'RETAIL SYSTEM RP5810 SFF'!$C:$E,'RETAIL SYSTEM RP5810 SFF'!$G:$G,'RETAIL SYSTEM RP5810 SFF'!$I:$I,'RETAIL SYSTEM RP5810 SFF'!$P:$R,'RETAIL SYSTEM RP5810 SFF'!$T:$T,'RETAIL SYSTEM RP5810 SFF'!$V:$V,'RETAIL SYSTEM RP5810 SFF'!$AB:$AE</definedName>
    <definedName name="Z_B6E6045D_E631_482D_8F65_2EABDB0B6ECE_.wvu.Cols" localSheetId="60" hidden="1">'RP2 2030 POS'!$C:$E,'RP2 2030 POS'!$G:$G,'RP2 2030 POS'!$I:$I,'RP2 2030 POS'!$P:$R,'RP2 2030 POS'!$T:$T,'RP2 2030 POS'!$V:$V</definedName>
    <definedName name="Z_B6E6045D_E631_482D_8F65_2EABDB0B6ECE_.wvu.Cols" localSheetId="58" hidden="1">'SOUNDSTATION IP 6000'!$C:$E,'SOUNDSTATION IP 6000'!$G:$G,'SOUNDSTATION IP 6000'!$I:$I,'SOUNDSTATION IP 6000'!$P:$R,'SOUNDSTATION IP 6000'!$T:$T,'SOUNDSTATION IP 6000'!$V:$V,'SOUNDSTATION IP 6000'!$AB:$AE</definedName>
    <definedName name="Z_B6E6045D_E631_482D_8F65_2EABDB0B6ECE_.wvu.Cols" localSheetId="42" hidden="1">'TCXWAVE AIO'!$C:$E,'TCXWAVE AIO'!$G:$G,'TCXWAVE AIO'!$I:$I,'TCXWAVE AIO'!$V:$V</definedName>
    <definedName name="Z_B6E6045D_E631_482D_8F65_2EABDB0B6ECE_.wvu.Cols" localSheetId="51" hidden="1">'TD-8616'!$C:$E,'TD-8616'!$G:$G,'TD-8616'!$I:$I,'TD-8616'!$P:$R,'TD-8616'!$T:$T,'TD-8616'!$V:$V,'TD-8616'!$AB:$AE</definedName>
    <definedName name="Z_B6E6045D_E631_482D_8F65_2EABDB0B6ECE_.wvu.Cols" localSheetId="8" hidden="1">'THINCLIENTS MIX'!$C:$E,'THINCLIENTS MIX'!$G:$G,'THINCLIENTS MIX'!$I:$I,'THINCLIENTS MIX'!$P:$R,'THINCLIENTS MIX'!$T:$T,'THINCLIENTS MIX'!$V:$V,'THINCLIENTS MIX'!$AB:$AE</definedName>
    <definedName name="Z_B6E6045D_E631_482D_8F65_2EABDB0B6ECE_.wvu.Cols" localSheetId="41" hidden="1">'TOWER MIX'!$C:$E,'TOWER MIX'!$G:$G,'TOWER MIX'!$I:$I,'TOWER MIX'!$P:$R,'TOWER MIX'!$T:$T,'TOWER MIX'!$V:$V,'TOWER MIX'!$X:$X</definedName>
    <definedName name="Z_B6E6045D_E631_482D_8F65_2EABDB0B6ECE_.wvu.Cols" localSheetId="18" hidden="1">'Z230 TWR'!$C:$E,'Z230 TWR'!$G:$G,'Z230 TWR'!$I:$I,'Z230 TWR'!$P:$R,'Z230 TWR'!$T:$T,'Z230 TWR'!$V:$V,'Z230 TWR'!$AB:$AE</definedName>
    <definedName name="Z_B6E6045D_E631_482D_8F65_2EABDB0B6ECE_.wvu.Cols" localSheetId="22" hidden="1">'Z640 TWR'!$C:$E,'Z640 TWR'!$G:$G,'Z640 TWR'!$I:$I,'Z640 TWR'!$P:$R,'Z640 TWR'!$T:$T,'Z640 TWR'!$V:$V,'Z640 TWR'!$AB:$AE</definedName>
    <definedName name="Z_BF7BEA0E_ED18_4608_868B_0C16A30D130B_.wvu.Cols" localSheetId="56" hidden="1">'1210 IP DESKPHONE'!$C:$E,'1210 IP DESKPHONE'!$G:$G,'1210 IP DESKPHONE'!$I:$I,'1210 IP DESKPHONE'!$P:$R,'1210 IP DESKPHONE'!$T:$T,'1210 IP DESKPHONE'!$V:$V,'1210 IP DESKPHONE'!$AB:$AE</definedName>
    <definedName name="Z_BF7BEA0E_ED18_4608_868B_0C16A30D130B_.wvu.Cols" localSheetId="1" hidden="1">'3060 MICRO'!$C:$E,'3060 MICRO'!$G:$G,'3060 MICRO'!$I:$I,'3060 MICRO'!$P:$R,'3060 MICRO'!$T:$T,'3060 MICRO'!$V:$V,'3060 MICRO'!$AB:$AE</definedName>
    <definedName name="Z_BF7BEA0E_ED18_4608_868B_0C16A30D130B_.wvu.Cols" localSheetId="2" hidden="1">'5810 TWR'!$C:$E,'5810 TWR'!$G:$G,'5810 TWR'!$I:$I,'5810 TWR'!$P:$R,'5810 TWR'!$T:$T,'5810 TWR'!$V:$V,'5810 TWR'!$AB:$AE</definedName>
    <definedName name="Z_BF7BEA0E_ED18_4608_868B_0C16A30D130B_.wvu.Cols" localSheetId="3" hidden="1">'5820 TWR'!$C:$E,'5820 TWR'!$G:$G,'5820 TWR'!$I:$I,'5820 TWR'!$P:$R,'5820 TWR'!$T:$T,'5820 TWR'!$V:$V,'5820 TWR'!$AB:$AE</definedName>
    <definedName name="Z_BF7BEA0E_ED18_4608_868B_0C16A30D130B_.wvu.Cols" localSheetId="24" hidden="1">'600 G1 AIO'!$C:$E,'600 G1 AIO'!$G:$G,'600 G1 AIO'!$I:$I,'600 G1 AIO'!$V:$V,'600 G1 AIO'!$AB:$AE</definedName>
    <definedName name="Z_BF7BEA0E_ED18_4608_868B_0C16A30D130B_.wvu.Cols" localSheetId="20" hidden="1">'600 G1 TWR'!$C:$E,'600 G1 TWR'!$G:$G,'600 G1 TWR'!$I:$I,'600 G1 TWR'!$P:$R,'600 G1 TWR'!$T:$T,'600 G1 TWR'!$V:$V,'600 G1 TWR'!$AB:$AE</definedName>
    <definedName name="Z_BF7BEA0E_ED18_4608_868B_0C16A30D130B_.wvu.Cols" localSheetId="16" hidden="1">'6300 TWR'!$C:$E,'6300 TWR'!$G:$G,'6300 TWR'!$I:$I,'6300 TWR'!$P:$R,'6300 TWR'!$T:$T,'6300 TWR'!$V:$V,'6300 TWR'!$AB:$AE</definedName>
    <definedName name="Z_BF7BEA0E_ED18_4608_868B_0C16A30D130B_.wvu.Cols" localSheetId="9" hidden="1">'705 G3 MINI'!$C:$E,'705 G3 MINI'!$G:$G,'705 G3 MINI'!$I:$I,'705 G3 MINI'!$P:$R,'705 G3 MINI'!$T:$T,'705 G3 MINI'!$V:$V,'705 G3 MINI'!$AB:$AE</definedName>
    <definedName name="Z_BF7BEA0E_ED18_4608_868B_0C16A30D130B_.wvu.Cols" localSheetId="13" hidden="1">'705 G3 SFF'!$C:$E,'705 G3 SFF'!$G:$G,'705 G3 SFF'!$I:$I,'705 G3 SFF'!$P:$R,'705 G3 SFF'!$T:$T,'705 G3 SFF'!$V:$V,'705 G3 SFF'!$AB:$AE</definedName>
    <definedName name="Z_BF7BEA0E_ED18_4608_868B_0C16A30D130B_.wvu.Cols" localSheetId="7" hidden="1">'7450 AIO'!$C:$E,'7450 AIO'!$G:$G,'7450 AIO'!$I:$I,'7450 AIO'!$V:$V,'7450 AIO'!$AB:$AE</definedName>
    <definedName name="Z_BF7BEA0E_ED18_4608_868B_0C16A30D130B_.wvu.Cols" localSheetId="10" hidden="1">'800 G1 MINI'!$C:$E,'800 G1 MINI'!$G:$G,'800 G1 MINI'!$I:$I,'800 G1 MINI'!$P:$R,'800 G1 MINI'!$T:$T,'800 G1 MINI'!$V:$V,'800 G1 MINI'!$AB:$AE</definedName>
    <definedName name="Z_BF7BEA0E_ED18_4608_868B_0C16A30D130B_.wvu.Cols" localSheetId="14" hidden="1">'800 G1 SFF'!$C:$E,'800 G1 SFF'!$G:$G,'800 G1 SFF'!$I:$I,'800 G1 SFF'!$P:$R,'800 G1 SFF'!$T:$T,'800 G1 SFF'!$V:$V,'800 G1 SFF'!$AB:$AE</definedName>
    <definedName name="Z_BF7BEA0E_ED18_4608_868B_0C16A30D130B_.wvu.Cols" localSheetId="21" hidden="1">'800 G1 TWR'!$C:$E,'800 G1 TWR'!$G:$G,'800 G1 TWR'!$I:$I,'800 G1 TWR'!$P:$R,'800 G1 TWR'!$T:$T,'800 G1 TWR'!$V:$V,'800 G1 TWR'!$AB:$AE</definedName>
    <definedName name="Z_BF7BEA0E_ED18_4608_868B_0C16A30D130B_.wvu.Cols" localSheetId="25" hidden="1">'800 G2 AIO'!$C:$E,'800 G2 AIO'!$G:$G,'800 G2 AIO'!$I:$I,'800 G2 AIO'!$V:$V,'800 G2 AIO'!$AB:$AE</definedName>
    <definedName name="Z_BF7BEA0E_ED18_4608_868B_0C16A30D130B_.wvu.Cols" localSheetId="17" hidden="1">'8300 TWR'!$C:$E,'8300 TWR'!$G:$G,'8300 TWR'!$I:$I,'8300 TWR'!$P:$R,'8300 TWR'!$T:$T,'8300 TWR'!$V:$V,'8300 TWR'!$AB:$AE</definedName>
    <definedName name="Z_BF7BEA0E_ED18_4608_868B_0C16A30D130B_.wvu.Cols" localSheetId="11" hidden="1">'8300 USDT'!$C:$E,'8300 USDT'!$G:$G,'8300 USDT'!$I:$I,'8300 USDT'!$P:$R,'8300 USDT'!$T:$T,'8300 USDT'!$V:$V,'8300 USDT'!$AB:$AE</definedName>
    <definedName name="Z_BF7BEA0E_ED18_4608_868B_0C16A30D130B_.wvu.Cols" localSheetId="6" hidden="1">'9020, 9030 AIO'!$C:$E,'9020, 9030 AIO'!$G:$G,'9020, 9030 AIO'!$I:$I,'9020, 9030 AIO'!$V:$V,'9020, 9030 AIO'!$AB:$AE</definedName>
    <definedName name="Z_BF7BEA0E_ED18_4608_868B_0C16A30D130B_.wvu.Cols" localSheetId="59" hidden="1">'9608'!$C:$E,'9608'!$G:$G,'9608'!$I:$I,'9608'!$P:$R,'9608'!$T:$T,'9608'!$V:$V,'9608'!$AB:$AE</definedName>
    <definedName name="Z_BF7BEA0E_ED18_4608_868B_0C16A30D130B_.wvu.Cols" localSheetId="40" hidden="1">'AIO MIX'!$C:$E,'AIO MIX'!$G:$G,'AIO MIX'!$I:$I,'AIO MIX'!$V:$V,'AIO MIX'!$AB:$AE</definedName>
    <definedName name="Z_BF7BEA0E_ED18_4608_868B_0C16A30D130B_.wvu.Cols" localSheetId="54" hidden="1">'AP-105'!$C:$E,'AP-105'!$G:$G,'AP-105'!$I:$I,'AP-105'!$P:$R,'AP-105'!$T:$T,'AP-105'!$V:$V,'AP-105'!$AB:$AE</definedName>
    <definedName name="Z_BF7BEA0E_ED18_4608_868B_0C16A30D130B_.wvu.Cols" localSheetId="30" hidden="1">'D556 SFF'!$C:$E,'D556 SFF'!$G:$G,'D556 SFF'!$I:$I,'D556 SFF'!$P:$R,'D556 SFF'!$T:$T,'D556 SFF'!$V:$V,'D556 SFF'!$AB:$AE</definedName>
    <definedName name="Z_BF7BEA0E_ED18_4608_868B_0C16A30D130B_.wvu.Cols" localSheetId="5" hidden="1">'DELL AIO MIX'!$C:$E,'DELL AIO MIX'!$G:$G,'DELL AIO MIX'!$I:$I,'DELL AIO MIX'!$V:$V,'DELL AIO MIX'!$AB:$AE</definedName>
    <definedName name="Z_BF7BEA0E_ED18_4608_868B_0C16A30D130B_.wvu.Cols" localSheetId="0" hidden="1">'DELL C2D MIX'!$C:$E,'DELL C2D MIX'!$G:$G,'DELL C2D MIX'!$I:$I,'DELL C2D MIX'!$P:$R,'DELL C2D MIX'!$T:$T,'DELL C2D MIX'!$V:$V,'DELL C2D MIX'!$AB:$AE</definedName>
    <definedName name="Z_BF7BEA0E_ED18_4608_868B_0C16A30D130B_.wvu.Cols" localSheetId="44" hidden="1">'DELL SERVER MIX'!$C:$E,'DELL SERVER MIX'!$G:$G,'DELL SERVER MIX'!$I:$I,'DELL SERVER MIX'!$P:$R,'DELL SERVER MIX'!$T:$T,'DELL SERVER MIX'!$V:$V,'DELL SERVER MIX'!$AB:$AE</definedName>
    <definedName name="Z_BF7BEA0E_ED18_4608_868B_0C16A30D130B_.wvu.Cols" localSheetId="4" hidden="1">'DELL WORKSTATIONS TWR MIX'!$C:$E,'DELL WORKSTATIONS TWR MIX'!$G:$G,'DELL WORKSTATIONS TWR MIX'!$I:$I,'DELL WORKSTATIONS TWR MIX'!$P:$R,'DELL WORKSTATIONS TWR MIX'!$T:$T,'DELL WORKSTATIONS TWR MIX'!$V:$V,'DELL WORKSTATIONS TWR MIX'!$AB:$AE</definedName>
    <definedName name="Z_BF7BEA0E_ED18_4608_868B_0C16A30D130B_.wvu.Cols" localSheetId="48" hidden="1">'DL380 G9'!$C:$E,'DL380 G9'!$G:$G,'DL380 G9'!$I:$I,'DL380 G9'!$P:$R,'DL380 G9'!$T:$T,'DL380 G9'!$V:$V,'DL380 G9'!$AB:$AE</definedName>
    <definedName name="Z_BF7BEA0E_ED18_4608_868B_0C16A30D130B_.wvu.Cols" localSheetId="47" hidden="1">'DL380P G8'!$C:$E,'DL380P G8'!$G:$G,'DL380P G8'!$I:$I,'DL380P G8'!$P:$R,'DL380P G8'!$T:$T,'DL380P G8'!$V:$V,'DL380P G8'!$AB:$AE</definedName>
    <definedName name="Z_BF7BEA0E_ED18_4608_868B_0C16A30D130B_.wvu.Cols" localSheetId="36" hidden="1">'EDGE 72 TWR'!$C:$E,'EDGE 72 TWR'!$G:$G,'EDGE 72 TWR'!$I:$I,'EDGE 72 TWR'!$P:$R,'EDGE 72 TWR'!$T:$T,'EDGE 72 TWR'!$V:$V,'EDGE 72 TWR'!$AB:$AE</definedName>
    <definedName name="Z_BF7BEA0E_ED18_4608_868B_0C16A30D130B_.wvu.Cols" localSheetId="29" hidden="1">'FUJITSU MIX SFF'!$C:$E,'FUJITSU MIX SFF'!$G:$G,'FUJITSU MIX SFF'!$I:$I,'FUJITSU MIX SFF'!$P:$R,'FUJITSU MIX SFF'!$T:$T,'FUJITSU MIX SFF'!$V:$V,'FUJITSU MIX SFF'!$AB:$AE</definedName>
    <definedName name="Z_BF7BEA0E_ED18_4608_868B_0C16A30D130B_.wvu.Cols" localSheetId="31" hidden="1">'FUJITSU MIX TWR'!$C:$E,'FUJITSU MIX TWR'!$G:$G,'FUJITSU MIX TWR'!$I:$I,'FUJITSU MIX TWR'!$P:$R,'FUJITSU MIX TWR'!$T:$T,'FUJITSU MIX TWR'!$V:$V,'FUJITSU MIX TWR'!$AB:$AE</definedName>
    <definedName name="Z_BF7BEA0E_ED18_4608_868B_0C16A30D130B_.wvu.Cols" localSheetId="26" hidden="1">'FUTRO L620 USFF'!$C:$E,'FUTRO L620 USFF'!$G:$G,'FUTRO L620 USFF'!$I:$I,'FUTRO L620 USFF'!$P:$R,'FUTRO L620 USFF'!$T:$T,'FUTRO L620 USFF'!$V:$V,'FUTRO L620 USFF'!$AB:$AE</definedName>
    <definedName name="Z_BF7BEA0E_ED18_4608_868B_0C16A30D130B_.wvu.Cols" localSheetId="27" hidden="1">'FUTRO S900 USDT'!$C:$E,'FUTRO S900 USDT'!$G:$G,'FUTRO S900 USDT'!$I:$I,'FUTRO S900 USDT'!$P:$R,'FUTRO S900 USDT'!$T:$T,'FUTRO S900 USDT'!$V:$V,'FUTRO S900 USDT'!$AB:$AE</definedName>
    <definedName name="Z_BF7BEA0E_ED18_4608_868B_0C16A30D130B_.wvu.Cols" localSheetId="33" hidden="1">'FUTRO X923 AIO'!$C:$E,'FUTRO X923 AIO'!$G:$G,'FUTRO X923 AIO'!$I:$I,'FUTRO X923 AIO'!$V:$V,'FUTRO X923 AIO'!$AB:$AE</definedName>
    <definedName name="Z_BF7BEA0E_ED18_4608_868B_0C16A30D130B_.wvu.Cols" localSheetId="53" hidden="1">'HIVEAP MIX'!$C:$E,'HIVEAP MIX'!$G:$G,'HIVEAP MIX'!$I:$I,'HIVEAP MIX'!$P:$R,'HIVEAP MIX'!$T:$T,'HIVEAP MIX'!$V:$V,'HIVEAP MIX'!$AB:$AE</definedName>
    <definedName name="Z_BF7BEA0E_ED18_4608_868B_0C16A30D130B_.wvu.Cols" localSheetId="23" hidden="1">'HP AIO MIX'!$C:$E,'HP AIO MIX'!$G:$G,'HP AIO MIX'!$I:$I,'HP AIO MIX'!$V:$V,'HP AIO MIX'!$AB:$AE</definedName>
    <definedName name="Z_BF7BEA0E_ED18_4608_868B_0C16A30D130B_.wvu.Cols" localSheetId="45" hidden="1">'HP SERVER MIX'!$C:$E,'HP SERVER MIX'!$G:$G,'HP SERVER MIX'!$I:$I,'HP SERVER MIX'!$P:$R,'HP SERVER MIX'!$T:$T,'HP SERVER MIX'!$V:$V,'HP SERVER MIX'!$AB:$AE</definedName>
    <definedName name="Z_BF7BEA0E_ED18_4608_868B_0C16A30D130B_.wvu.Cols" localSheetId="15" hidden="1">'HP TWR MIX'!$C:$E,'HP TWR MIX'!$G:$G,'HP TWR MIX'!$I:$I,'HP TWR MIX'!$P:$R,'HP TWR MIX'!$T:$T,'HP TWR MIX'!$V:$V,'HP TWR MIX'!$AB:$AE</definedName>
    <definedName name="Z_BF7BEA0E_ED18_4608_868B_0C16A30D130B_.wvu.Cols" localSheetId="57" hidden="1">'IP 335'!$C:$E,'IP 335'!$G:$G,'IP 335'!$I:$I,'IP 335'!$P:$R,'IP 335'!$T:$T,'IP 335'!$V:$V,'IP 335'!$AB:$AE</definedName>
    <definedName name="Z_BF7BEA0E_ED18_4608_868B_0C16A30D130B_.wvu.Cols" localSheetId="52" hidden="1">JG654A!$C:$E,JG654A!$G:$G,JG654A!$I:$I,JG654A!$P:$R,JG654A!$T:$T,JG654A!$V:$V,JG654A!$AB:$AE</definedName>
    <definedName name="Z_BF7BEA0E_ED18_4608_868B_0C16A30D130B_.wvu.Cols" localSheetId="32" hidden="1">'K557 24 AIO'!$C:$E,'K557 24 AIO'!$G:$G,'K557 24 AIO'!$I:$I,'K557 24 AIO'!$V:$V,'K557 24 AIO'!$AB:$AE</definedName>
    <definedName name="Z_BF7BEA0E_ED18_4608_868B_0C16A30D130B_.wvu.Cols" localSheetId="35" hidden="1">'LENOVO TWR MIX'!$C:$E,'LENOVO TWR MIX'!$G:$G,'LENOVO TWR MIX'!$I:$I,'LENOVO TWR MIX'!$P:$R,'LENOVO TWR MIX'!$T:$T,'LENOVO TWR MIX'!$V:$V,'LENOVO TWR MIX'!$AB:$AE</definedName>
    <definedName name="Z_BF7BEA0E_ED18_4608_868B_0C16A30D130B_.wvu.Cols" localSheetId="34" hidden="1">'M93P TWR'!$C:$E,'M93P TWR'!$G:$G,'M93P TWR'!$I:$I,'M93P TWR'!$P:$R,'M93P TWR'!$T:$T,'M93P TWR'!$V:$V,'M93P TWR'!$AB:$AE</definedName>
    <definedName name="Z_BF7BEA0E_ED18_4608_868B_0C16A30D130B_.wvu.Cols" localSheetId="39" hidden="1">'M93Z, E93Z AIO'!$C:$E,'M93Z, E93Z AIO'!$G:$G,'M93Z, E93Z AIO'!$I:$I,'M93Z, E93Z AIO'!$V:$V,'M93Z, E93Z AIO'!$AB:$AE</definedName>
    <definedName name="Z_BF7BEA0E_ED18_4608_868B_0C16A30D130B_.wvu.Cols" localSheetId="49" hidden="1">'MIX SERVER'!$C:$E,'MIX SERVER'!$G:$G,'MIX SERVER'!$I:$I,'MIX SERVER'!$P:$R,'MIX SERVER'!$T:$T,'MIX SERVER'!$V:$V,'MIX SERVER'!$AB:$AE</definedName>
    <definedName name="Z_BF7BEA0E_ED18_4608_868B_0C16A30D130B_.wvu.Cols" localSheetId="46" hidden="1">'ML350 G9'!$C:$E,'ML350 G9'!$G:$G,'ML350 G9'!$I:$I,'ML350 G9'!$P:$R,'ML350 G9'!$T:$T,'ML350 G9'!$V:$V,'ML350 G9'!$AB:$AE</definedName>
    <definedName name="Z_BF7BEA0E_ED18_4608_868B_0C16A30D130B_.wvu.Cols" localSheetId="55" hidden="1">'MP-82'!$C:$E,'MP-82'!$G:$G,'MP-82'!$I:$I,'MP-82'!$P:$R,'MP-82'!$T:$T,'MP-82'!$V:$V,'MP-82'!$AB:$AE</definedName>
    <definedName name="Z_BF7BEA0E_ED18_4608_868B_0C16A30D130B_.wvu.Cols" localSheetId="50" hidden="1">'NETWORK MIX'!$C:$E,'NETWORK MIX'!$G:$G,'NETWORK MIX'!$I:$I,'NETWORK MIX'!$P:$R,'NETWORK MIX'!$T:$T,'NETWORK MIX'!$V:$V,'NETWORK MIX'!$AB:$AE</definedName>
    <definedName name="Z_BF7BEA0E_ED18_4608_868B_0C16A30D130B_.wvu.Cols" localSheetId="37" hidden="1">'P300-P320 TWR'!$C:$E,'P300-P320 TWR'!$G:$G,'P300-P320 TWR'!$I:$I,'P300-P320 TWR'!$P:$R,'P300-P320 TWR'!$T:$T,'P300-P320 TWR'!$V:$V,'P300-P320 TWR'!$AB:$AE</definedName>
    <definedName name="Z_BF7BEA0E_ED18_4608_868B_0C16A30D130B_.wvu.Cols" localSheetId="38" hidden="1">'P520'!$C:$E,'P520'!$G:$G,'P520'!$I:$I,'P520'!$P:$R,'P520'!$T:$T,'P520'!$V:$V,'P520'!$AB:$AE</definedName>
    <definedName name="Z_BF7BEA0E_ED18_4608_868B_0C16A30D130B_.wvu.Cols" localSheetId="43" hidden="1">'POWEREDGE T110 II TWR'!$C:$E,'POWEREDGE T110 II TWR'!$G:$G,'POWEREDGE T110 II TWR'!$I:$I,'POWEREDGE T110 II TWR'!$P:$R,'POWEREDGE T110 II TWR'!$T:$T,'POWEREDGE T110 II TWR'!$V:$V,'POWEREDGE T110 II TWR'!$AB:$AE</definedName>
    <definedName name="Z_BF7BEA0E_ED18_4608_868B_0C16A30D130B_.wvu.Cols" localSheetId="28" hidden="1">'Q900 USDT'!$C:$E,'Q900 USDT'!$G:$G,'Q900 USDT'!$I:$I,'Q900 USDT'!$P:$R,'Q900 USDT'!$T:$T,'Q900 USDT'!$V:$V,'Q900 USDT'!$AB:$AE</definedName>
    <definedName name="Z_BF7BEA0E_ED18_4608_868B_0C16A30D130B_.wvu.Cols" localSheetId="12" hidden="1">'RETAIL SYSTEM RP5810 SFF'!$C:$E,'RETAIL SYSTEM RP5810 SFF'!$G:$G,'RETAIL SYSTEM RP5810 SFF'!$I:$I,'RETAIL SYSTEM RP5810 SFF'!$P:$R,'RETAIL SYSTEM RP5810 SFF'!$T:$T,'RETAIL SYSTEM RP5810 SFF'!$V:$V,'RETAIL SYSTEM RP5810 SFF'!$AB:$AE</definedName>
    <definedName name="Z_BF7BEA0E_ED18_4608_868B_0C16A30D130B_.wvu.Cols" localSheetId="60" hidden="1">'RP2 2030 POS'!$C:$E,'RP2 2030 POS'!$G:$G,'RP2 2030 POS'!$I:$I,'RP2 2030 POS'!$Q:$R,'RP2 2030 POS'!$T:$T,'RP2 2030 POS'!$V:$V,'RP2 2030 POS'!$AB:$AE</definedName>
    <definedName name="Z_BF7BEA0E_ED18_4608_868B_0C16A30D130B_.wvu.Cols" localSheetId="58" hidden="1">'SOUNDSTATION IP 6000'!$C:$E,'SOUNDSTATION IP 6000'!$G:$G,'SOUNDSTATION IP 6000'!$I:$I,'SOUNDSTATION IP 6000'!$P:$R,'SOUNDSTATION IP 6000'!$T:$T,'SOUNDSTATION IP 6000'!$V:$V,'SOUNDSTATION IP 6000'!$AB:$AE</definedName>
    <definedName name="Z_BF7BEA0E_ED18_4608_868B_0C16A30D130B_.wvu.Cols" localSheetId="42" hidden="1">'TCXWAVE AIO'!$C:$E,'TCXWAVE AIO'!$G:$G,'TCXWAVE AIO'!$I:$I,'TCXWAVE AIO'!$V:$V,'TCXWAVE AIO'!$AB:$AE</definedName>
    <definedName name="Z_BF7BEA0E_ED18_4608_868B_0C16A30D130B_.wvu.Cols" localSheetId="51" hidden="1">'TD-8616'!$C:$E,'TD-8616'!$G:$G,'TD-8616'!$I:$I,'TD-8616'!$P:$R,'TD-8616'!$T:$T,'TD-8616'!$V:$V,'TD-8616'!$AB:$AE</definedName>
    <definedName name="Z_BF7BEA0E_ED18_4608_868B_0C16A30D130B_.wvu.Cols" localSheetId="8" hidden="1">'THINCLIENTS MIX'!$C:$E,'THINCLIENTS MIX'!$G:$G,'THINCLIENTS MIX'!$I:$I,'THINCLIENTS MIX'!$P:$R,'THINCLIENTS MIX'!$T:$T,'THINCLIENTS MIX'!$V:$V,'THINCLIENTS MIX'!$AB:$AE</definedName>
    <definedName name="Z_BF7BEA0E_ED18_4608_868B_0C16A30D130B_.wvu.Cols" localSheetId="41" hidden="1">'TOWER MIX'!$C:$E,'TOWER MIX'!$G:$G,'TOWER MIX'!$I:$I,'TOWER MIX'!$P:$R,'TOWER MIX'!$T:$T,'TOWER MIX'!$V:$V,'TOWER MIX'!$AB:$AE</definedName>
    <definedName name="Z_BF7BEA0E_ED18_4608_868B_0C16A30D130B_.wvu.Cols" localSheetId="18" hidden="1">'Z230 TWR'!$C:$E,'Z230 TWR'!$G:$G,'Z230 TWR'!$I:$I,'Z230 TWR'!$P:$R,'Z230 TWR'!$T:$T,'Z230 TWR'!$V:$V,'Z230 TWR'!$AB:$AE</definedName>
    <definedName name="Z_BF7BEA0E_ED18_4608_868B_0C16A30D130B_.wvu.Cols" localSheetId="19" hidden="1">'Z420 TWR'!$C:$E,'Z420 TWR'!$G:$G,'Z420 TWR'!$I:$I,'Z420 TWR'!$P:$R,'Z420 TWR'!$T:$T,'Z420 TWR'!$V:$V,'Z420 TWR'!$AB:$AE</definedName>
    <definedName name="Z_BF7BEA0E_ED18_4608_868B_0C16A30D130B_.wvu.Cols" localSheetId="22" hidden="1">'Z640 TWR'!$C:$E,'Z640 TWR'!$G:$G,'Z640 TWR'!$I:$I,'Z640 TWR'!$P:$R,'Z640 TWR'!$T:$T,'Z640 TWR'!$V:$V,'Z640 TWR'!$AB:$AE</definedName>
    <definedName name="Z_C7D2B2DA_D43B_42CE_8359_0D8E1474403E_.wvu.Cols" localSheetId="56" hidden="1">'1210 IP DESKPHONE'!$C:$E,'1210 IP DESKPHONE'!$G:$G,'1210 IP DESKPHONE'!$I:$I,'1210 IP DESKPHONE'!$P:$R,'1210 IP DESKPHONE'!$T:$T,'1210 IP DESKPHONE'!$V:$V,'1210 IP DESKPHONE'!$AB:$AE</definedName>
    <definedName name="Z_C7D2B2DA_D43B_42CE_8359_0D8E1474403E_.wvu.Cols" localSheetId="2" hidden="1">'5810 TWR'!$C:$E,'5810 TWR'!$G:$G,'5810 TWR'!$I:$I,'5810 TWR'!$P:$R,'5810 TWR'!$T:$T,'5810 TWR'!$V:$V,'5810 TWR'!$AB:$AE</definedName>
    <definedName name="Z_C7D2B2DA_D43B_42CE_8359_0D8E1474403E_.wvu.Cols" localSheetId="24" hidden="1">'600 G1 AIO'!$C:$E,'600 G1 AIO'!$G:$G,'600 G1 AIO'!$I:$I,'600 G1 AIO'!$V:$V,'600 G1 AIO'!$AB:$AE</definedName>
    <definedName name="Z_C7D2B2DA_D43B_42CE_8359_0D8E1474403E_.wvu.Cols" localSheetId="20" hidden="1">'600 G1 TWR'!$C:$E,'600 G1 TWR'!$G:$G,'600 G1 TWR'!$I:$I,'600 G1 TWR'!$P:$R,'600 G1 TWR'!$T:$T,'600 G1 TWR'!$V:$V,'600 G1 TWR'!$AB:$AE</definedName>
    <definedName name="Z_C7D2B2DA_D43B_42CE_8359_0D8E1474403E_.wvu.Cols" localSheetId="9" hidden="1">'705 G3 MINI'!$C:$E,'705 G3 MINI'!$G:$G,'705 G3 MINI'!$I:$I,'705 G3 MINI'!$P:$R,'705 G3 MINI'!$T:$T,'705 G3 MINI'!$V:$V,'705 G3 MINI'!$AB:$AE</definedName>
    <definedName name="Z_C7D2B2DA_D43B_42CE_8359_0D8E1474403E_.wvu.Cols" localSheetId="13" hidden="1">'705 G3 SFF'!$C:$E,'705 G3 SFF'!$G:$G,'705 G3 SFF'!$I:$I,'705 G3 SFF'!$P:$R,'705 G3 SFF'!$T:$T,'705 G3 SFF'!$V:$V,'705 G3 SFF'!$AB:$AE</definedName>
    <definedName name="Z_C7D2B2DA_D43B_42CE_8359_0D8E1474403E_.wvu.Cols" localSheetId="10" hidden="1">'800 G1 MINI'!$C:$E,'800 G1 MINI'!$G:$G,'800 G1 MINI'!$I:$I,'800 G1 MINI'!$P:$R,'800 G1 MINI'!$T:$T,'800 G1 MINI'!$V:$V,'800 G1 MINI'!$X:$X</definedName>
    <definedName name="Z_C7D2B2DA_D43B_42CE_8359_0D8E1474403E_.wvu.Cols" localSheetId="17" hidden="1">'8300 TWR'!$C:$E,'8300 TWR'!$G:$G,'8300 TWR'!$I:$I,'8300 TWR'!$P:$R,'8300 TWR'!$T:$T,'8300 TWR'!$V:$V,'8300 TWR'!$X:$X</definedName>
    <definedName name="Z_C7D2B2DA_D43B_42CE_8359_0D8E1474403E_.wvu.Cols" localSheetId="11" hidden="1">'8300 USDT'!$C:$E,'8300 USDT'!$G:$G,'8300 USDT'!$I:$I,'8300 USDT'!$P:$R,'8300 USDT'!$T:$T,'8300 USDT'!$V:$V,'8300 USDT'!$AB:$AE</definedName>
    <definedName name="Z_C7D2B2DA_D43B_42CE_8359_0D8E1474403E_.wvu.Cols" localSheetId="6" hidden="1">'9020, 9030 AIO'!$C:$E,'9020, 9030 AIO'!$G:$G,'9020, 9030 AIO'!$I:$I,'9020, 9030 AIO'!$V:$V,'9020, 9030 AIO'!$AB:$AE</definedName>
    <definedName name="Z_C7D2B2DA_D43B_42CE_8359_0D8E1474403E_.wvu.Cols" localSheetId="59" hidden="1">'9608'!$C:$E,'9608'!$G:$G,'9608'!$I:$I,'9608'!$P:$R,'9608'!$T:$T,'9608'!$V:$V,'9608'!$AB:$AE</definedName>
    <definedName name="Z_C7D2B2DA_D43B_42CE_8359_0D8E1474403E_.wvu.Cols" localSheetId="40" hidden="1">'AIO MIX'!$C:$E,'AIO MIX'!$G:$G,'AIO MIX'!$I:$I,'AIO MIX'!$Q:$AA</definedName>
    <definedName name="Z_C7D2B2DA_D43B_42CE_8359_0D8E1474403E_.wvu.Cols" localSheetId="54" hidden="1">'AP-105'!$C:$E,'AP-105'!$G:$G,'AP-105'!$I:$I,'AP-105'!$P:$R,'AP-105'!$T:$T,'AP-105'!$V:$V,'AP-105'!$AB:$AE</definedName>
    <definedName name="Z_C7D2B2DA_D43B_42CE_8359_0D8E1474403E_.wvu.Cols" localSheetId="30" hidden="1">'D556 SFF'!$C:$E,'D556 SFF'!$G:$G,'D556 SFF'!$I:$I,'D556 SFF'!$P:$R,'D556 SFF'!$T:$T,'D556 SFF'!$V:$V,'D556 SFF'!$AB:$AE</definedName>
    <definedName name="Z_C7D2B2DA_D43B_42CE_8359_0D8E1474403E_.wvu.Cols" localSheetId="5" hidden="1">'DELL AIO MIX'!$C:$E,'DELL AIO MIX'!$G:$G,'DELL AIO MIX'!$I:$I,'DELL AIO MIX'!$V:$V,'DELL AIO MIX'!$AB:$AE</definedName>
    <definedName name="Z_C7D2B2DA_D43B_42CE_8359_0D8E1474403E_.wvu.Cols" localSheetId="0" hidden="1">'DELL C2D MIX'!$C:$E,'DELL C2D MIX'!$G:$G,'DELL C2D MIX'!$I:$I,'DELL C2D MIX'!$P:$R,'DELL C2D MIX'!$T:$T,'DELL C2D MIX'!$V:$V,'DELL C2D MIX'!$AB:$AE</definedName>
    <definedName name="Z_C7D2B2DA_D43B_42CE_8359_0D8E1474403E_.wvu.Cols" localSheetId="4" hidden="1">'DELL WORKSTATIONS TWR MIX'!$C:$E,'DELL WORKSTATIONS TWR MIX'!$G:$G,'DELL WORKSTATIONS TWR MIX'!$I:$I,'DELL WORKSTATIONS TWR MIX'!$P:$R,'DELL WORKSTATIONS TWR MIX'!$T:$T,'DELL WORKSTATIONS TWR MIX'!$V:$V,'DELL WORKSTATIONS TWR MIX'!$AB:$AE</definedName>
    <definedName name="Z_C7D2B2DA_D43B_42CE_8359_0D8E1474403E_.wvu.Cols" localSheetId="47" hidden="1">'DL380P G8'!$C:$E,'DL380P G8'!$G:$G,'DL380P G8'!$P:$R,'DL380P G8'!$T:$T,'DL380P G8'!$V:$V,'DL380P G8'!$AB:$AE</definedName>
    <definedName name="Z_C7D2B2DA_D43B_42CE_8359_0D8E1474403E_.wvu.Cols" localSheetId="36" hidden="1">'EDGE 72 TWR'!$C:$E,'EDGE 72 TWR'!$G:$G,'EDGE 72 TWR'!$I:$I,'EDGE 72 TWR'!$P:$R,'EDGE 72 TWR'!$T:$T,'EDGE 72 TWR'!$V:$V,'EDGE 72 TWR'!$X:$X</definedName>
    <definedName name="Z_C7D2B2DA_D43B_42CE_8359_0D8E1474403E_.wvu.Cols" localSheetId="31" hidden="1">'FUJITSU MIX TWR'!$C:$E,'FUJITSU MIX TWR'!$G:$G,'FUJITSU MIX TWR'!$I:$I,'FUJITSU MIX TWR'!$P:$R,'FUJITSU MIX TWR'!$T:$T,'FUJITSU MIX TWR'!$V:$V,'FUJITSU MIX TWR'!$AB:$AE</definedName>
    <definedName name="Z_C7D2B2DA_D43B_42CE_8359_0D8E1474403E_.wvu.Cols" localSheetId="26" hidden="1">'FUTRO L620 USFF'!$C:$E,'FUTRO L620 USFF'!$G:$G,'FUTRO L620 USFF'!$I:$I,'FUTRO L620 USFF'!$P:$R,'FUTRO L620 USFF'!$T:$T,'FUTRO L620 USFF'!$V:$V,'FUTRO L620 USFF'!$AB:$AE</definedName>
    <definedName name="Z_C7D2B2DA_D43B_42CE_8359_0D8E1474403E_.wvu.Cols" localSheetId="27" hidden="1">'FUTRO S900 USDT'!$C:$E,'FUTRO S900 USDT'!$G:$G,'FUTRO S900 USDT'!$I:$I,'FUTRO S900 USDT'!$P:$R,'FUTRO S900 USDT'!$T:$T,'FUTRO S900 USDT'!$V:$V,'FUTRO S900 USDT'!$AB:$AE</definedName>
    <definedName name="Z_C7D2B2DA_D43B_42CE_8359_0D8E1474403E_.wvu.Cols" localSheetId="33" hidden="1">'FUTRO X923 AIO'!$C:$E,'FUTRO X923 AIO'!$G:$G,'FUTRO X923 AIO'!$I:$I,'FUTRO X923 AIO'!$V:$V,'FUTRO X923 AIO'!$AB:$AE</definedName>
    <definedName name="Z_C7D2B2DA_D43B_42CE_8359_0D8E1474403E_.wvu.Cols" localSheetId="53" hidden="1">'HIVEAP MIX'!$C:$E,'HIVEAP MIX'!$G:$G,'HIVEAP MIX'!$I:$I,'HIVEAP MIX'!$P:$R,'HIVEAP MIX'!$T:$T,'HIVEAP MIX'!$V:$V,'HIVEAP MIX'!$AB:$AE</definedName>
    <definedName name="Z_C7D2B2DA_D43B_42CE_8359_0D8E1474403E_.wvu.Cols" localSheetId="23" hidden="1">'HP AIO MIX'!$C:$E,'HP AIO MIX'!$G:$G,'HP AIO MIX'!$I:$I,'HP AIO MIX'!$V:$V,'HP AIO MIX'!$AB:$AE</definedName>
    <definedName name="Z_C7D2B2DA_D43B_42CE_8359_0D8E1474403E_.wvu.Cols" localSheetId="57" hidden="1">'IP 335'!$C:$E,'IP 335'!$G:$G,'IP 335'!$I:$I,'IP 335'!$P:$R,'IP 335'!$T:$T,'IP 335'!$V:$V,'IP 335'!$AB:$AE</definedName>
    <definedName name="Z_C7D2B2DA_D43B_42CE_8359_0D8E1474403E_.wvu.Cols" localSheetId="52" hidden="1">JG654A!$C:$E,JG654A!$G:$G,JG654A!$I:$I,JG654A!$P:$R,JG654A!$T:$T,JG654A!$V:$V,JG654A!$AB:$AE</definedName>
    <definedName name="Z_C7D2B2DA_D43B_42CE_8359_0D8E1474403E_.wvu.Cols" localSheetId="35" hidden="1">'LENOVO TWR MIX'!$C:$E,'LENOVO TWR MIX'!$G:$G,'LENOVO TWR MIX'!$I:$I,'LENOVO TWR MIX'!$P:$R,'LENOVO TWR MIX'!$T:$T,'LENOVO TWR MIX'!$V:$V,'LENOVO TWR MIX'!$AB:$AE</definedName>
    <definedName name="Z_C7D2B2DA_D43B_42CE_8359_0D8E1474403E_.wvu.Cols" localSheetId="39" hidden="1">'M93Z, E93Z AIO'!$C:$E,'M93Z, E93Z AIO'!$G:$G,'M93Z, E93Z AIO'!$I:$I,'M93Z, E93Z AIO'!$Q:$R,'M93Z, E93Z AIO'!$V:$V,'M93Z, E93Z AIO'!$AB:$AE</definedName>
    <definedName name="Z_C7D2B2DA_D43B_42CE_8359_0D8E1474403E_.wvu.Cols" localSheetId="49" hidden="1">'MIX SERVER'!$C:$E,'MIX SERVER'!$G:$G,'MIX SERVER'!$I:$I,'MIX SERVER'!$P:$R,'MIX SERVER'!$T:$T,'MIX SERVER'!$V:$V,'MIX SERVER'!$AB:$AE</definedName>
    <definedName name="Z_C7D2B2DA_D43B_42CE_8359_0D8E1474403E_.wvu.Cols" localSheetId="55" hidden="1">'MP-82'!$C:$E,'MP-82'!$G:$G,'MP-82'!$I:$I,'MP-82'!$P:$R,'MP-82'!$T:$T,'MP-82'!$V:$V,'MP-82'!$AB:$AE</definedName>
    <definedName name="Z_C7D2B2DA_D43B_42CE_8359_0D8E1474403E_.wvu.Cols" localSheetId="50" hidden="1">'NETWORK MIX'!$G:$G,'NETWORK MIX'!$I:$I,'NETWORK MIX'!$P:$R,'NETWORK MIX'!$T:$T,'NETWORK MIX'!$V:$V,'NETWORK MIX'!$AB:$AE</definedName>
    <definedName name="Z_C7D2B2DA_D43B_42CE_8359_0D8E1474403E_.wvu.Cols" localSheetId="38" hidden="1">'P520'!$C:$E,'P520'!$G:$G,'P520'!$I:$I,'P520'!$P:$R,'P520'!$T:$T,'P520'!$V:$V,'P520'!$X:$X</definedName>
    <definedName name="Z_C7D2B2DA_D43B_42CE_8359_0D8E1474403E_.wvu.Cols" localSheetId="28" hidden="1">'Q900 USDT'!$C:$E,'Q900 USDT'!$G:$G,'Q900 USDT'!$I:$I,'Q900 USDT'!$P:$R,'Q900 USDT'!$T:$T,'Q900 USDT'!$V:$V,'Q900 USDT'!$AB:$AE</definedName>
    <definedName name="Z_C7D2B2DA_D43B_42CE_8359_0D8E1474403E_.wvu.Cols" localSheetId="12" hidden="1">'RETAIL SYSTEM RP5810 SFF'!$C:$E,'RETAIL SYSTEM RP5810 SFF'!$G:$G,'RETAIL SYSTEM RP5810 SFF'!$I:$I,'RETAIL SYSTEM RP5810 SFF'!$P:$R,'RETAIL SYSTEM RP5810 SFF'!$T:$T,'RETAIL SYSTEM RP5810 SFF'!$V:$V,'RETAIL SYSTEM RP5810 SFF'!$AB:$AE</definedName>
    <definedName name="Z_C7D2B2DA_D43B_42CE_8359_0D8E1474403E_.wvu.Cols" localSheetId="60" hidden="1">'RP2 2030 POS'!$C:$E,'RP2 2030 POS'!$G:$G,'RP2 2030 POS'!$I:$I,'RP2 2030 POS'!$P:$R,'RP2 2030 POS'!$T:$T,'RP2 2030 POS'!$V:$V</definedName>
    <definedName name="Z_C7D2B2DA_D43B_42CE_8359_0D8E1474403E_.wvu.Cols" localSheetId="58" hidden="1">'SOUNDSTATION IP 6000'!$C:$E,'SOUNDSTATION IP 6000'!$G:$G,'SOUNDSTATION IP 6000'!$I:$I,'SOUNDSTATION IP 6000'!$P:$R,'SOUNDSTATION IP 6000'!$T:$T,'SOUNDSTATION IP 6000'!$V:$V,'SOUNDSTATION IP 6000'!$AB:$AE</definedName>
    <definedName name="Z_C7D2B2DA_D43B_42CE_8359_0D8E1474403E_.wvu.Cols" localSheetId="42" hidden="1">'TCXWAVE AIO'!$C:$E,'TCXWAVE AIO'!$G:$G,'TCXWAVE AIO'!$I:$I,'TCXWAVE AIO'!$V:$V</definedName>
    <definedName name="Z_C7D2B2DA_D43B_42CE_8359_0D8E1474403E_.wvu.Cols" localSheetId="51" hidden="1">'TD-8616'!$C:$E,'TD-8616'!$G:$G,'TD-8616'!$I:$I,'TD-8616'!$P:$R,'TD-8616'!$T:$T,'TD-8616'!$V:$V,'TD-8616'!$AB:$AE</definedName>
    <definedName name="Z_C7D2B2DA_D43B_42CE_8359_0D8E1474403E_.wvu.Cols" localSheetId="8" hidden="1">'THINCLIENTS MIX'!$C:$E,'THINCLIENTS MIX'!$G:$G,'THINCLIENTS MIX'!$I:$I,'THINCLIENTS MIX'!$P:$R,'THINCLIENTS MIX'!$T:$T,'THINCLIENTS MIX'!$V:$V,'THINCLIENTS MIX'!$AB:$AE</definedName>
    <definedName name="Z_C7D2B2DA_D43B_42CE_8359_0D8E1474403E_.wvu.Cols" localSheetId="41" hidden="1">'TOWER MIX'!$C:$E,'TOWER MIX'!$G:$G,'TOWER MIX'!$I:$I,'TOWER MIX'!$P:$R,'TOWER MIX'!$T:$T,'TOWER MIX'!$V:$V,'TOWER MIX'!$X:$X</definedName>
    <definedName name="Z_C7D2B2DA_D43B_42CE_8359_0D8E1474403E_.wvu.Cols" localSheetId="18" hidden="1">'Z230 TWR'!$C:$E,'Z230 TWR'!$G:$G,'Z230 TWR'!$I:$I,'Z230 TWR'!$P:$R,'Z230 TWR'!$T:$T,'Z230 TWR'!$V:$V,'Z230 TWR'!$AB:$AE</definedName>
    <definedName name="Z_C7D2B2DA_D43B_42CE_8359_0D8E1474403E_.wvu.Cols" localSheetId="22" hidden="1">'Z640 TWR'!$C:$E,'Z640 TWR'!$G:$G,'Z640 TWR'!$I:$I,'Z640 TWR'!$P:$R,'Z640 TWR'!$T:$T,'Z640 TWR'!$V:$V,'Z640 TWR'!$AB:$AE</definedName>
    <definedName name="Z_E762A5EA_7929_436C_AD82_54953939E6E2_.wvu.Cols" localSheetId="23" hidden="1">'HP AIO MIX'!$C:$E,'HP AIO MIX'!$AC:$AE</definedName>
    <definedName name="Z_E9310A78_B1D5_4554_8685_C0561907B0AB_.wvu.Cols" localSheetId="56" hidden="1">'1210 IP DESKPHONE'!$C:$E,'1210 IP DESKPHONE'!$G:$G,'1210 IP DESKPHONE'!$I:$I,'1210 IP DESKPHONE'!$P:$R,'1210 IP DESKPHONE'!$T:$T,'1210 IP DESKPHONE'!$V:$V</definedName>
    <definedName name="Z_E9310A78_B1D5_4554_8685_C0561907B0AB_.wvu.Cols" localSheetId="2" hidden="1">'5810 TWR'!$C:$E,'5810 TWR'!$G:$G,'5810 TWR'!$I:$I,'5810 TWR'!$P:$R,'5810 TWR'!$T:$T,'5810 TWR'!$V:$V</definedName>
    <definedName name="Z_E9310A78_B1D5_4554_8685_C0561907B0AB_.wvu.Cols" localSheetId="24" hidden="1">'600 G1 AIO'!$C:$E,'600 G1 AIO'!$G:$G,'600 G1 AIO'!$I:$I,'600 G1 AIO'!$V:$V</definedName>
    <definedName name="Z_E9310A78_B1D5_4554_8685_C0561907B0AB_.wvu.Cols" localSheetId="20" hidden="1">'600 G1 TWR'!$C:$E,'600 G1 TWR'!$G:$G,'600 G1 TWR'!$I:$I,'600 G1 TWR'!$P:$R,'600 G1 TWR'!$T:$T,'600 G1 TWR'!$V:$V,'600 G1 TWR'!$X:$X</definedName>
    <definedName name="Z_E9310A78_B1D5_4554_8685_C0561907B0AB_.wvu.Cols" localSheetId="16" hidden="1">'6300 TWR'!$C:$E,'6300 TWR'!$G:$G,'6300 TWR'!$I:$I,'6300 TWR'!$P:$R,'6300 TWR'!$T:$T,'6300 TWR'!$V:$V</definedName>
    <definedName name="Z_E9310A78_B1D5_4554_8685_C0561907B0AB_.wvu.Cols" localSheetId="9" hidden="1">'705 G3 MINI'!$C:$E,'705 G3 MINI'!$G:$G,'705 G3 MINI'!$I:$I,'705 G3 MINI'!$P:$R,'705 G3 MINI'!$T:$T,'705 G3 MINI'!$V:$V</definedName>
    <definedName name="Z_E9310A78_B1D5_4554_8685_C0561907B0AB_.wvu.Cols" localSheetId="13" hidden="1">'705 G3 SFF'!$C:$E,'705 G3 SFF'!$G:$G,'705 G3 SFF'!$I:$I,'705 G3 SFF'!$P:$R,'705 G3 SFF'!$T:$T,'705 G3 SFF'!$V:$V</definedName>
    <definedName name="Z_E9310A78_B1D5_4554_8685_C0561907B0AB_.wvu.Cols" localSheetId="10" hidden="1">'800 G1 MINI'!$C:$E,'800 G1 MINI'!$G:$G,'800 G1 MINI'!$I:$I,'800 G1 MINI'!$P:$R,'800 G1 MINI'!$T:$T,'800 G1 MINI'!$V:$V,'800 G1 MINI'!$X:$X</definedName>
    <definedName name="Z_E9310A78_B1D5_4554_8685_C0561907B0AB_.wvu.Cols" localSheetId="17" hidden="1">'8300 TWR'!$C:$E,'8300 TWR'!$G:$G,'8300 TWR'!$I:$I,'8300 TWR'!$P:$R,'8300 TWR'!$T:$T,'8300 TWR'!$V:$V,'8300 TWR'!$X:$X</definedName>
    <definedName name="Z_E9310A78_B1D5_4554_8685_C0561907B0AB_.wvu.Cols" localSheetId="11" hidden="1">'8300 USDT'!$C:$E,'8300 USDT'!$G:$G,'8300 USDT'!$I:$I,'8300 USDT'!$P:$R,'8300 USDT'!$T:$T,'8300 USDT'!$V:$V,'8300 USDT'!$X:$X</definedName>
    <definedName name="Z_E9310A78_B1D5_4554_8685_C0561907B0AB_.wvu.Cols" localSheetId="6" hidden="1">'9020, 9030 AIO'!$C:$E,'9020, 9030 AIO'!$G:$G,'9020, 9030 AIO'!$I:$I,'9020, 9030 AIO'!$V:$V</definedName>
    <definedName name="Z_E9310A78_B1D5_4554_8685_C0561907B0AB_.wvu.Cols" localSheetId="59" hidden="1">'9608'!$C:$E,'9608'!$G:$G,'9608'!$I:$I,'9608'!$P:$R,'9608'!$T:$T,'9608'!$V:$V</definedName>
    <definedName name="Z_E9310A78_B1D5_4554_8685_C0561907B0AB_.wvu.Cols" localSheetId="40" hidden="1">'AIO MIX'!$C:$E,'AIO MIX'!$G:$G,'AIO MIX'!$I:$I,'AIO MIX'!$Q:$AA</definedName>
    <definedName name="Z_E9310A78_B1D5_4554_8685_C0561907B0AB_.wvu.Cols" localSheetId="54" hidden="1">'AP-105'!$C:$E,'AP-105'!$G:$G,'AP-105'!$I:$I,'AP-105'!$P:$R,'AP-105'!$T:$T,'AP-105'!$V:$V</definedName>
    <definedName name="Z_E9310A78_B1D5_4554_8685_C0561907B0AB_.wvu.Cols" localSheetId="30" hidden="1">'D556 SFF'!$C:$E,'D556 SFF'!$G:$G,'D556 SFF'!$I:$I,'D556 SFF'!$P:$R,'D556 SFF'!$T:$T,'D556 SFF'!$V:$V</definedName>
    <definedName name="Z_E9310A78_B1D5_4554_8685_C0561907B0AB_.wvu.Cols" localSheetId="5" hidden="1">'DELL AIO MIX'!$C:$E,'DELL AIO MIX'!$G:$G,'DELL AIO MIX'!$I:$I,'DELL AIO MIX'!$V:$V</definedName>
    <definedName name="Z_E9310A78_B1D5_4554_8685_C0561907B0AB_.wvu.Cols" localSheetId="0" hidden="1">'DELL C2D MIX'!$C:$E,'DELL C2D MIX'!$G:$G,'DELL C2D MIX'!$I:$I,'DELL C2D MIX'!$P:$R,'DELL C2D MIX'!$T:$T,'DELL C2D MIX'!$V:$V</definedName>
    <definedName name="Z_E9310A78_B1D5_4554_8685_C0561907B0AB_.wvu.Cols" localSheetId="4" hidden="1">'DELL WORKSTATIONS TWR MIX'!$C:$E,'DELL WORKSTATIONS TWR MIX'!$G:$G,'DELL WORKSTATIONS TWR MIX'!$I:$I,'DELL WORKSTATIONS TWR MIX'!$P:$R,'DELL WORKSTATIONS TWR MIX'!$T:$T,'DELL WORKSTATIONS TWR MIX'!$V:$V</definedName>
    <definedName name="Z_E9310A78_B1D5_4554_8685_C0561907B0AB_.wvu.Cols" localSheetId="47" hidden="1">'DL380P G8'!$C:$E,'DL380P G8'!$G:$G,'DL380P G8'!$I:$I,'DL380P G8'!$P:$R,'DL380P G8'!$T:$T,'DL380P G8'!$V:$V</definedName>
    <definedName name="Z_E9310A78_B1D5_4554_8685_C0561907B0AB_.wvu.Cols" localSheetId="36" hidden="1">'EDGE 72 TWR'!$C:$E,'EDGE 72 TWR'!$G:$G,'EDGE 72 TWR'!$I:$I,'EDGE 72 TWR'!$P:$R,'EDGE 72 TWR'!$T:$T,'EDGE 72 TWR'!$V:$V,'EDGE 72 TWR'!$X:$X</definedName>
    <definedName name="Z_E9310A78_B1D5_4554_8685_C0561907B0AB_.wvu.Cols" localSheetId="31" hidden="1">'FUJITSU MIX TWR'!$C:$E,'FUJITSU MIX TWR'!$G:$G,'FUJITSU MIX TWR'!$I:$I,'FUJITSU MIX TWR'!$P:$R,'FUJITSU MIX TWR'!$T:$T,'FUJITSU MIX TWR'!$V:$V</definedName>
    <definedName name="Z_E9310A78_B1D5_4554_8685_C0561907B0AB_.wvu.Cols" localSheetId="26" hidden="1">'FUTRO L620 USFF'!$C:$E,'FUTRO L620 USFF'!$G:$G,'FUTRO L620 USFF'!$I:$I,'FUTRO L620 USFF'!$P:$R,'FUTRO L620 USFF'!$T:$T,'FUTRO L620 USFF'!$V:$V</definedName>
    <definedName name="Z_E9310A78_B1D5_4554_8685_C0561907B0AB_.wvu.Cols" localSheetId="27" hidden="1">'FUTRO S900 USDT'!$C:$E,'FUTRO S900 USDT'!$G:$G,'FUTRO S900 USDT'!$I:$I,'FUTRO S900 USDT'!$P:$R,'FUTRO S900 USDT'!$T:$T,'FUTRO S900 USDT'!$V:$V</definedName>
    <definedName name="Z_E9310A78_B1D5_4554_8685_C0561907B0AB_.wvu.Cols" localSheetId="33" hidden="1">'FUTRO X923 AIO'!$C:$E,'FUTRO X923 AIO'!$G:$G,'FUTRO X923 AIO'!$I:$I,'FUTRO X923 AIO'!$V:$V</definedName>
    <definedName name="Z_E9310A78_B1D5_4554_8685_C0561907B0AB_.wvu.Cols" localSheetId="53" hidden="1">'HIVEAP MIX'!$C:$E,'HIVEAP MIX'!$G:$G,'HIVEAP MIX'!$I:$I,'HIVEAP MIX'!$P:$R,'HIVEAP MIX'!$T:$T,'HIVEAP MIX'!$V:$V</definedName>
    <definedName name="Z_E9310A78_B1D5_4554_8685_C0561907B0AB_.wvu.Cols" localSheetId="23" hidden="1">'HP AIO MIX'!$C:$E,'HP AIO MIX'!$G:$G,'HP AIO MIX'!$I:$I,'HP AIO MIX'!$V:$V</definedName>
    <definedName name="Z_E9310A78_B1D5_4554_8685_C0561907B0AB_.wvu.Cols" localSheetId="57" hidden="1">'IP 335'!$C:$E,'IP 335'!$G:$G,'IP 335'!$I:$I,'IP 335'!$P:$R,'IP 335'!$T:$T,'IP 335'!$V:$V</definedName>
    <definedName name="Z_E9310A78_B1D5_4554_8685_C0561907B0AB_.wvu.Cols" localSheetId="52" hidden="1">JG654A!$C:$E,JG654A!$G:$G,JG654A!$I:$I,JG654A!$P:$R,JG654A!$T:$T,JG654A!$V:$V</definedName>
    <definedName name="Z_E9310A78_B1D5_4554_8685_C0561907B0AB_.wvu.Cols" localSheetId="35" hidden="1">'LENOVO TWR MIX'!$C:$E,'LENOVO TWR MIX'!$G:$G,'LENOVO TWR MIX'!$I:$I,'LENOVO TWR MIX'!$P:$R,'LENOVO TWR MIX'!$T:$T,'LENOVO TWR MIX'!$V:$V</definedName>
    <definedName name="Z_E9310A78_B1D5_4554_8685_C0561907B0AB_.wvu.Cols" localSheetId="39" hidden="1">'M93Z, E93Z AIO'!$C:$E,'M93Z, E93Z AIO'!$G:$G,'M93Z, E93Z AIO'!$I:$I,'M93Z, E93Z AIO'!$Q:$R,'M93Z, E93Z AIO'!$V:$V</definedName>
    <definedName name="Z_E9310A78_B1D5_4554_8685_C0561907B0AB_.wvu.Cols" localSheetId="49" hidden="1">'MIX SERVER'!$C:$E,'MIX SERVER'!$G:$G,'MIX SERVER'!$I:$I,'MIX SERVER'!$P:$R,'MIX SERVER'!$T:$T,'MIX SERVER'!$V:$V</definedName>
    <definedName name="Z_E9310A78_B1D5_4554_8685_C0561907B0AB_.wvu.Cols" localSheetId="55" hidden="1">'MP-82'!$C:$E,'MP-82'!$G:$G,'MP-82'!$I:$I,'MP-82'!$P:$R,'MP-82'!$T:$T,'MP-82'!$V:$V</definedName>
    <definedName name="Z_E9310A78_B1D5_4554_8685_C0561907B0AB_.wvu.Cols" localSheetId="50" hidden="1">'NETWORK MIX'!$G:$G,'NETWORK MIX'!$I:$I,'NETWORK MIX'!$P:$R,'NETWORK MIX'!$T:$T,'NETWORK MIX'!$V:$V</definedName>
    <definedName name="Z_E9310A78_B1D5_4554_8685_C0561907B0AB_.wvu.Cols" localSheetId="38" hidden="1">'P520'!$C:$E,'P520'!$G:$G,'P520'!$I:$I,'P520'!$P:$R,'P520'!$T:$T,'P520'!$V:$V,'P520'!$X:$X</definedName>
    <definedName name="Z_E9310A78_B1D5_4554_8685_C0561907B0AB_.wvu.Cols" localSheetId="28" hidden="1">'Q900 USDT'!$C:$E,'Q900 USDT'!$G:$G,'Q900 USDT'!$I:$I,'Q900 USDT'!$P:$R,'Q900 USDT'!$T:$T,'Q900 USDT'!$V:$V</definedName>
    <definedName name="Z_E9310A78_B1D5_4554_8685_C0561907B0AB_.wvu.Cols" localSheetId="12" hidden="1">'RETAIL SYSTEM RP5810 SFF'!$C:$E,'RETAIL SYSTEM RP5810 SFF'!$G:$G,'RETAIL SYSTEM RP5810 SFF'!$I:$I,'RETAIL SYSTEM RP5810 SFF'!$P:$R,'RETAIL SYSTEM RP5810 SFF'!$T:$T,'RETAIL SYSTEM RP5810 SFF'!$V:$V</definedName>
    <definedName name="Z_E9310A78_B1D5_4554_8685_C0561907B0AB_.wvu.Cols" localSheetId="60" hidden="1">'RP2 2030 POS'!$C:$E,'RP2 2030 POS'!$G:$G,'RP2 2030 POS'!$I:$I,'RP2 2030 POS'!$P:$R,'RP2 2030 POS'!$T:$T,'RP2 2030 POS'!$V:$V</definedName>
    <definedName name="Z_E9310A78_B1D5_4554_8685_C0561907B0AB_.wvu.Cols" localSheetId="58" hidden="1">'SOUNDSTATION IP 6000'!$C:$E,'SOUNDSTATION IP 6000'!$G:$G,'SOUNDSTATION IP 6000'!$I:$I,'SOUNDSTATION IP 6000'!$P:$R,'SOUNDSTATION IP 6000'!$T:$T,'SOUNDSTATION IP 6000'!$V:$V</definedName>
    <definedName name="Z_E9310A78_B1D5_4554_8685_C0561907B0AB_.wvu.Cols" localSheetId="42" hidden="1">'TCXWAVE AIO'!$C:$E,'TCXWAVE AIO'!$G:$G,'TCXWAVE AIO'!$I:$I,'TCXWAVE AIO'!$V:$V</definedName>
    <definedName name="Z_E9310A78_B1D5_4554_8685_C0561907B0AB_.wvu.Cols" localSheetId="51" hidden="1">'TD-8616'!$C:$E,'TD-8616'!$G:$G,'TD-8616'!$I:$I,'TD-8616'!$P:$R,'TD-8616'!$T:$T,'TD-8616'!$V:$V</definedName>
    <definedName name="Z_E9310A78_B1D5_4554_8685_C0561907B0AB_.wvu.Cols" localSheetId="8" hidden="1">'THINCLIENTS MIX'!$C:$E,'THINCLIENTS MIX'!$G:$G,'THINCLIENTS MIX'!$I:$I,'THINCLIENTS MIX'!$P:$R,'THINCLIENTS MIX'!$T:$T,'THINCLIENTS MIX'!$V:$V</definedName>
    <definedName name="Z_E9310A78_B1D5_4554_8685_C0561907B0AB_.wvu.Cols" localSheetId="41" hidden="1">'TOWER MIX'!$C:$E,'TOWER MIX'!$G:$G,'TOWER MIX'!$I:$I,'TOWER MIX'!$P:$R,'TOWER MIX'!$T:$T,'TOWER MIX'!$V:$V,'TOWER MIX'!$X:$X</definedName>
    <definedName name="Z_E9310A78_B1D5_4554_8685_C0561907B0AB_.wvu.Cols" localSheetId="18" hidden="1">'Z230 TWR'!$C:$E,'Z230 TWR'!$G:$G,'Z230 TWR'!$I:$I,'Z230 TWR'!$P:$R,'Z230 TWR'!$T:$T,'Z230 TWR'!$V:$V</definedName>
    <definedName name="Z_E9310A78_B1D5_4554_8685_C0561907B0AB_.wvu.Cols" localSheetId="22" hidden="1">'Z640 TWR'!$C:$E,'Z640 TWR'!$G:$G,'Z640 TWR'!$I:$I,'Z640 TWR'!$P:$R,'Z640 TWR'!$T:$T,'Z640 TWR'!$V:$V</definedName>
    <definedName name="Z_ED377A3C_38A5_4DDC_9354_568786558F13_.wvu.Cols" localSheetId="59" hidden="1">'9608'!$C:$E,'9608'!$G:$G,'9608'!$I:$I,'9608'!$AB:$AB</definedName>
    <definedName name="Z_ED377A3C_38A5_4DDC_9354_568786558F13_.wvu.Cols" localSheetId="54" hidden="1">'AP-105'!$C:$E,'AP-105'!$G:$G,'AP-105'!$I:$I,'AP-105'!$AB:$AB</definedName>
    <definedName name="Z_ED377A3C_38A5_4DDC_9354_568786558F13_.wvu.Cols" localSheetId="31" hidden="1">'FUJITSU MIX TWR'!$C:$E,'FUJITSU MIX TWR'!$G:$G,'FUJITSU MIX TWR'!$I:$I,'FUJITSU MIX TWR'!$AB:$AB</definedName>
    <definedName name="Z_ED377A3C_38A5_4DDC_9354_568786558F13_.wvu.Cols" localSheetId="27" hidden="1">'FUTRO S900 USDT'!$C:$E,'FUTRO S900 USDT'!$G:$G,'FUTRO S900 USDT'!$I:$I,'FUTRO S900 USDT'!$AB:$AB</definedName>
    <definedName name="Z_ED377A3C_38A5_4DDC_9354_568786558F13_.wvu.Cols" localSheetId="53" hidden="1">'HIVEAP MIX'!$C:$E,'HIVEAP MIX'!$G:$G,'HIVEAP MIX'!$I:$I,'HIVEAP MIX'!$AB:$AB</definedName>
    <definedName name="Z_ED377A3C_38A5_4DDC_9354_568786558F13_.wvu.Cols" localSheetId="23" hidden="1">'HP AIO MIX'!$C:$E,'HP AIO MIX'!$G:$G,'HP AIO MIX'!$I:$I,'HP AIO MIX'!$AB:$AB</definedName>
    <definedName name="Z_ED377A3C_38A5_4DDC_9354_568786558F13_.wvu.Cols" localSheetId="57" hidden="1">'IP 335'!$C:$E,'IP 335'!$G:$G,'IP 335'!$I:$I,'IP 335'!$AB:$AB</definedName>
    <definedName name="Z_ED377A3C_38A5_4DDC_9354_568786558F13_.wvu.Cols" localSheetId="55" hidden="1">'MP-82'!$C:$E,'MP-82'!$G:$G,'MP-82'!$I:$I,'MP-82'!$AB:$AB</definedName>
    <definedName name="Z_ED377A3C_38A5_4DDC_9354_568786558F13_.wvu.Cols" localSheetId="50" hidden="1">'NETWORK MIX'!$C:$E,'NETWORK MIX'!$G:$G,'NETWORK MIX'!$I:$I,'NETWORK MIX'!$AB:$AB</definedName>
    <definedName name="Z_ED377A3C_38A5_4DDC_9354_568786558F13_.wvu.Cols" localSheetId="58" hidden="1">'SOUNDSTATION IP 6000'!$C:$E,'SOUNDSTATION IP 6000'!$G:$G,'SOUNDSTATION IP 6000'!$I:$I,'SOUNDSTATION IP 6000'!$AB:$AB</definedName>
  </definedNames>
  <calcPr calcId="124519"/>
  <customWorkbookViews>
    <customWorkbookView name="mypexcab - Affichage personnalisé" guid="{1B6ADCBD-C280-4470-851F-30A10F715017}" mergeInterval="0" personalView="1" maximized="1" xWindow="1" yWindow="1" windowWidth="1366" windowHeight="577" tabRatio="1000" activeSheetId="1"/>
    <customWorkbookView name="Administratör - Personlig vy" guid="{5B1FA305-463D-4B6E-BF98-81A6929C891E}" mergeInterval="0" personalView="1" maximized="1" xWindow="-8" yWindow="-8" windowWidth="2576" windowHeight="1416" tabRatio="1000" activeSheetId="2"/>
    <customWorkbookView name="INREGO – Cristian - Personlig vy" guid="{3404915B-ECC1-450C-BC7F-CCAAA07C3040}" mergeInterval="0" personalView="1" maximized="1" xWindow="-8" yWindow="-8" windowWidth="1936" windowHeight="1056" tabRatio="894" activeSheetId="1"/>
    <customWorkbookView name="INREGO - Kamal - Personlig vy" guid="{B6E6045D-E631-482D-8F65-2EABDB0B6ECE}" mergeInterval="0" personalView="1" maximized="1" xWindow="-1928" yWindow="-8" windowWidth="1936" windowHeight="1176" tabRatio="841" activeSheetId="1"/>
    <customWorkbookView name="Alejandro Ferrer - Personal View" guid="{074FE138-8171-45F3-8951-6B9C47661CC2}" mergeInterval="0" personalView="1" maximized="1" xWindow="-8" yWindow="-8" windowWidth="1936" windowHeight="1056" tabRatio="1000" activeSheetId="2"/>
    <customWorkbookView name="INREGO - Francesca - Personal View" guid="{6B75CD61-CFF4-4706-A14B-83CD51F19D1B}" mergeInterval="0" personalView="1" maximized="1" xWindow="1912" yWindow="108" windowWidth="1936" windowHeight="1056" tabRatio="1000" activeSheetId="2"/>
    <customWorkbookView name="INREGO - Gabriele Crupi - Personal View" guid="{8ABA602B-BA8D-44BA-AAC3-E387ACC3E4C4}" mergeInterval="0" personalView="1" xWindow="-1874" yWindow="63" windowWidth="1856" windowHeight="935" tabRatio="1000" activeSheetId="1"/>
    <customWorkbookView name="Ville Hirsimäki - Personlig vy" guid="{3369A419-A3C1-48B7-ACE6-2BF045B2F6D8}" mergeInterval="0" personalView="1" maximized="1" xWindow="-9" yWindow="-9" windowWidth="1938" windowHeight="1048" tabRatio="1000" activeSheetId="2"/>
    <customWorkbookView name="Andreea Bularda - Personlig vy" guid="{7660ED07-84B9-48BC-B5D6-47C8995D037A}" mergeInterval="0" personalView="1" maximized="1" xWindow="-9" yWindow="-9" windowWidth="1938" windowHeight="1048" tabRatio="1000" activeSheetId="1"/>
    <customWorkbookView name="INREGO - Per - Personlig vy" guid="{6D5AE0DB-D1A7-4B83-8929-D3EF4969BC69}" mergeInterval="0" personalView="1" maximized="1" xWindow="-8" yWindow="-8" windowWidth="1936" windowHeight="1056" tabRatio="1000" activeSheetId="2"/>
    <customWorkbookView name="Josephine Kolare - Personlig vy" guid="{9AEB364B-764F-442E-96BB-65B15AD86410}" mergeInterval="0" personalView="1" maximized="1" xWindow="-8" yWindow="-8" windowWidth="1382" windowHeight="744" tabRatio="1000" activeSheetId="2"/>
    <customWorkbookView name="INREGO - Felix Gluhak - Personlig vy" guid="{E762A5EA-7929-436C-AD82-54953939E6E2}" mergeInterval="0" personalView="1" maximized="1" xWindow="-8" yWindow="-8" windowWidth="1936" windowHeight="1056" tabRatio="1000" activeSheetId="2"/>
    <customWorkbookView name="Stéphane Chaply - Personlig vy" guid="{5CF2AA9C-3B12-4794-847E-EAAE08EEFA39}" mergeInterval="0" personalView="1" maximized="1" xWindow="1912" yWindow="-8" windowWidth="1936" windowHeight="1216" tabRatio="1000" activeSheetId="2"/>
    <customWorkbookView name="INREGO - Jacques - Personlig vy" guid="{9DBBB0D7-6675-48E2-A915-1A6F58309C6C}" mergeInterval="0" personalView="1" maximized="1" xWindow="-8" yWindow="-8" windowWidth="1936" windowHeight="1176" tabRatio="1000" activeSheetId="2"/>
    <customWorkbookView name="Mercy Mbabazi - Personlig vy" guid="{06A4411D-94BC-4CA9-A2AF-E96C183B477C}" mergeInterval="0" personalView="1" maximized="1" windowWidth="1920" windowHeight="994" tabRatio="1000" activeSheetId="2"/>
    <customWorkbookView name="Daniel Bonde - Personlig vy" guid="{5B6E503C-812E-46DA-82A4-F55004659DD6}" mergeInterval="0" personalView="1" maximized="1" windowWidth="1916" windowHeight="814" tabRatio="957" activeSheetId="2"/>
    <customWorkbookView name="Sebastian Sandberg - Personlig vy" guid="{2C7EB599-9359-4731-803D-64AD5B20CC1D}" mergeInterval="0" personalView="1" maximized="1" windowWidth="1680" windowHeight="864" tabRatio="879" activeSheetId="2"/>
    <customWorkbookView name="Andrew Matson - Personlig vy" guid="{70E116D2-F657-4C78-9F6A-27D631B879BF}" mergeInterval="0" personalView="1" maximized="1" windowWidth="1920" windowHeight="1014" activeSheetId="2"/>
    <customWorkbookView name="Miguel Alija - Personlig vy" guid="{4FD09C8D-23AC-4B87-B778-8E8EE05EFC8B}" mergeInterval="0" personalView="1" maximized="1" windowWidth="1920" windowHeight="1014" activeSheetId="2"/>
    <customWorkbookView name="Christoffer Sandell - Personlig vy" guid="{FE3FAE37-EC0D-4D3C-92F7-CD15CFFF1CE0}" mergeInterval="0" personalView="1" maximized="1" windowWidth="1920" windowHeight="975" tabRatio="804" activeSheetId="2"/>
    <customWorkbookView name="Christoffer Björnson - Personlig vy" guid="{695AC40F-9F6B-4E6E-8AFA-4F697C7243FC}" autoUpdate="1" mergeInterval="5" onlySync="1" personalView="1" maximized="1" windowWidth="1920" windowHeight="975" activeSheetId="2"/>
    <customWorkbookView name="Frederik Endsjö - Personlig vy" guid="{3C2402E1-5971-43D4-8A70-9E9CC7748D02}" mergeInterval="0" personalView="1" maximized="1" windowWidth="1920" windowHeight="935" tabRatio="913" activeSheetId="2"/>
    <customWorkbookView name="Therese Nilsson - Personlig vy" guid="{CC2BF201-EACB-4AD8-87D6-D06E6B3F2675}" mergeInterval="0" personalView="1" maximized="1" windowWidth="1920" windowHeight="955" tabRatio="804" activeSheetId="2"/>
    <customWorkbookView name="INREGO - Mercy - Personlig vy" guid="{2D53D200-1F9B-4D27-B087-7ECE12BC6640}" mergeInterval="0" personalView="1" maximized="1" windowWidth="1680" windowHeight="825" tabRatio="804" activeSheetId="18"/>
    <customWorkbookView name="INREGO - Henrik - Personlig vy" guid="{91B185E0-8413-41A4-B249-09347C5332CF}" mergeInterval="0" personalView="1" maximized="1" windowWidth="1920" windowHeight="1014" tabRatio="892" activeSheetId="2"/>
    <customWorkbookView name="Marcus Fogde - Personlig vy" guid="{386D65AB-7EC4-4512-8A9F-2F5626D5FD77}" mergeInterval="0" personalView="1" maximized="1" windowWidth="1200" windowHeight="1734" tabRatio="957" activeSheetId="2"/>
    <customWorkbookView name="Carl Wigforss - Personlig vy" guid="{9B6719A4-C3BA-4E34-A4C0-4C6FC304529E}" mergeInterval="0" personalView="1" maximized="1" windowWidth="1920" windowHeight="855" tabRatio="1000" activeSheetId="2"/>
    <customWorkbookView name="Paul Stassais - Personlig vy" guid="{DC6F69E1-0C51-4A3E-9D38-161725AE4295}" mergeInterval="0" personalView="1" maximized="1" windowWidth="1920" windowHeight="974" tabRatio="1000" activeSheetId="2"/>
    <customWorkbookView name="Ural Tastan - Personlig vy" guid="{71889950-863C-455C-B26A-4E84538766BC}" mergeInterval="0" personalView="1" maximized="1" windowWidth="1680" windowHeight="824" tabRatio="1000" activeSheetId="29"/>
    <customWorkbookView name="Pontus WIlson - Personlig vy" guid="{4D640F89-FC8A-48B9-8347-52FED4A6F7FA}" mergeInterval="0" personalView="1" xWindow="84" yWindow="44" windowWidth="1500" windowHeight="1001" tabRatio="1000" activeSheetId="2" showComments="commIndAndComment"/>
    <customWorkbookView name="Michel Vega - Personlig vy" guid="{C8396C3E-BDCA-46D1-91A4-69D40F72352F}" mergeInterval="0" personalView="1" maximized="1" xWindow="-8" yWindow="-8" windowWidth="1936" windowHeight="1176" tabRatio="1000" activeSheetId="2"/>
    <customWorkbookView name="Michael Ancorini - Personlig vy" guid="{296778EE-F841-4E02-906D-612280660C7F}" mergeInterval="0" personalView="1" maximized="1" xWindow="1672" yWindow="-8" windowWidth="1696" windowHeight="1066" tabRatio="1000" activeSheetId="2"/>
    <customWorkbookView name="Simon SMO. Möllerberg - Personlig vy" guid="{2D442E69-4E1F-4A91-83BD-62E1868D4C98}" mergeInterval="0" personalView="1" maximized="1" xWindow="-1928" yWindow="-8" windowWidth="1936" windowHeight="1216" tabRatio="1000" activeSheetId="2"/>
    <customWorkbookView name="Kamal Moussaoui - Personlig vy" guid="{B6F14C4B-403B-4315-9B82-3C37FDE31934}" mergeInterval="0" personalView="1" maximized="1" xWindow="-1928" yWindow="-8" windowWidth="1936" windowHeight="1216" tabRatio="1000" activeSheetId="2"/>
    <customWorkbookView name="Daniel Bularda - Personlig vy" guid="{C4CF8D08-C45B-4035-AE4D-C4E22B17F3BE}" mergeInterval="0" personalView="1" maximized="1" xWindow="-8" yWindow="-8" windowWidth="1936" windowHeight="1176" tabRatio="1000" activeSheetId="2"/>
    <customWorkbookView name="Roberta Pilone - Personlig vy" guid="{7B406308-F0E1-45A9-8834-58932EAD1429}" mergeInterval="0" personalView="1" maximized="1" xWindow="-9" yWindow="-9" windowWidth="1938" windowHeight="1048" tabRatio="1000" activeSheetId="4"/>
    <customWorkbookView name="INREGO - Michel - Personlig vy" guid="{ED377A3C-38A5-4DDC-9354-568786558F13}" mergeInterval="0" personalView="1" xWindow="2929" yWindow="255" windowWidth="1551" windowHeight="861" tabRatio="1000" activeSheetId="2"/>
    <customWorkbookView name="INREGO - Christian Göz - Personlig vy" guid="{962FD771-ADAB-465D-9793-99F3D8135753}" mergeInterval="0" personalView="1" maximized="1" xWindow="-8" yWindow="-8" windowWidth="1936" windowHeight="1056" tabRatio="1000" activeSheetId="2"/>
    <customWorkbookView name="INREGO - Pontus - Personlig vy" guid="{A27640F6-227C-4684-ABC1-5F735F2236FB}" mergeInterval="0" personalView="1" xWindow="182" yWindow="45" windowWidth="1549" windowHeight="1035" tabRatio="1000" activeSheetId="1"/>
    <customWorkbookView name="Cristian Bularda - Personlig vy" guid="{1A156E83-66F6-490D-9181-2A70081AF129}" mergeInterval="0" personalView="1" maximized="1" xWindow="-8" yWindow="-8" windowWidth="1936" windowHeight="1056" tabRatio="1000" activeSheetId="1"/>
    <customWorkbookView name="Bartosz Bryl - Widok osobisty" guid="{942F52C8-974C-4FCD-BB09-A94BC65996A2}" mergeInterval="0" personalView="1" maximized="1" xWindow="-8" yWindow="-8" windowWidth="1616" windowHeight="876" tabRatio="1000" activeSheetId="1"/>
    <customWorkbookView name="INREGO - Michael - Personlig vy" guid="{E9310A78-B1D5-4554-8685-C0561907B0AB}" mergeInterval="0" personalView="1" maximized="1" xWindow="1912" yWindow="-8" windowWidth="1936" windowHeight="1176" tabRatio="804" activeSheetId="1"/>
    <customWorkbookView name="INREGO - Mohamad - Personlig vy" guid="{C7D2B2DA-D43B-42CE-8359-0D8E1474403E}" mergeInterval="0" personalView="1" maximized="1" xWindow="-8" yWindow="-8" windowWidth="1936" windowHeight="1056" tabRatio="1000" activeSheetId="2"/>
    <customWorkbookView name="Bartosz Bryl - Personlig vy" guid="{71B299E4-61CE-49C1-81D9-062E3F90F2BD}" mergeInterval="0" personalView="1" maximized="1" xWindow="-8" yWindow="-8" windowWidth="1936" windowHeight="1056" tabRatio="1000" activeSheetId="1"/>
    <customWorkbookView name="Onur Kaya - Personlig vy" guid="{BF7BEA0E-ED18-4608-868B-0C16A30D130B}" mergeInterval="0" personalView="1" maximized="1" xWindow="2552" yWindow="-8" windowWidth="2576" windowHeight="1416" tabRatio="1000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I4" i="63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3"/>
  <c r="AI4" i="62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3"/>
  <c r="AI4" i="61"/>
  <c r="AI5"/>
  <c r="AI6"/>
  <c r="AI7"/>
  <c r="AI8"/>
  <c r="AI9"/>
  <c r="AI10"/>
  <c r="AI11"/>
  <c r="AI12"/>
  <c r="AI13"/>
  <c r="AI3"/>
  <c r="AI4" i="60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I93"/>
  <c r="AI94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3"/>
  <c r="AI4" i="59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I3"/>
  <c r="AI4" i="58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3"/>
  <c r="AI4" i="57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I93"/>
  <c r="AI94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3"/>
  <c r="AI85" i="56"/>
  <c r="AI86"/>
  <c r="AI87"/>
  <c r="AI88"/>
  <c r="AI89"/>
  <c r="AI90"/>
  <c r="AI91"/>
  <c r="AI92"/>
  <c r="AI93"/>
  <c r="AI94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84"/>
  <c r="AI4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3"/>
  <c r="AI4" i="55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3"/>
  <c r="AI4" i="54"/>
  <c r="AI5"/>
  <c r="AI6"/>
  <c r="AI7"/>
  <c r="AI8"/>
  <c r="AI9"/>
  <c r="AI10"/>
  <c r="AI11"/>
  <c r="AI12"/>
  <c r="AI13"/>
  <c r="AI14"/>
  <c r="AI15"/>
  <c r="AI16"/>
  <c r="AI3"/>
  <c r="AI325" i="53"/>
  <c r="AI326"/>
  <c r="AI327"/>
  <c r="AI328"/>
  <c r="AI329"/>
  <c r="AI330"/>
  <c r="AI331"/>
  <c r="AI332"/>
  <c r="AI333"/>
  <c r="AI334"/>
  <c r="AI335"/>
  <c r="AI336"/>
  <c r="AI337"/>
  <c r="AI338"/>
  <c r="AI339"/>
  <c r="AI324"/>
  <c r="AI300"/>
  <c r="AI301"/>
  <c r="AI302"/>
  <c r="AI303"/>
  <c r="AI304"/>
  <c r="AI305"/>
  <c r="AI306"/>
  <c r="AI307"/>
  <c r="AI308"/>
  <c r="AI309"/>
  <c r="AI310"/>
  <c r="AI311"/>
  <c r="AI312"/>
  <c r="AI313"/>
  <c r="AI314"/>
  <c r="AI315"/>
  <c r="AI316"/>
  <c r="AI317"/>
  <c r="AI318"/>
  <c r="AI319"/>
  <c r="AI320"/>
  <c r="AI321"/>
  <c r="AI299"/>
  <c r="AI252"/>
  <c r="AI253"/>
  <c r="AI254"/>
  <c r="AI255"/>
  <c r="AI256"/>
  <c r="AI257"/>
  <c r="AI258"/>
  <c r="AI259"/>
  <c r="AI260"/>
  <c r="AI261"/>
  <c r="AI262"/>
  <c r="AI263"/>
  <c r="AI264"/>
  <c r="AI265"/>
  <c r="AI266"/>
  <c r="AI267"/>
  <c r="AI268"/>
  <c r="AI269"/>
  <c r="AI270"/>
  <c r="AI271"/>
  <c r="AI272"/>
  <c r="AI273"/>
  <c r="AI274"/>
  <c r="AI275"/>
  <c r="AI276"/>
  <c r="AI277"/>
  <c r="AI278"/>
  <c r="AI279"/>
  <c r="AI280"/>
  <c r="AI281"/>
  <c r="AI282"/>
  <c r="AI283"/>
  <c r="AI284"/>
  <c r="AI285"/>
  <c r="AI286"/>
  <c r="AI287"/>
  <c r="AI288"/>
  <c r="AI289"/>
  <c r="AI290"/>
  <c r="AI291"/>
  <c r="AI292"/>
  <c r="AI293"/>
  <c r="AI294"/>
  <c r="AI295"/>
  <c r="AI296"/>
  <c r="AI251"/>
  <c r="AI234"/>
  <c r="AI235"/>
  <c r="AI236"/>
  <c r="AI237"/>
  <c r="AI238"/>
  <c r="AI239"/>
  <c r="AI240"/>
  <c r="AI241"/>
  <c r="AI242"/>
  <c r="AI243"/>
  <c r="AI244"/>
  <c r="AI245"/>
  <c r="AI246"/>
  <c r="AI247"/>
  <c r="AI248"/>
  <c r="AI233"/>
  <c r="AI194"/>
  <c r="AI195"/>
  <c r="AI196"/>
  <c r="AI197"/>
  <c r="AI198"/>
  <c r="AI199"/>
  <c r="AI200"/>
  <c r="AI201"/>
  <c r="AI202"/>
  <c r="AI203"/>
  <c r="AI204"/>
  <c r="AI205"/>
  <c r="AI206"/>
  <c r="AI207"/>
  <c r="AI208"/>
  <c r="AI209"/>
  <c r="AI210"/>
  <c r="AI211"/>
  <c r="AI212"/>
  <c r="AI213"/>
  <c r="AI214"/>
  <c r="AI215"/>
  <c r="AI216"/>
  <c r="AI217"/>
  <c r="AI218"/>
  <c r="AI219"/>
  <c r="AI220"/>
  <c r="AI221"/>
  <c r="AI222"/>
  <c r="AI223"/>
  <c r="AI224"/>
  <c r="AI225"/>
  <c r="AI226"/>
  <c r="AI227"/>
  <c r="AI228"/>
  <c r="AI229"/>
  <c r="AI230"/>
  <c r="AI193"/>
  <c r="AI144"/>
  <c r="AI145"/>
  <c r="AI146"/>
  <c r="AI147"/>
  <c r="AI148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I174"/>
  <c r="AI175"/>
  <c r="AI176"/>
  <c r="AI177"/>
  <c r="AI178"/>
  <c r="AI179"/>
  <c r="AI180"/>
  <c r="AI181"/>
  <c r="AI182"/>
  <c r="AI183"/>
  <c r="AI184"/>
  <c r="AI185"/>
  <c r="AI186"/>
  <c r="AI187"/>
  <c r="AI188"/>
  <c r="AI189"/>
  <c r="AI190"/>
  <c r="AI143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15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I93"/>
  <c r="AI94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50"/>
  <c r="AI47"/>
  <c r="AI29"/>
  <c r="AI30"/>
  <c r="AI31"/>
  <c r="AI32"/>
  <c r="AI33"/>
  <c r="AI34"/>
  <c r="AI35"/>
  <c r="AI36"/>
  <c r="AI37"/>
  <c r="AI38"/>
  <c r="AI39"/>
  <c r="AI40"/>
  <c r="AI41"/>
  <c r="AI42"/>
  <c r="AI43"/>
  <c r="AI44"/>
  <c r="AI28"/>
  <c r="AI22"/>
  <c r="AI23"/>
  <c r="AI24"/>
  <c r="AI25"/>
  <c r="AI21"/>
  <c r="AI4"/>
  <c r="AI5"/>
  <c r="AI6"/>
  <c r="AI7"/>
  <c r="AI8"/>
  <c r="AI9"/>
  <c r="AI10"/>
  <c r="AI11"/>
  <c r="AI12"/>
  <c r="AI13"/>
  <c r="AI14"/>
  <c r="AI15"/>
  <c r="AI16"/>
  <c r="AI17"/>
  <c r="AI18"/>
  <c r="AI3"/>
  <c r="AI115" i="52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14"/>
  <c r="AI84"/>
  <c r="AI85"/>
  <c r="AI86"/>
  <c r="AI87"/>
  <c r="AI88"/>
  <c r="AI89"/>
  <c r="AI90"/>
  <c r="AI91"/>
  <c r="AI92"/>
  <c r="AI93"/>
  <c r="AI94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83"/>
  <c r="AI77" l="1"/>
  <c r="AI78"/>
  <c r="AI79"/>
  <c r="AI80"/>
  <c r="AI76"/>
  <c r="AI73"/>
  <c r="AI72"/>
  <c r="AI68"/>
  <c r="AI44"/>
  <c r="AI45"/>
  <c r="AI46"/>
  <c r="AI47"/>
  <c r="AI48"/>
  <c r="AI49"/>
  <c r="AI50"/>
  <c r="AI51"/>
  <c r="AI52"/>
  <c r="AI53"/>
  <c r="AI54"/>
  <c r="AI55"/>
  <c r="AI43"/>
  <c r="AI34"/>
  <c r="AI35"/>
  <c r="AI36"/>
  <c r="AI37"/>
  <c r="AI38"/>
  <c r="AI39"/>
  <c r="AI40"/>
  <c r="AI33"/>
  <c r="AI24"/>
  <c r="AI25"/>
  <c r="AI26"/>
  <c r="AI27"/>
  <c r="AI28"/>
  <c r="AI29"/>
  <c r="AI30"/>
  <c r="AI23"/>
  <c r="AI16"/>
  <c r="AI17"/>
  <c r="AI18"/>
  <c r="AI19"/>
  <c r="AI20"/>
  <c r="AI15"/>
  <c r="AI4"/>
  <c r="AI5"/>
  <c r="AI6"/>
  <c r="AI7"/>
  <c r="AI8"/>
  <c r="AI9"/>
  <c r="AI10"/>
  <c r="AI11"/>
  <c r="AI12"/>
  <c r="AI3"/>
  <c r="AI4" i="51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3"/>
  <c r="AI47" i="50"/>
  <c r="AI48"/>
  <c r="AI49"/>
  <c r="AI50"/>
  <c r="AI51"/>
  <c r="AI52"/>
  <c r="AI53"/>
  <c r="AI54"/>
  <c r="AI55"/>
  <c r="AI56"/>
  <c r="AI57"/>
  <c r="AI58"/>
  <c r="AI59"/>
  <c r="AI60"/>
  <c r="AI61"/>
  <c r="AI62"/>
  <c r="AI63"/>
  <c r="AI46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21"/>
  <c r="AI4"/>
  <c r="AI5"/>
  <c r="AI6"/>
  <c r="AI7"/>
  <c r="AI8"/>
  <c r="AI9"/>
  <c r="AI10"/>
  <c r="AI11"/>
  <c r="AI12"/>
  <c r="AI13"/>
  <c r="AI14"/>
  <c r="AI15"/>
  <c r="AI16"/>
  <c r="AI17"/>
  <c r="AI18"/>
  <c r="AI3"/>
  <c r="AI4" i="49"/>
  <c r="AI5"/>
  <c r="AI6"/>
  <c r="AI7"/>
  <c r="AI8"/>
  <c r="AI9"/>
  <c r="AI10"/>
  <c r="AI11"/>
  <c r="AI12"/>
  <c r="AI3"/>
  <c r="AI4" i="48"/>
  <c r="AI5"/>
  <c r="AI6"/>
  <c r="AI7"/>
  <c r="AI8"/>
  <c r="AI9"/>
  <c r="AI10"/>
  <c r="AI11"/>
  <c r="AI12"/>
  <c r="AI13"/>
  <c r="AI14"/>
  <c r="AI15"/>
  <c r="AI16"/>
  <c r="AI17"/>
  <c r="AI3"/>
  <c r="AI4" i="47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"/>
  <c r="AI4" i="46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3"/>
  <c r="AI4" i="45"/>
  <c r="AI5"/>
  <c r="AI6"/>
  <c r="AI7"/>
  <c r="AI8"/>
  <c r="AI9"/>
  <c r="AI3"/>
  <c r="AI41" i="44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4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20"/>
  <c r="AI4"/>
  <c r="AI5"/>
  <c r="AI6"/>
  <c r="AI7"/>
  <c r="AI8"/>
  <c r="AI9"/>
  <c r="AI10"/>
  <c r="AI11"/>
  <c r="AI12"/>
  <c r="AI13"/>
  <c r="AI14"/>
  <c r="AI15"/>
  <c r="AI16"/>
  <c r="AI17"/>
  <c r="AI3"/>
  <c r="AI28" i="43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27"/>
  <c r="AI24"/>
  <c r="AI4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3"/>
  <c r="AI4" i="42"/>
  <c r="AI5"/>
  <c r="AI6"/>
  <c r="AI7"/>
  <c r="AI8"/>
  <c r="AI9"/>
  <c r="AI10"/>
  <c r="AI11"/>
  <c r="AI12"/>
  <c r="AI13"/>
  <c r="AI14"/>
  <c r="AI15"/>
  <c r="AI16"/>
  <c r="AI17"/>
  <c r="AI18"/>
  <c r="AI3"/>
  <c r="AI4" i="41"/>
  <c r="AI5"/>
  <c r="AI3"/>
  <c r="AI4" i="40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"/>
  <c r="AI4" i="39"/>
  <c r="AI5"/>
  <c r="AI6"/>
  <c r="AI7"/>
  <c r="AI8"/>
  <c r="AI9"/>
  <c r="AI10"/>
  <c r="AI11"/>
  <c r="AI12"/>
  <c r="AI13"/>
  <c r="AI14"/>
  <c r="AI15"/>
  <c r="AI16"/>
  <c r="AI3"/>
  <c r="AI19" i="38"/>
  <c r="AI20"/>
  <c r="AI21"/>
  <c r="AI22"/>
  <c r="AI23"/>
  <c r="AI24"/>
  <c r="AI25"/>
  <c r="AI26"/>
  <c r="AI27"/>
  <c r="AI28"/>
  <c r="AI29"/>
  <c r="AI30"/>
  <c r="AI31"/>
  <c r="AI32"/>
  <c r="AI33"/>
  <c r="AI34"/>
  <c r="AI18"/>
  <c r="AI4"/>
  <c r="AI5"/>
  <c r="AI6"/>
  <c r="AI7"/>
  <c r="AI8"/>
  <c r="AI9"/>
  <c r="AI10"/>
  <c r="AI11"/>
  <c r="AI12"/>
  <c r="AI13"/>
  <c r="AI14"/>
  <c r="AI15"/>
  <c r="AI3"/>
  <c r="AI4" i="36"/>
  <c r="AI5"/>
  <c r="AI6"/>
  <c r="AI7"/>
  <c r="AI8"/>
  <c r="AI9"/>
  <c r="AI10"/>
  <c r="AI11"/>
  <c r="AI12"/>
  <c r="AI13"/>
  <c r="AI14"/>
  <c r="AI3"/>
  <c r="AI4" i="35"/>
  <c r="AI5"/>
  <c r="AI6"/>
  <c r="AI7"/>
  <c r="AI8"/>
  <c r="AI3"/>
  <c r="AI178" i="34"/>
  <c r="AI179"/>
  <c r="AI180"/>
  <c r="AI181"/>
  <c r="AI182"/>
  <c r="AI183"/>
  <c r="AI184"/>
  <c r="AI185"/>
  <c r="AI186"/>
  <c r="AI187"/>
  <c r="AI188"/>
  <c r="AI189"/>
  <c r="AI190"/>
  <c r="AI191"/>
  <c r="AI192"/>
  <c r="AI193"/>
  <c r="AI194"/>
  <c r="AI195"/>
  <c r="AI17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I174"/>
  <c r="AI157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I154"/>
  <c r="AI131"/>
  <c r="AI121"/>
  <c r="AI122"/>
  <c r="AI123"/>
  <c r="AI124"/>
  <c r="AI125"/>
  <c r="AI126"/>
  <c r="AI127"/>
  <c r="AI128"/>
  <c r="AI120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97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I93"/>
  <c r="AI94"/>
  <c r="AI7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55"/>
  <c r="AI44"/>
  <c r="AI45"/>
  <c r="AI46"/>
  <c r="AI47"/>
  <c r="AI48"/>
  <c r="AI49"/>
  <c r="AI50"/>
  <c r="AI51"/>
  <c r="AI52"/>
  <c r="AI4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23"/>
  <c r="AI4"/>
  <c r="AI5"/>
  <c r="AI6"/>
  <c r="AI7"/>
  <c r="AI8"/>
  <c r="AI9"/>
  <c r="AI10"/>
  <c r="AI11"/>
  <c r="AI12"/>
  <c r="AI13"/>
  <c r="AI14"/>
  <c r="AI15"/>
  <c r="AI16"/>
  <c r="AI17"/>
  <c r="AI18"/>
  <c r="AI19"/>
  <c r="AI20"/>
  <c r="AI3"/>
  <c r="AI28" i="33"/>
  <c r="AI4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3"/>
  <c r="AI4" i="32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3"/>
  <c r="AI4" i="31"/>
  <c r="AI5"/>
  <c r="AI6"/>
  <c r="AI7"/>
  <c r="AI3"/>
  <c r="AI4" i="30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"/>
  <c r="AI4" i="29"/>
  <c r="AI5"/>
  <c r="AI6"/>
  <c r="AI7"/>
  <c r="AI8"/>
  <c r="AI9"/>
  <c r="AI10"/>
  <c r="AI11"/>
  <c r="AI12"/>
  <c r="AI13"/>
  <c r="AI14"/>
  <c r="AI3"/>
  <c r="AI28" i="28"/>
  <c r="AI29"/>
  <c r="AI30"/>
  <c r="AI31"/>
  <c r="AI32"/>
  <c r="AI33"/>
  <c r="AI34"/>
  <c r="AI35"/>
  <c r="AI36"/>
  <c r="AI27"/>
  <c r="AI16"/>
  <c r="AI17"/>
  <c r="AI18"/>
  <c r="AI19"/>
  <c r="AI20"/>
  <c r="AI21"/>
  <c r="AI22"/>
  <c r="AI23"/>
  <c r="AI24"/>
  <c r="AI15"/>
  <c r="AI4"/>
  <c r="AI5"/>
  <c r="AI6"/>
  <c r="AI7"/>
  <c r="AI8"/>
  <c r="AI9"/>
  <c r="AI10"/>
  <c r="AI11"/>
  <c r="AI12"/>
  <c r="AI3"/>
  <c r="AI28" i="27"/>
  <c r="AI29"/>
  <c r="AI30"/>
  <c r="AI31"/>
  <c r="AI32"/>
  <c r="AI33"/>
  <c r="AI34"/>
  <c r="AI35"/>
  <c r="AI27"/>
  <c r="AI15"/>
  <c r="AI16"/>
  <c r="AI17"/>
  <c r="AI18"/>
  <c r="AI19"/>
  <c r="AI20"/>
  <c r="AI21"/>
  <c r="AI22"/>
  <c r="AI23"/>
  <c r="AI24"/>
  <c r="AI14"/>
  <c r="AI4"/>
  <c r="AI5"/>
  <c r="AI6"/>
  <c r="AI7"/>
  <c r="AI8"/>
  <c r="AI9"/>
  <c r="AI10"/>
  <c r="AI11"/>
  <c r="AI3"/>
  <c r="AI43" i="26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42"/>
  <c r="AI30"/>
  <c r="AI31"/>
  <c r="AI32"/>
  <c r="AI33"/>
  <c r="AI34"/>
  <c r="AI35"/>
  <c r="AI36"/>
  <c r="AI37"/>
  <c r="AI38"/>
  <c r="AI39"/>
  <c r="AI29"/>
  <c r="AI19"/>
  <c r="AI20"/>
  <c r="AI21"/>
  <c r="AI22"/>
  <c r="AI23"/>
  <c r="AI24"/>
  <c r="AI25"/>
  <c r="AI26"/>
  <c r="AI18"/>
  <c r="AI7"/>
  <c r="AI8"/>
  <c r="AI9"/>
  <c r="AI10"/>
  <c r="AI11"/>
  <c r="AI12"/>
  <c r="AI13"/>
  <c r="AI14"/>
  <c r="AI15"/>
  <c r="AI6"/>
  <c r="AI4" i="25"/>
  <c r="AI5"/>
  <c r="AI6"/>
  <c r="AI7"/>
  <c r="AI8"/>
  <c r="AI9"/>
  <c r="AI10"/>
  <c r="AI11"/>
  <c r="AI12"/>
  <c r="AI13"/>
  <c r="AI14"/>
  <c r="AI15"/>
  <c r="AI16"/>
  <c r="AI17"/>
  <c r="AI18"/>
  <c r="AI19"/>
  <c r="AI20"/>
  <c r="AI3"/>
  <c r="AI4" i="24"/>
  <c r="AI5"/>
  <c r="AI6"/>
  <c r="AI7"/>
  <c r="AI8"/>
  <c r="AI9"/>
  <c r="AI10"/>
  <c r="AI11"/>
  <c r="AI12"/>
  <c r="AI13"/>
  <c r="AI14"/>
  <c r="AI15"/>
  <c r="AI16"/>
  <c r="AI17"/>
  <c r="AI18"/>
  <c r="AI19"/>
  <c r="AI20"/>
  <c r="AI3"/>
  <c r="AI33" i="23"/>
  <c r="AI34"/>
  <c r="AI35"/>
  <c r="AI36"/>
  <c r="AI37"/>
  <c r="AI38"/>
  <c r="AI39"/>
  <c r="AI40"/>
  <c r="AI41"/>
  <c r="AI42"/>
  <c r="AI43"/>
  <c r="AI44"/>
  <c r="AI45"/>
  <c r="AI46"/>
  <c r="AI47"/>
  <c r="AI48"/>
  <c r="AI49"/>
  <c r="AI32"/>
  <c r="AI4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"/>
  <c r="AI4" i="22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"/>
  <c r="AI33" i="21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32"/>
  <c r="AI4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"/>
  <c r="AI4" i="20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"/>
  <c r="AI25" i="19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24"/>
  <c r="AI4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3"/>
  <c r="AI4" i="18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"/>
  <c r="AI4" i="17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3"/>
  <c r="AI4" i="16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3"/>
  <c r="AI31" i="15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30"/>
  <c r="AI4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3"/>
  <c r="AI151" i="14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I174"/>
  <c r="AI175"/>
  <c r="AI176"/>
  <c r="AI177"/>
  <c r="AI178"/>
  <c r="AI179"/>
  <c r="AI180"/>
  <c r="AI181"/>
  <c r="AI182"/>
  <c r="AI183"/>
  <c r="AI184"/>
  <c r="AI185"/>
  <c r="AI186"/>
  <c r="AI187"/>
  <c r="AI188"/>
  <c r="AI189"/>
  <c r="AI190"/>
  <c r="AI191"/>
  <c r="AI192"/>
  <c r="AI193"/>
  <c r="AI194"/>
  <c r="AI195"/>
  <c r="AI196"/>
  <c r="AI150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01"/>
  <c r="AI98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I93"/>
  <c r="AI94"/>
  <c r="AI95"/>
  <c r="AI96"/>
  <c r="AI97"/>
  <c r="AI52"/>
  <c r="AI4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3"/>
  <c r="AI4" i="13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3"/>
  <c r="AI78" i="12"/>
  <c r="AI79"/>
  <c r="AI80"/>
  <c r="AI81"/>
  <c r="AI82"/>
  <c r="AI83"/>
  <c r="AI84"/>
  <c r="AI85"/>
  <c r="AI86"/>
  <c r="AI87"/>
  <c r="AI88"/>
  <c r="AI89"/>
  <c r="AI90"/>
  <c r="AI91"/>
  <c r="AI92"/>
  <c r="AI93"/>
  <c r="AI94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77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19"/>
  <c r="AI4"/>
  <c r="AI5"/>
  <c r="AI6"/>
  <c r="AI7"/>
  <c r="AI8"/>
  <c r="AI9"/>
  <c r="AI10"/>
  <c r="AI11"/>
  <c r="AI12"/>
  <c r="AI13"/>
  <c r="AI14"/>
  <c r="AI15"/>
  <c r="AI16"/>
  <c r="AI3"/>
  <c r="AI322" i="11"/>
  <c r="AI323"/>
  <c r="AI324"/>
  <c r="AI325"/>
  <c r="AI326"/>
  <c r="AI327"/>
  <c r="AI328"/>
  <c r="AI329"/>
  <c r="AI330"/>
  <c r="AI331"/>
  <c r="AI332"/>
  <c r="AI333"/>
  <c r="AI334"/>
  <c r="AI335"/>
  <c r="AI336"/>
  <c r="AI337"/>
  <c r="AI338"/>
  <c r="AI339"/>
  <c r="AI340"/>
  <c r="AI341"/>
  <c r="AI342"/>
  <c r="AI343"/>
  <c r="AI344"/>
  <c r="AI345"/>
  <c r="AI346"/>
  <c r="AI347"/>
  <c r="AI348"/>
  <c r="AI321"/>
  <c r="AI275"/>
  <c r="AI276"/>
  <c r="AI277"/>
  <c r="AI278"/>
  <c r="AI279"/>
  <c r="AI280"/>
  <c r="AI281"/>
  <c r="AI282"/>
  <c r="AI283"/>
  <c r="AI284"/>
  <c r="AI285"/>
  <c r="AI286"/>
  <c r="AI287"/>
  <c r="AI288"/>
  <c r="AI289"/>
  <c r="AI290"/>
  <c r="AI291"/>
  <c r="AI292"/>
  <c r="AI293"/>
  <c r="AI294"/>
  <c r="AI295"/>
  <c r="AI296"/>
  <c r="AI297"/>
  <c r="AI298"/>
  <c r="AI299"/>
  <c r="AI300"/>
  <c r="AI301"/>
  <c r="AI302"/>
  <c r="AI303"/>
  <c r="AI304"/>
  <c r="AI305"/>
  <c r="AI306"/>
  <c r="AI307"/>
  <c r="AI308"/>
  <c r="AI309"/>
  <c r="AI310"/>
  <c r="AI311"/>
  <c r="AI312"/>
  <c r="AI313"/>
  <c r="AI314"/>
  <c r="AI315"/>
  <c r="AI316"/>
  <c r="AI274"/>
  <c r="AI261"/>
  <c r="AI262"/>
  <c r="AI263"/>
  <c r="AI264"/>
  <c r="AI265"/>
  <c r="AI266"/>
  <c r="AI267"/>
  <c r="AI268"/>
  <c r="AI269"/>
  <c r="AI260"/>
  <c r="AI202"/>
  <c r="AI203"/>
  <c r="AI204"/>
  <c r="AI205"/>
  <c r="AI206"/>
  <c r="AI207"/>
  <c r="AI208"/>
  <c r="AI209"/>
  <c r="AI210"/>
  <c r="AI211"/>
  <c r="AI212"/>
  <c r="AI213"/>
  <c r="AI214"/>
  <c r="AI215"/>
  <c r="AI216"/>
  <c r="AI217"/>
  <c r="AI218"/>
  <c r="AI219"/>
  <c r="AI220"/>
  <c r="AI221"/>
  <c r="AI222"/>
  <c r="AI223"/>
  <c r="AI224"/>
  <c r="AI225"/>
  <c r="AI226"/>
  <c r="AI227"/>
  <c r="AI228"/>
  <c r="AI229"/>
  <c r="AI230"/>
  <c r="AI231"/>
  <c r="AI232"/>
  <c r="AI233"/>
  <c r="AI234"/>
  <c r="AI235"/>
  <c r="AI236"/>
  <c r="AI237"/>
  <c r="AI238"/>
  <c r="AI239"/>
  <c r="AI240"/>
  <c r="AI241"/>
  <c r="AI242"/>
  <c r="AI243"/>
  <c r="AI244"/>
  <c r="AI245"/>
  <c r="AI246"/>
  <c r="AI247"/>
  <c r="AI248"/>
  <c r="AI249"/>
  <c r="AI250"/>
  <c r="AI251"/>
  <c r="AI252"/>
  <c r="AI253"/>
  <c r="AI254"/>
  <c r="AI255"/>
  <c r="AI256"/>
  <c r="AI257"/>
  <c r="AI201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I174"/>
  <c r="AI175"/>
  <c r="AI176"/>
  <c r="AI177"/>
  <c r="AI178"/>
  <c r="AI179"/>
  <c r="AI180"/>
  <c r="AI181"/>
  <c r="AI182"/>
  <c r="AI183"/>
  <c r="AI184"/>
  <c r="AI185"/>
  <c r="AI186"/>
  <c r="AI187"/>
  <c r="AI188"/>
  <c r="AI189"/>
  <c r="AI190"/>
  <c r="AI191"/>
  <c r="AI192"/>
  <c r="AI193"/>
  <c r="AI194"/>
  <c r="AI195"/>
  <c r="AI196"/>
  <c r="AI197"/>
  <c r="AI198"/>
  <c r="AI149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12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I93"/>
  <c r="AI94"/>
  <c r="AI95"/>
  <c r="AI96"/>
  <c r="AI97"/>
  <c r="AI98"/>
  <c r="AI99"/>
  <c r="AI100"/>
  <c r="AI101"/>
  <c r="AI102"/>
  <c r="AI103"/>
  <c r="AI104"/>
  <c r="AI105"/>
  <c r="AI106"/>
  <c r="AI107"/>
  <c r="AI43"/>
  <c r="AI4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3"/>
  <c r="AI16" i="10"/>
  <c r="AI17"/>
  <c r="AI18"/>
  <c r="AI19"/>
  <c r="AI20"/>
  <c r="AI21"/>
  <c r="AI22"/>
  <c r="AI23"/>
  <c r="AI24"/>
  <c r="AI15"/>
  <c r="AI4"/>
  <c r="AI5"/>
  <c r="AI6"/>
  <c r="AI7"/>
  <c r="AI8"/>
  <c r="AI9"/>
  <c r="AI10"/>
  <c r="AI11"/>
  <c r="AI12"/>
  <c r="AI3"/>
  <c r="AI16" i="9"/>
  <c r="AI17"/>
  <c r="AI18"/>
  <c r="AI19"/>
  <c r="AI20"/>
  <c r="AI21"/>
  <c r="AI22"/>
  <c r="AI23"/>
  <c r="AI24"/>
  <c r="AI15"/>
  <c r="AI4"/>
  <c r="AI5"/>
  <c r="AI6"/>
  <c r="AI7"/>
  <c r="AI8"/>
  <c r="AI9"/>
  <c r="AI10"/>
  <c r="AI11"/>
  <c r="AI12"/>
  <c r="AI3"/>
  <c r="AI37" i="8"/>
  <c r="AI38"/>
  <c r="AI39"/>
  <c r="AI40"/>
  <c r="AI41"/>
  <c r="AI42"/>
  <c r="AI43"/>
  <c r="AI44"/>
  <c r="AI45"/>
  <c r="AI46"/>
  <c r="AI47"/>
  <c r="AI48"/>
  <c r="AI49"/>
  <c r="AI36"/>
  <c r="AI18"/>
  <c r="AI19"/>
  <c r="AI20"/>
  <c r="AI21"/>
  <c r="AI22"/>
  <c r="AI23"/>
  <c r="AI24"/>
  <c r="AI25"/>
  <c r="AI26"/>
  <c r="AI27"/>
  <c r="AI28"/>
  <c r="AI29"/>
  <c r="AI30"/>
  <c r="AI31"/>
  <c r="AI32"/>
  <c r="AI33"/>
  <c r="AI17"/>
  <c r="AI4"/>
  <c r="AI5"/>
  <c r="AI6"/>
  <c r="AI7"/>
  <c r="AI8"/>
  <c r="AI9"/>
  <c r="AI10"/>
  <c r="AI11"/>
  <c r="AI12"/>
  <c r="AI13"/>
  <c r="AI14"/>
  <c r="AI3"/>
  <c r="AI159" i="7"/>
  <c r="AI160"/>
  <c r="AI161"/>
  <c r="AI162"/>
  <c r="AI163"/>
  <c r="AI164"/>
  <c r="AI165"/>
  <c r="AI166"/>
  <c r="AI167"/>
  <c r="AI168"/>
  <c r="AI169"/>
  <c r="AI170"/>
  <c r="AI171"/>
  <c r="AI172"/>
  <c r="AI173"/>
  <c r="AI174"/>
  <c r="AI175"/>
  <c r="AI176"/>
  <c r="AI177"/>
  <c r="AI178"/>
  <c r="AI179"/>
  <c r="AI180"/>
  <c r="AI181"/>
  <c r="AI182"/>
  <c r="AI183"/>
  <c r="AI184"/>
  <c r="AI158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I127"/>
  <c r="AI114"/>
  <c r="AI115"/>
  <c r="AI116"/>
  <c r="AI117"/>
  <c r="AI118"/>
  <c r="AI119"/>
  <c r="AI120"/>
  <c r="AI121"/>
  <c r="AI122"/>
  <c r="AI113"/>
  <c r="AI85"/>
  <c r="AI86"/>
  <c r="AI87"/>
  <c r="AI88"/>
  <c r="AI89"/>
  <c r="AI90"/>
  <c r="AI91"/>
  <c r="AI92"/>
  <c r="AI93"/>
  <c r="AI94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84"/>
  <c r="AI68"/>
  <c r="AI69"/>
  <c r="AI70"/>
  <c r="AI71"/>
  <c r="AI72"/>
  <c r="AI73"/>
  <c r="AI74"/>
  <c r="AI75"/>
  <c r="AI76"/>
  <c r="AI77"/>
  <c r="AI78"/>
  <c r="AI79"/>
  <c r="AI80"/>
  <c r="AI81"/>
  <c r="AI67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38"/>
  <c r="AI27"/>
  <c r="AI28"/>
  <c r="AI29"/>
  <c r="AI30"/>
  <c r="AI31"/>
  <c r="AI32"/>
  <c r="AI33"/>
  <c r="AI34"/>
  <c r="AI35"/>
  <c r="AI26"/>
  <c r="AI15"/>
  <c r="AI16"/>
  <c r="AI17"/>
  <c r="AI18"/>
  <c r="AI19"/>
  <c r="AI20"/>
  <c r="AI21"/>
  <c r="AI22"/>
  <c r="AI23"/>
  <c r="AI14"/>
  <c r="AI4"/>
  <c r="AI5"/>
  <c r="AI6"/>
  <c r="AI7"/>
  <c r="AI8"/>
  <c r="AI9"/>
  <c r="AI10"/>
  <c r="AI11"/>
  <c r="AI3"/>
  <c r="AI4" i="6"/>
  <c r="AI5"/>
  <c r="AI6"/>
  <c r="AI7"/>
  <c r="AI8"/>
  <c r="AI9"/>
  <c r="AI10"/>
  <c r="AI11"/>
  <c r="AI12"/>
  <c r="AI13"/>
  <c r="AI14"/>
  <c r="AI15"/>
  <c r="AI16"/>
  <c r="AI17"/>
  <c r="AI18"/>
  <c r="AI3"/>
  <c r="AI33" i="5"/>
  <c r="AI34"/>
  <c r="AI35"/>
  <c r="AI36"/>
  <c r="AI37"/>
  <c r="AI38"/>
  <c r="AI39"/>
  <c r="AI40"/>
  <c r="AI32"/>
  <c r="AI4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"/>
  <c r="AI4" i="4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3"/>
  <c r="AI70" i="3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I93"/>
  <c r="AI94"/>
  <c r="AI95"/>
  <c r="AI96"/>
  <c r="AI97"/>
  <c r="AI69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H97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23"/>
  <c r="AH23"/>
  <c r="AH26"/>
  <c r="AH32"/>
  <c r="AH33"/>
  <c r="AH34"/>
  <c r="AH44"/>
  <c r="AH47"/>
  <c r="AH48"/>
  <c r="AH50"/>
  <c r="AH51"/>
  <c r="AH52"/>
  <c r="AH54"/>
  <c r="AH64"/>
  <c r="AH66"/>
  <c r="AI4"/>
  <c r="AI5"/>
  <c r="AI6"/>
  <c r="AI7"/>
  <c r="AI8"/>
  <c r="AI9"/>
  <c r="AI10"/>
  <c r="AI11"/>
  <c r="AI12"/>
  <c r="AI13"/>
  <c r="AI14"/>
  <c r="AI15"/>
  <c r="AI16"/>
  <c r="AI17"/>
  <c r="AI18"/>
  <c r="AI19"/>
  <c r="AI20"/>
  <c r="AI3"/>
  <c r="AI3" i="37" l="1"/>
  <c r="AI4"/>
  <c r="AI5"/>
  <c r="AI6"/>
  <c r="AI7"/>
  <c r="AI8"/>
  <c r="AI9"/>
  <c r="AI10"/>
  <c r="AI11"/>
  <c r="AI12"/>
  <c r="AI13"/>
  <c r="AI14"/>
  <c r="AI15"/>
  <c r="AH3" i="4" l="1"/>
  <c r="AG4" l="1"/>
  <c r="AH4" s="1"/>
  <c r="AG5" l="1"/>
  <c r="AH5" s="1"/>
  <c r="AG6" l="1"/>
  <c r="AH6" s="1"/>
  <c r="AG7" l="1"/>
  <c r="AH7" s="1"/>
  <c r="AG8" l="1"/>
  <c r="AH8" s="1"/>
  <c r="AG9" l="1"/>
  <c r="AH9" s="1"/>
  <c r="AG18"/>
  <c r="AH18" s="1"/>
  <c r="AG19"/>
  <c r="AG23"/>
  <c r="AG27"/>
  <c r="AG35"/>
  <c r="AG43"/>
  <c r="AG47"/>
  <c r="AG26" l="1"/>
  <c r="AH26" s="1"/>
  <c r="AG37"/>
  <c r="AG28"/>
  <c r="AH28" s="1"/>
  <c r="AG22"/>
  <c r="AH22" s="1"/>
  <c r="AG36"/>
  <c r="AH36" s="1"/>
  <c r="AG38"/>
  <c r="AH38" s="1"/>
  <c r="AG34"/>
  <c r="AH34" s="1"/>
  <c r="AG20"/>
  <c r="AH20" s="1"/>
  <c r="AH17"/>
  <c r="AG12"/>
  <c r="AH12" s="1"/>
  <c r="AG30"/>
  <c r="AH30" s="1"/>
  <c r="AG44"/>
  <c r="AH44"/>
  <c r="AG40"/>
  <c r="AH40" s="1"/>
  <c r="AG33"/>
  <c r="AH33" s="1"/>
  <c r="AG29"/>
  <c r="AH29"/>
  <c r="AG16"/>
  <c r="AH16" s="1"/>
  <c r="AG48"/>
  <c r="AH48" s="1"/>
  <c r="AG32"/>
  <c r="AH32" s="1"/>
  <c r="AG11"/>
  <c r="AH11" s="1"/>
  <c r="AG39"/>
  <c r="AH39"/>
  <c r="AG14"/>
  <c r="AH14" s="1"/>
  <c r="AG45"/>
  <c r="AH45" s="1"/>
  <c r="AG41"/>
  <c r="AH41" s="1"/>
  <c r="AH15"/>
  <c r="AG50"/>
  <c r="AH50" s="1"/>
  <c r="AG31"/>
  <c r="AH31" s="1"/>
  <c r="AG25"/>
  <c r="AH25" s="1"/>
  <c r="AG10"/>
  <c r="AH10" s="1"/>
  <c r="AG46"/>
  <c r="AH46" s="1"/>
  <c r="AG42"/>
  <c r="AH42" s="1"/>
  <c r="AG24"/>
  <c r="AH24" s="1"/>
  <c r="AG21"/>
  <c r="AH21" s="1"/>
  <c r="AG13"/>
  <c r="AH13" s="1"/>
  <c r="AH47"/>
  <c r="AH23"/>
  <c r="AH43"/>
  <c r="AH35"/>
  <c r="AH27"/>
  <c r="AH19"/>
  <c r="AG52"/>
  <c r="AG57"/>
  <c r="AH324" i="53"/>
  <c r="AH325"/>
  <c r="AH326"/>
  <c r="AH327"/>
  <c r="AH328"/>
  <c r="AH329"/>
  <c r="AH330"/>
  <c r="AH331"/>
  <c r="AH332"/>
  <c r="AH333"/>
  <c r="AH334"/>
  <c r="AH335"/>
  <c r="AH336"/>
  <c r="AH337"/>
  <c r="AH338"/>
  <c r="AH339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3"/>
  <c r="AH194"/>
  <c r="AH195"/>
  <c r="AH196"/>
  <c r="AH197"/>
  <c r="AH198"/>
  <c r="AH199"/>
  <c r="AH200"/>
  <c r="AH201"/>
  <c r="AH202"/>
  <c r="AH203"/>
  <c r="AH204"/>
  <c r="AH205"/>
  <c r="AH206"/>
  <c r="AH207"/>
  <c r="AH208"/>
  <c r="AH209"/>
  <c r="AH210"/>
  <c r="AH211"/>
  <c r="AH212"/>
  <c r="AH213"/>
  <c r="AH214"/>
  <c r="AH215"/>
  <c r="AH216"/>
  <c r="AH217"/>
  <c r="AH218"/>
  <c r="AH219"/>
  <c r="AH220"/>
  <c r="AH221"/>
  <c r="AH222"/>
  <c r="AH223"/>
  <c r="AH224"/>
  <c r="AH225"/>
  <c r="AH226"/>
  <c r="AH227"/>
  <c r="AH228"/>
  <c r="AH229"/>
  <c r="AH230"/>
  <c r="AH233"/>
  <c r="AH234"/>
  <c r="AH235"/>
  <c r="AH236"/>
  <c r="AH237"/>
  <c r="AH238"/>
  <c r="AH239"/>
  <c r="AH240"/>
  <c r="AH241"/>
  <c r="AH242"/>
  <c r="AH243"/>
  <c r="AH244"/>
  <c r="AH245"/>
  <c r="AH246"/>
  <c r="AH247"/>
  <c r="AH248"/>
  <c r="AH251"/>
  <c r="AH252"/>
  <c r="AH253"/>
  <c r="AH254"/>
  <c r="AH255"/>
  <c r="AH256"/>
  <c r="AH257"/>
  <c r="AH258"/>
  <c r="AH259"/>
  <c r="AH260"/>
  <c r="AH261"/>
  <c r="AH262"/>
  <c r="AH263"/>
  <c r="AH264"/>
  <c r="AH265"/>
  <c r="AH266"/>
  <c r="AH267"/>
  <c r="AH268"/>
  <c r="AH269"/>
  <c r="AH270"/>
  <c r="AH271"/>
  <c r="AH272"/>
  <c r="AH273"/>
  <c r="AH274"/>
  <c r="AH275"/>
  <c r="AH276"/>
  <c r="AH277"/>
  <c r="AH278"/>
  <c r="AH279"/>
  <c r="AH280"/>
  <c r="AH281"/>
  <c r="AH282"/>
  <c r="AH283"/>
  <c r="AH284"/>
  <c r="AH285"/>
  <c r="AH286"/>
  <c r="AH287"/>
  <c r="AH288"/>
  <c r="AH289"/>
  <c r="AH290"/>
  <c r="AH291"/>
  <c r="AH292"/>
  <c r="AH293"/>
  <c r="AH294"/>
  <c r="AH295"/>
  <c r="AH296"/>
  <c r="AH299"/>
  <c r="AH300"/>
  <c r="AH301"/>
  <c r="AH302"/>
  <c r="AH303"/>
  <c r="AH304"/>
  <c r="AH305"/>
  <c r="AH306"/>
  <c r="AH307"/>
  <c r="AH308"/>
  <c r="AH309"/>
  <c r="AH310"/>
  <c r="AH311"/>
  <c r="AH312"/>
  <c r="AH313"/>
  <c r="AH314"/>
  <c r="AH315"/>
  <c r="AH316"/>
  <c r="AH317"/>
  <c r="AH318"/>
  <c r="AH319"/>
  <c r="AH320"/>
  <c r="AH321"/>
  <c r="AF58" i="52"/>
  <c r="AI58" s="1"/>
  <c r="AF59"/>
  <c r="AI59" s="1"/>
  <c r="AF60"/>
  <c r="AI60" s="1"/>
  <c r="AF61"/>
  <c r="AI61" s="1"/>
  <c r="AF62"/>
  <c r="AI62" s="1"/>
  <c r="AF63"/>
  <c r="AI63" s="1"/>
  <c r="AF64"/>
  <c r="AI64" s="1"/>
  <c r="AF65"/>
  <c r="AI65" s="1"/>
  <c r="AH68"/>
  <c r="AH72"/>
  <c r="AH73"/>
  <c r="AH76"/>
  <c r="AH77"/>
  <c r="AH78"/>
  <c r="AH79"/>
  <c r="AH80"/>
  <c r="AH83"/>
  <c r="AH84"/>
  <c r="AH85"/>
  <c r="AH86"/>
  <c r="AH87"/>
  <c r="AH88"/>
  <c r="AH89"/>
  <c r="AH90"/>
  <c r="AH91"/>
  <c r="AH92"/>
  <c r="AH93"/>
  <c r="AH94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35"/>
  <c r="AH3" i="48"/>
  <c r="AH4"/>
  <c r="AH5"/>
  <c r="AH6"/>
  <c r="AH7"/>
  <c r="AH8"/>
  <c r="AH9"/>
  <c r="AH10"/>
  <c r="AH11"/>
  <c r="AH12"/>
  <c r="AH13"/>
  <c r="AH14"/>
  <c r="AH15"/>
  <c r="AH16"/>
  <c r="AH17"/>
  <c r="AH3" i="49"/>
  <c r="AH4"/>
  <c r="AH5"/>
  <c r="AH6"/>
  <c r="AH7"/>
  <c r="AH8"/>
  <c r="AH9"/>
  <c r="AH10"/>
  <c r="AH11"/>
  <c r="AH12"/>
  <c r="AH3" i="51"/>
  <c r="AH4"/>
  <c r="AH5"/>
  <c r="AH6"/>
  <c r="AH7"/>
  <c r="AH8"/>
  <c r="AH9"/>
  <c r="AH10"/>
  <c r="AH11"/>
  <c r="AH12"/>
  <c r="AH13"/>
  <c r="AH14"/>
  <c r="AH15"/>
  <c r="AH16"/>
  <c r="AH17"/>
  <c r="AH18"/>
  <c r="AH19"/>
  <c r="AH20"/>
  <c r="AH21"/>
  <c r="AH22"/>
  <c r="AH23"/>
  <c r="AH24"/>
  <c r="AH3" i="47"/>
  <c r="AH4"/>
  <c r="AH5"/>
  <c r="AH6"/>
  <c r="AH7"/>
  <c r="AH8"/>
  <c r="AH9"/>
  <c r="AH10"/>
  <c r="AH11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" i="46"/>
  <c r="AH4"/>
  <c r="AH5"/>
  <c r="AH6"/>
  <c r="AH7"/>
  <c r="AH8"/>
  <c r="AH9"/>
  <c r="AH10"/>
  <c r="AH11"/>
  <c r="AH12"/>
  <c r="AH13"/>
  <c r="AH14"/>
  <c r="AH15"/>
  <c r="AH16"/>
  <c r="AH17"/>
  <c r="AH18"/>
  <c r="AH19"/>
  <c r="AH20"/>
  <c r="AH21"/>
  <c r="AH40" i="44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3" i="40"/>
  <c r="AH4"/>
  <c r="AH5"/>
  <c r="AH6"/>
  <c r="AH7"/>
  <c r="AH8"/>
  <c r="AH9"/>
  <c r="AH10"/>
  <c r="AH11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" i="35"/>
  <c r="AH4"/>
  <c r="AH5"/>
  <c r="AH6"/>
  <c r="AH7"/>
  <c r="AH8"/>
  <c r="AH177" i="34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3" i="28"/>
  <c r="AH4"/>
  <c r="AH5"/>
  <c r="AH6"/>
  <c r="AH7"/>
  <c r="AH8"/>
  <c r="AH9"/>
  <c r="AH10"/>
  <c r="AH11"/>
  <c r="AH12"/>
  <c r="AH15"/>
  <c r="AH16"/>
  <c r="AH17"/>
  <c r="AH18"/>
  <c r="AH19"/>
  <c r="AH20"/>
  <c r="AH21"/>
  <c r="AH22"/>
  <c r="AH23"/>
  <c r="AH24"/>
  <c r="AH27"/>
  <c r="AH28"/>
  <c r="AH29"/>
  <c r="AH30"/>
  <c r="AH31"/>
  <c r="AH32"/>
  <c r="AH33"/>
  <c r="AH34"/>
  <c r="AH35"/>
  <c r="AH36"/>
  <c r="AH4" i="22"/>
  <c r="AG5"/>
  <c r="AH5"/>
  <c r="AG6"/>
  <c r="AH6" s="1"/>
  <c r="AH7"/>
  <c r="AG7"/>
  <c r="AH8"/>
  <c r="AG8"/>
  <c r="AG9"/>
  <c r="AH9" s="1"/>
  <c r="AG10"/>
  <c r="AG11"/>
  <c r="AH11" s="1"/>
  <c r="AG12"/>
  <c r="AH12" s="1"/>
  <c r="AG13"/>
  <c r="AH13"/>
  <c r="AG14"/>
  <c r="AH14" s="1"/>
  <c r="AH15"/>
  <c r="AH16"/>
  <c r="AG16"/>
  <c r="AH17"/>
  <c r="AG19"/>
  <c r="AH19" s="1"/>
  <c r="AG20"/>
  <c r="AH20" s="1"/>
  <c r="AG21"/>
  <c r="AH21"/>
  <c r="AH22"/>
  <c r="AG22"/>
  <c r="AH23"/>
  <c r="AH24"/>
  <c r="AH25"/>
  <c r="AH27"/>
  <c r="AH28"/>
  <c r="AH29"/>
  <c r="AH3" i="18"/>
  <c r="AH4"/>
  <c r="AH5"/>
  <c r="AH6"/>
  <c r="AH7"/>
  <c r="AH8"/>
  <c r="AH9"/>
  <c r="AH10"/>
  <c r="AH11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" i="17"/>
  <c r="AH4"/>
  <c r="AH5"/>
  <c r="AH6"/>
  <c r="AH7"/>
  <c r="AH8"/>
  <c r="AH9"/>
  <c r="AH10"/>
  <c r="AH11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3" i="10"/>
  <c r="AH4"/>
  <c r="AH5"/>
  <c r="AH6"/>
  <c r="AH7"/>
  <c r="AH8"/>
  <c r="AH9"/>
  <c r="AH10"/>
  <c r="AH11"/>
  <c r="AH12"/>
  <c r="AH15"/>
  <c r="AH16"/>
  <c r="AH17"/>
  <c r="AH18"/>
  <c r="AH19"/>
  <c r="AH20"/>
  <c r="AH21"/>
  <c r="AH22"/>
  <c r="AH23"/>
  <c r="AH24"/>
  <c r="AH32" i="5"/>
  <c r="AH33"/>
  <c r="AH34"/>
  <c r="AH35"/>
  <c r="AH36"/>
  <c r="AH37"/>
  <c r="AH38"/>
  <c r="AH39"/>
  <c r="AH40"/>
  <c r="AG4" i="6"/>
  <c r="AG5"/>
  <c r="AH5" s="1"/>
  <c r="AG6"/>
  <c r="AH6" s="1"/>
  <c r="AG7"/>
  <c r="AG8"/>
  <c r="AG9"/>
  <c r="AG10"/>
  <c r="AH10" s="1"/>
  <c r="AG11"/>
  <c r="AH11" s="1"/>
  <c r="AG12"/>
  <c r="AG13"/>
  <c r="AH13" s="1"/>
  <c r="AG14"/>
  <c r="AH14" s="1"/>
  <c r="AG15"/>
  <c r="AH15" s="1"/>
  <c r="AG16"/>
  <c r="AG17"/>
  <c r="AH18"/>
  <c r="AG158" i="7"/>
  <c r="AH158" s="1"/>
  <c r="AG160"/>
  <c r="AH160" s="1"/>
  <c r="AG161"/>
  <c r="AH161" s="1"/>
  <c r="AG162"/>
  <c r="AG164"/>
  <c r="AH164" s="1"/>
  <c r="AG165"/>
  <c r="AH165" s="1"/>
  <c r="AG166"/>
  <c r="AH166" s="1"/>
  <c r="AG167"/>
  <c r="AH167" s="1"/>
  <c r="AG168"/>
  <c r="AH171"/>
  <c r="AG172"/>
  <c r="AH172" s="1"/>
  <c r="AG173"/>
  <c r="AG174"/>
  <c r="AH174" s="1"/>
  <c r="AG176"/>
  <c r="AG178"/>
  <c r="AH178" s="1"/>
  <c r="AG179"/>
  <c r="AH179" s="1"/>
  <c r="AG181"/>
  <c r="AH181" s="1"/>
  <c r="AG182"/>
  <c r="AH182" s="1"/>
  <c r="AG184"/>
  <c r="AH184" s="1"/>
  <c r="AH132" i="52" l="1"/>
  <c r="AH124"/>
  <c r="AH116"/>
  <c r="AH129"/>
  <c r="AH121"/>
  <c r="AH131"/>
  <c r="AH127"/>
  <c r="AH123"/>
  <c r="AH119"/>
  <c r="AH115"/>
  <c r="AH128"/>
  <c r="AH120"/>
  <c r="AH133"/>
  <c r="AH125"/>
  <c r="AH117"/>
  <c r="AH134"/>
  <c r="AH130"/>
  <c r="AH126"/>
  <c r="AH122"/>
  <c r="AH118"/>
  <c r="AH114"/>
  <c r="AG175" i="7"/>
  <c r="AH175" s="1"/>
  <c r="AH168"/>
  <c r="AG183"/>
  <c r="AH183" s="1"/>
  <c r="AG177"/>
  <c r="AH177" s="1"/>
  <c r="AG170"/>
  <c r="AH170" s="1"/>
  <c r="AH180"/>
  <c r="AH176"/>
  <c r="AH173"/>
  <c r="AH169"/>
  <c r="AH162"/>
  <c r="AG163"/>
  <c r="AH163" s="1"/>
  <c r="AG159"/>
  <c r="AH159" s="1"/>
  <c r="AG51" i="4"/>
  <c r="AH51" s="1"/>
  <c r="AG49"/>
  <c r="AH49" s="1"/>
  <c r="AH37"/>
  <c r="AG55"/>
  <c r="AH55" s="1"/>
  <c r="AG56"/>
  <c r="AH56" s="1"/>
  <c r="AG58"/>
  <c r="AH58" s="1"/>
  <c r="AG54"/>
  <c r="AH54" s="1"/>
  <c r="AG53"/>
  <c r="AH53" s="1"/>
  <c r="AH57"/>
  <c r="AH52"/>
  <c r="AH26" i="22"/>
  <c r="AH18"/>
  <c r="AH10"/>
  <c r="AH3"/>
  <c r="AH7" i="6"/>
  <c r="AH12"/>
  <c r="AH4"/>
  <c r="AH17"/>
  <c r="AH9"/>
  <c r="AH3"/>
  <c r="AH16"/>
  <c r="AH8"/>
  <c r="AH3" i="44" l="1"/>
  <c r="AH4" l="1"/>
  <c r="AH5"/>
  <c r="AH6"/>
  <c r="AH7"/>
  <c r="AH8"/>
  <c r="AH9"/>
  <c r="AH10"/>
  <c r="AH11"/>
  <c r="AH12"/>
  <c r="AH13"/>
  <c r="AH14"/>
  <c r="AH15"/>
  <c r="AH16"/>
  <c r="AH17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" i="43"/>
  <c r="AH4"/>
  <c r="AH5"/>
  <c r="AH6"/>
  <c r="AH7"/>
  <c r="AH8"/>
  <c r="AH9"/>
  <c r="AH10"/>
  <c r="AH11"/>
  <c r="AH12"/>
  <c r="AH13"/>
  <c r="AH14"/>
  <c r="AH15"/>
  <c r="AH16"/>
  <c r="AH17"/>
  <c r="AH18"/>
  <c r="AH19"/>
  <c r="AH20"/>
  <c r="AH21"/>
  <c r="AH22"/>
  <c r="AH23"/>
  <c r="AH24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V50"/>
  <c r="AF3" i="37" l="1"/>
  <c r="AH3" s="1"/>
  <c r="AF4"/>
  <c r="AH4" s="1"/>
  <c r="AF5" l="1"/>
  <c r="AH5" s="1"/>
  <c r="AF6" l="1"/>
  <c r="AH6" s="1"/>
  <c r="AF7"/>
  <c r="AH7" s="1"/>
  <c r="AF8"/>
  <c r="AH8" s="1"/>
  <c r="AF9"/>
  <c r="AH9" s="1"/>
  <c r="AF10"/>
  <c r="AH10" s="1"/>
  <c r="AF11"/>
  <c r="AH11" s="1"/>
  <c r="AF12"/>
  <c r="AH12"/>
  <c r="AF13"/>
  <c r="AH13" s="1"/>
  <c r="AF14"/>
  <c r="AH14" s="1"/>
  <c r="AF15"/>
  <c r="AH15" s="1"/>
  <c r="V17"/>
  <c r="AH3" i="39" l="1"/>
  <c r="AH4"/>
  <c r="AH5"/>
  <c r="AH6"/>
  <c r="AH7"/>
  <c r="AH8"/>
  <c r="AH9"/>
  <c r="AH10"/>
  <c r="AH11"/>
  <c r="AH12"/>
  <c r="AH13"/>
  <c r="AH14"/>
  <c r="AH15"/>
  <c r="AH16"/>
  <c r="V18"/>
  <c r="AH3" i="41"/>
  <c r="AH4"/>
  <c r="AH5"/>
  <c r="V7"/>
  <c r="AH3" i="42" l="1"/>
  <c r="AH4"/>
  <c r="AH5"/>
  <c r="AH6"/>
  <c r="AH7"/>
  <c r="AH8"/>
  <c r="AH9"/>
  <c r="AH10"/>
  <c r="AH11"/>
  <c r="AH12"/>
  <c r="AH13"/>
  <c r="AH14"/>
  <c r="AH15"/>
  <c r="AH16"/>
  <c r="AH17"/>
  <c r="AH18"/>
  <c r="AH3" i="32"/>
  <c r="AH4"/>
  <c r="AH5" l="1"/>
  <c r="AH6"/>
  <c r="AH7"/>
  <c r="AH8"/>
  <c r="AH9"/>
  <c r="AH10"/>
  <c r="AH11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V50"/>
  <c r="AH14" i="27" l="1"/>
  <c r="AH15"/>
  <c r="AH16"/>
  <c r="AH17"/>
  <c r="AH18"/>
  <c r="AH19"/>
  <c r="AH20"/>
  <c r="AH21"/>
  <c r="AH22"/>
  <c r="AH23"/>
  <c r="AH24"/>
  <c r="AH27"/>
  <c r="AH28"/>
  <c r="AH29"/>
  <c r="AH30"/>
  <c r="AH31"/>
  <c r="AH32"/>
  <c r="AH33"/>
  <c r="AH34"/>
  <c r="AH35"/>
  <c r="AH3" i="24" l="1"/>
  <c r="AH4"/>
  <c r="AH5"/>
  <c r="AH6"/>
  <c r="AH7"/>
  <c r="AH8"/>
  <c r="AH9"/>
  <c r="AH10"/>
  <c r="AH11"/>
  <c r="AH12"/>
  <c r="AH13"/>
  <c r="AH14"/>
  <c r="AH15"/>
  <c r="AH16"/>
  <c r="AH17"/>
  <c r="AH18"/>
  <c r="AH19"/>
  <c r="AH20"/>
  <c r="V22"/>
  <c r="V61" i="13" l="1"/>
  <c r="AH32" i="23"/>
  <c r="AH33"/>
  <c r="AG55" i="13" l="1"/>
  <c r="AH55" s="1"/>
  <c r="AG43"/>
  <c r="AH43" s="1"/>
  <c r="AG35"/>
  <c r="AH35" s="1"/>
  <c r="AG27"/>
  <c r="AH27" s="1"/>
  <c r="AG19"/>
  <c r="AH19" s="1"/>
  <c r="AG15"/>
  <c r="AH15" s="1"/>
  <c r="AG11"/>
  <c r="AH11" s="1"/>
  <c r="AG3"/>
  <c r="AH3" s="1"/>
  <c r="AG58"/>
  <c r="AH58" s="1"/>
  <c r="AG50"/>
  <c r="AH50" s="1"/>
  <c r="AG42"/>
  <c r="AH42" s="1"/>
  <c r="AG34"/>
  <c r="AH34" s="1"/>
  <c r="AG26"/>
  <c r="AH26" s="1"/>
  <c r="AG18"/>
  <c r="AH18" s="1"/>
  <c r="AG6"/>
  <c r="AH6" s="1"/>
  <c r="AG59"/>
  <c r="AH59" s="1"/>
  <c r="AG51"/>
  <c r="AH51" s="1"/>
  <c r="AG47"/>
  <c r="AH47" s="1"/>
  <c r="AG39"/>
  <c r="AH39" s="1"/>
  <c r="AG31"/>
  <c r="AH31" s="1"/>
  <c r="AG23"/>
  <c r="AH23" s="1"/>
  <c r="AG7"/>
  <c r="AH7" s="1"/>
  <c r="AG54"/>
  <c r="AH54" s="1"/>
  <c r="AG46"/>
  <c r="AH46" s="1"/>
  <c r="AG38"/>
  <c r="AH38" s="1"/>
  <c r="AG30"/>
  <c r="AH30" s="1"/>
  <c r="AG22"/>
  <c r="AH22" s="1"/>
  <c r="AG14"/>
  <c r="AH14" s="1"/>
  <c r="AG10"/>
  <c r="AH10" s="1"/>
  <c r="AG5"/>
  <c r="AH5" s="1"/>
  <c r="AG57"/>
  <c r="AH57" s="1"/>
  <c r="AG53"/>
  <c r="AH53" s="1"/>
  <c r="AG49"/>
  <c r="AH49" s="1"/>
  <c r="AG45"/>
  <c r="AH45" s="1"/>
  <c r="AG41"/>
  <c r="AH41" s="1"/>
  <c r="AG37"/>
  <c r="AH37" s="1"/>
  <c r="AG33"/>
  <c r="AH33" s="1"/>
  <c r="AG29"/>
  <c r="AH29" s="1"/>
  <c r="AG25"/>
  <c r="AH25" s="1"/>
  <c r="AG21"/>
  <c r="AH21" s="1"/>
  <c r="AG17"/>
  <c r="AH17" s="1"/>
  <c r="AG13"/>
  <c r="AH13" s="1"/>
  <c r="AG9"/>
  <c r="AH9" s="1"/>
  <c r="AG56"/>
  <c r="AH56" s="1"/>
  <c r="AG52"/>
  <c r="AH52" s="1"/>
  <c r="AG48"/>
  <c r="AH48" s="1"/>
  <c r="AG44"/>
  <c r="AH44" s="1"/>
  <c r="AG40"/>
  <c r="AH40" s="1"/>
  <c r="AG36"/>
  <c r="AH36" s="1"/>
  <c r="AG32"/>
  <c r="AH32" s="1"/>
  <c r="AG28"/>
  <c r="AH28" s="1"/>
  <c r="AG24"/>
  <c r="AH24" s="1"/>
  <c r="AG20"/>
  <c r="AH20" s="1"/>
  <c r="AG16"/>
  <c r="AH16" s="1"/>
  <c r="AG12"/>
  <c r="AH12" s="1"/>
  <c r="AG8"/>
  <c r="AH8" s="1"/>
  <c r="AG4"/>
  <c r="AH4" s="1"/>
  <c r="AH34" i="23"/>
  <c r="AH35"/>
  <c r="AH36"/>
  <c r="AH37"/>
  <c r="AH38"/>
  <c r="AH39"/>
  <c r="AH40"/>
  <c r="AH41"/>
  <c r="AH42"/>
  <c r="AH43"/>
  <c r="AH44"/>
  <c r="AH45"/>
  <c r="AH46"/>
  <c r="AH47"/>
  <c r="AH48"/>
  <c r="AH49"/>
  <c r="V51"/>
  <c r="AF32" i="21"/>
  <c r="AG32"/>
  <c r="AF33"/>
  <c r="AG33" s="1"/>
  <c r="AF34"/>
  <c r="AG34"/>
  <c r="AF35"/>
  <c r="AG35" s="1"/>
  <c r="AF36"/>
  <c r="AF37"/>
  <c r="AF38"/>
  <c r="AG38" s="1"/>
  <c r="AF39"/>
  <c r="AG39" s="1"/>
  <c r="AF40"/>
  <c r="AG40" s="1"/>
  <c r="AF41"/>
  <c r="AG41" s="1"/>
  <c r="AF42"/>
  <c r="AG42" s="1"/>
  <c r="AF43"/>
  <c r="AG43" s="1"/>
  <c r="AF44"/>
  <c r="AG44" s="1"/>
  <c r="AF45"/>
  <c r="AF46"/>
  <c r="AG46" s="1"/>
  <c r="AF47"/>
  <c r="AG47" s="1"/>
  <c r="AF48"/>
  <c r="AF49"/>
  <c r="AF50"/>
  <c r="AF51"/>
  <c r="AG51" s="1"/>
  <c r="AF52"/>
  <c r="AF53"/>
  <c r="AG53" s="1"/>
  <c r="AF54"/>
  <c r="AF55"/>
  <c r="AG55" s="1"/>
  <c r="AF56"/>
  <c r="AF57"/>
  <c r="AG57" s="1"/>
  <c r="AF58"/>
  <c r="AG58" s="1"/>
  <c r="AH3" i="20"/>
  <c r="AG50" i="21" l="1"/>
  <c r="AG45"/>
  <c r="AH4" i="20"/>
  <c r="AH5"/>
  <c r="AH6"/>
  <c r="AH7"/>
  <c r="AH8"/>
  <c r="AH9"/>
  <c r="AH10"/>
  <c r="AH11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V31"/>
  <c r="AG55" i="14"/>
  <c r="AG59"/>
  <c r="AG63"/>
  <c r="AG71"/>
  <c r="AG75"/>
  <c r="AG79"/>
  <c r="AG83"/>
  <c r="AG87"/>
  <c r="AG91"/>
  <c r="AG95"/>
  <c r="AG102"/>
  <c r="AG106"/>
  <c r="AG110"/>
  <c r="AG114"/>
  <c r="AG118"/>
  <c r="AG122"/>
  <c r="AG126"/>
  <c r="AG130"/>
  <c r="AG134"/>
  <c r="AG138"/>
  <c r="AG142"/>
  <c r="AG146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196"/>
  <c r="V198"/>
  <c r="AH3" i="11"/>
  <c r="AH4"/>
  <c r="AH5"/>
  <c r="AH6"/>
  <c r="AH7"/>
  <c r="AH8"/>
  <c r="AH9"/>
  <c r="AH10"/>
  <c r="AH11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G43"/>
  <c r="AG44"/>
  <c r="AH44" s="1"/>
  <c r="AG45"/>
  <c r="AG46"/>
  <c r="AH46" s="1"/>
  <c r="AG47"/>
  <c r="AG48"/>
  <c r="AH48" s="1"/>
  <c r="AG49"/>
  <c r="AH50"/>
  <c r="AG51"/>
  <c r="AH52"/>
  <c r="AH54"/>
  <c r="AG55"/>
  <c r="AG56"/>
  <c r="AH56" s="1"/>
  <c r="AG57"/>
  <c r="AG58"/>
  <c r="AH58" s="1"/>
  <c r="AG59"/>
  <c r="AG60"/>
  <c r="AH60" s="1"/>
  <c r="AG61"/>
  <c r="AG62"/>
  <c r="AH62" s="1"/>
  <c r="AG63"/>
  <c r="AG64"/>
  <c r="AH64" s="1"/>
  <c r="AG65"/>
  <c r="AG66"/>
  <c r="AH66" s="1"/>
  <c r="AG67"/>
  <c r="AG68"/>
  <c r="AH68" s="1"/>
  <c r="AG69"/>
  <c r="AG70"/>
  <c r="AH70" s="1"/>
  <c r="AG71"/>
  <c r="AG72"/>
  <c r="AH72" s="1"/>
  <c r="AG73"/>
  <c r="AG74"/>
  <c r="AH74" s="1"/>
  <c r="AG75"/>
  <c r="AG76"/>
  <c r="AH76" s="1"/>
  <c r="AG77"/>
  <c r="AG78"/>
  <c r="AH78" s="1"/>
  <c r="AG79"/>
  <c r="AG80"/>
  <c r="AH80" s="1"/>
  <c r="AG81"/>
  <c r="AG82"/>
  <c r="AH82" s="1"/>
  <c r="AG83"/>
  <c r="AG84"/>
  <c r="AH84" s="1"/>
  <c r="AG85"/>
  <c r="AH86"/>
  <c r="AH88"/>
  <c r="AG89"/>
  <c r="AG90"/>
  <c r="AH90" s="1"/>
  <c r="AG91"/>
  <c r="AG92"/>
  <c r="AH92" s="1"/>
  <c r="AG93"/>
  <c r="AG94"/>
  <c r="AH94" s="1"/>
  <c r="AG95"/>
  <c r="AG96"/>
  <c r="AG97"/>
  <c r="AG98"/>
  <c r="AG99"/>
  <c r="AG100"/>
  <c r="AH100" s="1"/>
  <c r="AG101"/>
  <c r="AG102"/>
  <c r="AH102" s="1"/>
  <c r="AG103"/>
  <c r="AG104"/>
  <c r="AG105"/>
  <c r="AG106"/>
  <c r="AG107"/>
  <c r="AG113"/>
  <c r="AH113" s="1"/>
  <c r="AG114"/>
  <c r="AG115"/>
  <c r="AH115" s="1"/>
  <c r="AG116"/>
  <c r="AG117"/>
  <c r="AH117" s="1"/>
  <c r="AG118"/>
  <c r="AG119"/>
  <c r="AH119" s="1"/>
  <c r="AG120"/>
  <c r="AG121"/>
  <c r="AH121" s="1"/>
  <c r="AG122"/>
  <c r="AG123"/>
  <c r="AH123" s="1"/>
  <c r="AG124"/>
  <c r="AG125"/>
  <c r="AH125" s="1"/>
  <c r="AG126"/>
  <c r="AG127"/>
  <c r="AH127" s="1"/>
  <c r="AG128"/>
  <c r="AG129"/>
  <c r="AH129" s="1"/>
  <c r="AG130"/>
  <c r="AG131"/>
  <c r="AH131" s="1"/>
  <c r="AG132"/>
  <c r="AG133"/>
  <c r="AH133" s="1"/>
  <c r="AG134"/>
  <c r="AG135"/>
  <c r="AH135" s="1"/>
  <c r="AG136"/>
  <c r="AG137"/>
  <c r="AH137" s="1"/>
  <c r="AG138"/>
  <c r="AG139"/>
  <c r="AH139" s="1"/>
  <c r="AG140"/>
  <c r="AG141"/>
  <c r="AH141" s="1"/>
  <c r="AG142"/>
  <c r="AG143"/>
  <c r="AH143" s="1"/>
  <c r="AG144"/>
  <c r="AH104" l="1"/>
  <c r="AH96"/>
  <c r="AG139" i="14"/>
  <c r="AH139" s="1"/>
  <c r="AG128"/>
  <c r="AH128" s="1"/>
  <c r="AG125"/>
  <c r="AH125" s="1"/>
  <c r="AG107"/>
  <c r="AH107" s="1"/>
  <c r="AG98"/>
  <c r="AH98" s="1"/>
  <c r="AG80"/>
  <c r="AH80" s="1"/>
  <c r="AG69"/>
  <c r="AH69" s="1"/>
  <c r="AG66"/>
  <c r="AH66" s="1"/>
  <c r="AG135"/>
  <c r="AH135" s="1"/>
  <c r="AG124"/>
  <c r="AH124" s="1"/>
  <c r="AG121"/>
  <c r="AH121" s="1"/>
  <c r="AG103"/>
  <c r="AH103" s="1"/>
  <c r="AG97"/>
  <c r="AH97" s="1"/>
  <c r="AG94"/>
  <c r="AH94" s="1"/>
  <c r="AG76"/>
  <c r="AH76" s="1"/>
  <c r="AG65"/>
  <c r="AH65" s="1"/>
  <c r="AG62"/>
  <c r="AH62" s="1"/>
  <c r="AG131"/>
  <c r="AH131" s="1"/>
  <c r="AG120"/>
  <c r="AH120" s="1"/>
  <c r="AG117"/>
  <c r="AH117" s="1"/>
  <c r="AG93"/>
  <c r="AH93" s="1"/>
  <c r="AG90"/>
  <c r="AH90" s="1"/>
  <c r="AG72"/>
  <c r="AH72" s="1"/>
  <c r="AG61"/>
  <c r="AH61" s="1"/>
  <c r="AG58"/>
  <c r="AH58" s="1"/>
  <c r="AG116"/>
  <c r="AH116" s="1"/>
  <c r="AG86"/>
  <c r="AH86" s="1"/>
  <c r="AG68"/>
  <c r="AH68" s="1"/>
  <c r="AG57"/>
  <c r="AH57" s="1"/>
  <c r="AH54"/>
  <c r="AG89"/>
  <c r="AH89" s="1"/>
  <c r="AG144"/>
  <c r="AH144" s="1"/>
  <c r="AG141"/>
  <c r="AH141" s="1"/>
  <c r="AG123"/>
  <c r="AH123" s="1"/>
  <c r="AG112"/>
  <c r="AH112" s="1"/>
  <c r="AG109"/>
  <c r="AH109" s="1"/>
  <c r="AG96"/>
  <c r="AH96" s="1"/>
  <c r="AG85"/>
  <c r="AH85" s="1"/>
  <c r="AG82"/>
  <c r="AH82" s="1"/>
  <c r="AG64"/>
  <c r="AH64" s="1"/>
  <c r="AG53"/>
  <c r="AH53" s="1"/>
  <c r="AG145"/>
  <c r="AH145" s="1"/>
  <c r="AG127"/>
  <c r="AH127" s="1"/>
  <c r="AG113"/>
  <c r="AH113" s="1"/>
  <c r="AG140"/>
  <c r="AH140" s="1"/>
  <c r="AG137"/>
  <c r="AH137" s="1"/>
  <c r="AG119"/>
  <c r="AH119" s="1"/>
  <c r="AG108"/>
  <c r="AH108" s="1"/>
  <c r="AG105"/>
  <c r="AH105" s="1"/>
  <c r="AG92"/>
  <c r="AH92" s="1"/>
  <c r="AG81"/>
  <c r="AH81" s="1"/>
  <c r="AG78"/>
  <c r="AH78" s="1"/>
  <c r="AG60"/>
  <c r="AH60" s="1"/>
  <c r="AG147"/>
  <c r="AH147" s="1"/>
  <c r="AG136"/>
  <c r="AH136" s="1"/>
  <c r="AG133"/>
  <c r="AH133" s="1"/>
  <c r="AG115"/>
  <c r="AH115" s="1"/>
  <c r="AG104"/>
  <c r="AH104" s="1"/>
  <c r="AG101"/>
  <c r="AH101" s="1"/>
  <c r="AG88"/>
  <c r="AH88" s="1"/>
  <c r="AG77"/>
  <c r="AH77" s="1"/>
  <c r="AG74"/>
  <c r="AH74" s="1"/>
  <c r="AG56"/>
  <c r="AH56" s="1"/>
  <c r="AG143"/>
  <c r="AH143" s="1"/>
  <c r="AG132"/>
  <c r="AH132" s="1"/>
  <c r="AG129"/>
  <c r="AH129" s="1"/>
  <c r="AG111"/>
  <c r="AH111" s="1"/>
  <c r="AG84"/>
  <c r="AH84" s="1"/>
  <c r="AG73"/>
  <c r="AH73" s="1"/>
  <c r="AG70"/>
  <c r="AH70" s="1"/>
  <c r="AG52"/>
  <c r="AH52" s="1"/>
  <c r="AH146"/>
  <c r="AH142"/>
  <c r="AH138"/>
  <c r="AH134"/>
  <c r="AH130"/>
  <c r="AH126"/>
  <c r="AH122"/>
  <c r="AH118"/>
  <c r="AH114"/>
  <c r="AH110"/>
  <c r="AH106"/>
  <c r="AH102"/>
  <c r="AH95"/>
  <c r="AH91"/>
  <c r="AH87"/>
  <c r="AH83"/>
  <c r="AH79"/>
  <c r="AH75"/>
  <c r="AH71"/>
  <c r="AH67"/>
  <c r="AH63"/>
  <c r="AH59"/>
  <c r="AH55"/>
  <c r="AH98" i="11"/>
  <c r="AH106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AH57"/>
  <c r="AH55"/>
  <c r="AH53"/>
  <c r="AH51"/>
  <c r="AH49"/>
  <c r="AH47"/>
  <c r="AH45"/>
  <c r="AH43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5" i="9" l="1"/>
  <c r="AH16"/>
  <c r="AH17"/>
  <c r="AH18"/>
  <c r="AH19"/>
  <c r="AH20"/>
  <c r="AH21"/>
  <c r="AH22"/>
  <c r="AH23"/>
  <c r="AH24"/>
  <c r="V26"/>
  <c r="AG4" i="3" l="1"/>
  <c r="AH4" s="1"/>
  <c r="AG5"/>
  <c r="AH6"/>
  <c r="AG7"/>
  <c r="AH8"/>
  <c r="AG10"/>
  <c r="AH10" s="1"/>
  <c r="AG11"/>
  <c r="AH12"/>
  <c r="AH14"/>
  <c r="AG19"/>
  <c r="AG20"/>
  <c r="AH18" l="1"/>
  <c r="AH17"/>
  <c r="AH13"/>
  <c r="AH9"/>
  <c r="AH5"/>
  <c r="AH20"/>
  <c r="AH16"/>
  <c r="AH19"/>
  <c r="AH15"/>
  <c r="AH11"/>
  <c r="AH7"/>
  <c r="AH3"/>
  <c r="AG3" i="45" l="1"/>
  <c r="AG4"/>
  <c r="AH4" s="1"/>
  <c r="AG5"/>
  <c r="AG6"/>
  <c r="AH6" s="1"/>
  <c r="AG7"/>
  <c r="AG8"/>
  <c r="AG9"/>
  <c r="AH9" s="1"/>
  <c r="AH3" i="63"/>
  <c r="AH4"/>
  <c r="AH6"/>
  <c r="AH7"/>
  <c r="AH10"/>
  <c r="AH11"/>
  <c r="AH12"/>
  <c r="AH14"/>
  <c r="AH19"/>
  <c r="AH20"/>
  <c r="AH22"/>
  <c r="AH27"/>
  <c r="AH28"/>
  <c r="AH30"/>
  <c r="AH34"/>
  <c r="AH35"/>
  <c r="AH36"/>
  <c r="AH38"/>
  <c r="AH42"/>
  <c r="AH44"/>
  <c r="AH47"/>
  <c r="AH50"/>
  <c r="AH51"/>
  <c r="AH52"/>
  <c r="AH59"/>
  <c r="AH60"/>
  <c r="AH67"/>
  <c r="AH68"/>
  <c r="AH75"/>
  <c r="AH39" l="1"/>
  <c r="AH31"/>
  <c r="AH74"/>
  <c r="AH71"/>
  <c r="AH66"/>
  <c r="AH63"/>
  <c r="AH58"/>
  <c r="AH55"/>
  <c r="AH43"/>
  <c r="AH45"/>
  <c r="AH61"/>
  <c r="AH5"/>
  <c r="AH23"/>
  <c r="AH18"/>
  <c r="AH37"/>
  <c r="AH53"/>
  <c r="AH15"/>
  <c r="AH69"/>
  <c r="AH29"/>
  <c r="AH7" i="45"/>
  <c r="AH26" i="63"/>
  <c r="AH13"/>
  <c r="AH5" i="45"/>
  <c r="AH70" i="63"/>
  <c r="AH62"/>
  <c r="AH54"/>
  <c r="AH46"/>
  <c r="AH21"/>
  <c r="AH3" i="45"/>
  <c r="AH8"/>
  <c r="AH73" i="63"/>
  <c r="AH65"/>
  <c r="AH57"/>
  <c r="AH49"/>
  <c r="AH41"/>
  <c r="AH33"/>
  <c r="AH25"/>
  <c r="AH17"/>
  <c r="AH9"/>
  <c r="AH56"/>
  <c r="AH48"/>
  <c r="AH40"/>
  <c r="AH32"/>
  <c r="AH24"/>
  <c r="AH16"/>
  <c r="AH8"/>
  <c r="AH72"/>
  <c r="AH64"/>
  <c r="AG3" i="26" l="1"/>
  <c r="AH3" s="1"/>
  <c r="AI3" s="1"/>
  <c r="AG3" i="5"/>
  <c r="AG4"/>
  <c r="AG5"/>
  <c r="AG6"/>
  <c r="AH6" s="1"/>
  <c r="AG8"/>
  <c r="AG9"/>
  <c r="AH9" s="1"/>
  <c r="AG10"/>
  <c r="AG12"/>
  <c r="AG13"/>
  <c r="AG14"/>
  <c r="AH14" s="1"/>
  <c r="AG15"/>
  <c r="AG17"/>
  <c r="AH17" s="1"/>
  <c r="AG19"/>
  <c r="AH20"/>
  <c r="AH22"/>
  <c r="AG25"/>
  <c r="AH25" s="1"/>
  <c r="AH28"/>
  <c r="AH4" l="1"/>
  <c r="AH29"/>
  <c r="AH5"/>
  <c r="AH15"/>
  <c r="AH13"/>
  <c r="AH23"/>
  <c r="AH12"/>
  <c r="AH21"/>
  <c r="AG7"/>
  <c r="AH7" s="1"/>
  <c r="AH26"/>
  <c r="AH18"/>
  <c r="AH10"/>
  <c r="AH27"/>
  <c r="AH19"/>
  <c r="AH11"/>
  <c r="AH3"/>
  <c r="AH24"/>
  <c r="AH16"/>
  <c r="AH8"/>
  <c r="AG3" i="21" l="1"/>
  <c r="AG4"/>
  <c r="AH6"/>
  <c r="AH7"/>
  <c r="AG14"/>
  <c r="AH14" s="1"/>
  <c r="AG15"/>
  <c r="AH15" s="1"/>
  <c r="AG16"/>
  <c r="AG17"/>
  <c r="AH17" s="1"/>
  <c r="AG18"/>
  <c r="AH18" s="1"/>
  <c r="AG19"/>
  <c r="AG20"/>
  <c r="AG22"/>
  <c r="AH22" s="1"/>
  <c r="AG23"/>
  <c r="AH23" s="1"/>
  <c r="AG25"/>
  <c r="AH25" s="1"/>
  <c r="AG26"/>
  <c r="AH26" s="1"/>
  <c r="AG27"/>
  <c r="AG28"/>
  <c r="AG321" i="11"/>
  <c r="AG322"/>
  <c r="AH322" s="1"/>
  <c r="AG323"/>
  <c r="AG324"/>
  <c r="AH324" s="1"/>
  <c r="AG325"/>
  <c r="AG326"/>
  <c r="AG327"/>
  <c r="AH327" s="1"/>
  <c r="AG328"/>
  <c r="AH328" s="1"/>
  <c r="AG329"/>
  <c r="AG330"/>
  <c r="AH330" s="1"/>
  <c r="AG332"/>
  <c r="AH332" s="1"/>
  <c r="AG333"/>
  <c r="AH333" s="1"/>
  <c r="AG334"/>
  <c r="AG335"/>
  <c r="AH335" s="1"/>
  <c r="AG336"/>
  <c r="AH336" s="1"/>
  <c r="AG337"/>
  <c r="AG338"/>
  <c r="AH338" s="1"/>
  <c r="AG339"/>
  <c r="AG340"/>
  <c r="AH340" s="1"/>
  <c r="AG341"/>
  <c r="AG342"/>
  <c r="AG343"/>
  <c r="AH343" s="1"/>
  <c r="AG344"/>
  <c r="AH344" s="1"/>
  <c r="AG345"/>
  <c r="AG346"/>
  <c r="AH346" s="1"/>
  <c r="AG348"/>
  <c r="AH348" s="1"/>
  <c r="AH325" l="1"/>
  <c r="AH341"/>
  <c r="AH9" i="21"/>
  <c r="AH339" i="11"/>
  <c r="AH323"/>
  <c r="AH28" i="21"/>
  <c r="AH20"/>
  <c r="AH13"/>
  <c r="AH10"/>
  <c r="AH4"/>
  <c r="AG347" i="11"/>
  <c r="AH347" s="1"/>
  <c r="AG331"/>
  <c r="AH331" s="1"/>
  <c r="AG29" i="21"/>
  <c r="AH29" s="1"/>
  <c r="AH21"/>
  <c r="AH12"/>
  <c r="AH5"/>
  <c r="AH27"/>
  <c r="AH19"/>
  <c r="AH11"/>
  <c r="AH3"/>
  <c r="AH24"/>
  <c r="AH16"/>
  <c r="AH8"/>
  <c r="AH345" i="11"/>
  <c r="AH337"/>
  <c r="AH329"/>
  <c r="AH321"/>
  <c r="AH342"/>
  <c r="AH334"/>
  <c r="AH326"/>
  <c r="AG274" l="1"/>
  <c r="AG275"/>
  <c r="AH275" s="1"/>
  <c r="AG276"/>
  <c r="AG277"/>
  <c r="AG278"/>
  <c r="AH278" s="1"/>
  <c r="AG279"/>
  <c r="AG280"/>
  <c r="AG281"/>
  <c r="AH281" s="1"/>
  <c r="AG282"/>
  <c r="AH282" s="1"/>
  <c r="AG283"/>
  <c r="AH283" s="1"/>
  <c r="AG285"/>
  <c r="AG286"/>
  <c r="AH286" s="1"/>
  <c r="AG287"/>
  <c r="AG288"/>
  <c r="AG289"/>
  <c r="AH289" s="1"/>
  <c r="AG290"/>
  <c r="AH290" s="1"/>
  <c r="AG291"/>
  <c r="AH291" s="1"/>
  <c r="AG292"/>
  <c r="AG293"/>
  <c r="AG294"/>
  <c r="AH294" s="1"/>
  <c r="AG295"/>
  <c r="AG296"/>
  <c r="AG297"/>
  <c r="AH297" s="1"/>
  <c r="AG298"/>
  <c r="AG299"/>
  <c r="AH299" s="1"/>
  <c r="AG300"/>
  <c r="AG301"/>
  <c r="AG302"/>
  <c r="AH302" s="1"/>
  <c r="AG303"/>
  <c r="AG304"/>
  <c r="AG305"/>
  <c r="AH305" s="1"/>
  <c r="AG306"/>
  <c r="AH306" s="1"/>
  <c r="AG307"/>
  <c r="AH307" s="1"/>
  <c r="AG308"/>
  <c r="AG309"/>
  <c r="AG310"/>
  <c r="AH310" s="1"/>
  <c r="AG311"/>
  <c r="AG312"/>
  <c r="AG313"/>
  <c r="AH313" s="1"/>
  <c r="AG314"/>
  <c r="AG316"/>
  <c r="AG3" i="12"/>
  <c r="AG4"/>
  <c r="AG6"/>
  <c r="AG7"/>
  <c r="AG9"/>
  <c r="AH9" s="1"/>
  <c r="AG10"/>
  <c r="AG11"/>
  <c r="AG12"/>
  <c r="AG13"/>
  <c r="AG14"/>
  <c r="AG15"/>
  <c r="AG3" i="33"/>
  <c r="AG4"/>
  <c r="AG5"/>
  <c r="AG6"/>
  <c r="AH6" s="1"/>
  <c r="AG7"/>
  <c r="AH7" s="1"/>
  <c r="AG8"/>
  <c r="AG9"/>
  <c r="AH9" s="1"/>
  <c r="AG10"/>
  <c r="AH10" s="1"/>
  <c r="AG11"/>
  <c r="AH11" s="1"/>
  <c r="AG12"/>
  <c r="AH14"/>
  <c r="AG15"/>
  <c r="AH15" s="1"/>
  <c r="AG16"/>
  <c r="AG17"/>
  <c r="AH17" s="1"/>
  <c r="AG18"/>
  <c r="AH18" s="1"/>
  <c r="AG19"/>
  <c r="AH19" s="1"/>
  <c r="AG20"/>
  <c r="AG21"/>
  <c r="AG22"/>
  <c r="AH22" s="1"/>
  <c r="AG23"/>
  <c r="AH23" s="1"/>
  <c r="AG24"/>
  <c r="AG25"/>
  <c r="AH25" s="1"/>
  <c r="AG26"/>
  <c r="AH26" s="1"/>
  <c r="AG27"/>
  <c r="AH27" s="1"/>
  <c r="AG3" i="31"/>
  <c r="AG4"/>
  <c r="AH4" s="1"/>
  <c r="AG6"/>
  <c r="AH6" s="1"/>
  <c r="AG24" i="19"/>
  <c r="AG25"/>
  <c r="AH25" s="1"/>
  <c r="AG26"/>
  <c r="AG27"/>
  <c r="AH27" s="1"/>
  <c r="AG28"/>
  <c r="AG29"/>
  <c r="AG30"/>
  <c r="AG31"/>
  <c r="AG32"/>
  <c r="AG33"/>
  <c r="AH33" s="1"/>
  <c r="AG34"/>
  <c r="AG35"/>
  <c r="AG37"/>
  <c r="AG38"/>
  <c r="AG39"/>
  <c r="AG42"/>
  <c r="AG3" i="14"/>
  <c r="AH4"/>
  <c r="AG5"/>
  <c r="AG6"/>
  <c r="AG7"/>
  <c r="AH7" s="1"/>
  <c r="AG8"/>
  <c r="AG9"/>
  <c r="AG10"/>
  <c r="AH10" s="1"/>
  <c r="AG11"/>
  <c r="AH11" s="1"/>
  <c r="AG12"/>
  <c r="AH12" s="1"/>
  <c r="AG13"/>
  <c r="AG14"/>
  <c r="AG15"/>
  <c r="AH15" s="1"/>
  <c r="AG16"/>
  <c r="AG17"/>
  <c r="AG18"/>
  <c r="AH18" s="1"/>
  <c r="AG19"/>
  <c r="AH19" s="1"/>
  <c r="AG20"/>
  <c r="AH20" s="1"/>
  <c r="AG21"/>
  <c r="AG22"/>
  <c r="AG23"/>
  <c r="AH23" s="1"/>
  <c r="AG24"/>
  <c r="AG25"/>
  <c r="AH25" s="1"/>
  <c r="AG26"/>
  <c r="AH26" s="1"/>
  <c r="AG27"/>
  <c r="AG28"/>
  <c r="AH28" s="1"/>
  <c r="AG29"/>
  <c r="AG30"/>
  <c r="AG31"/>
  <c r="AH31" s="1"/>
  <c r="AG32"/>
  <c r="AG33"/>
  <c r="AG34"/>
  <c r="AH34" s="1"/>
  <c r="AG35"/>
  <c r="AG36"/>
  <c r="AH36" s="1"/>
  <c r="AG37"/>
  <c r="AG38"/>
  <c r="AG39"/>
  <c r="AH39" s="1"/>
  <c r="AG40"/>
  <c r="AG41"/>
  <c r="AG42"/>
  <c r="AH42" s="1"/>
  <c r="AG43"/>
  <c r="AH43" s="1"/>
  <c r="AG44"/>
  <c r="AH44" s="1"/>
  <c r="AG45"/>
  <c r="AG47"/>
  <c r="AH47" s="1"/>
  <c r="AG48"/>
  <c r="AG49"/>
  <c r="AG260" i="11"/>
  <c r="AG261"/>
  <c r="AG262"/>
  <c r="AH262" s="1"/>
  <c r="AG263"/>
  <c r="AH263" s="1"/>
  <c r="AG265"/>
  <c r="AH265" s="1"/>
  <c r="AG266"/>
  <c r="AH266" s="1"/>
  <c r="AG267"/>
  <c r="AG268"/>
  <c r="AH268" s="1"/>
  <c r="AG269"/>
  <c r="AH269" s="1"/>
  <c r="AH4" i="12" l="1"/>
  <c r="AH4" i="33"/>
  <c r="AG28"/>
  <c r="AH28" s="1"/>
  <c r="AH34" i="19"/>
  <c r="AH30"/>
  <c r="AH26"/>
  <c r="AH7" i="12"/>
  <c r="AH38" i="19"/>
  <c r="AH42"/>
  <c r="AH15" i="12"/>
  <c r="AH12" i="33"/>
  <c r="AH41" i="14"/>
  <c r="AH29" i="19"/>
  <c r="AH7" i="31"/>
  <c r="AH21" i="33"/>
  <c r="AH33" i="14"/>
  <c r="AH17"/>
  <c r="AH35"/>
  <c r="AH27"/>
  <c r="AH3"/>
  <c r="AH41" i="19"/>
  <c r="AH35"/>
  <c r="AH20" i="33"/>
  <c r="AH13"/>
  <c r="AH12" i="12"/>
  <c r="AH10"/>
  <c r="AH49" i="14"/>
  <c r="AH9"/>
  <c r="AH36" i="19"/>
  <c r="AH13" i="12"/>
  <c r="AH45" i="14"/>
  <c r="AH37"/>
  <c r="AH29"/>
  <c r="AH21"/>
  <c r="AH13"/>
  <c r="AH5"/>
  <c r="AH37" i="19"/>
  <c r="AH28"/>
  <c r="AH5" i="31"/>
  <c r="AH5" i="33"/>
  <c r="AH14" i="12"/>
  <c r="AH5"/>
  <c r="AG315" i="11"/>
  <c r="AH315" s="1"/>
  <c r="AH316"/>
  <c r="AH300"/>
  <c r="AH276"/>
  <c r="AH261"/>
  <c r="AH298"/>
  <c r="AH292"/>
  <c r="AH267"/>
  <c r="AG264"/>
  <c r="AH264" s="1"/>
  <c r="AH314"/>
  <c r="AH308"/>
  <c r="AG284"/>
  <c r="AH284" s="1"/>
  <c r="AH260"/>
  <c r="AH312"/>
  <c r="AH304"/>
  <c r="AH296"/>
  <c r="AH288"/>
  <c r="AH280"/>
  <c r="AH309"/>
  <c r="AH301"/>
  <c r="AH293"/>
  <c r="AH285"/>
  <c r="AH277"/>
  <c r="AH274"/>
  <c r="AH311"/>
  <c r="AH303"/>
  <c r="AH295"/>
  <c r="AH287"/>
  <c r="AH279"/>
  <c r="AH6" i="12"/>
  <c r="AH11"/>
  <c r="AH3"/>
  <c r="AH16"/>
  <c r="AH8"/>
  <c r="AH3" i="33"/>
  <c r="AH24"/>
  <c r="AH16"/>
  <c r="AH8"/>
  <c r="AH3" i="31"/>
  <c r="AH39" i="19"/>
  <c r="AH31"/>
  <c r="AH40"/>
  <c r="AH32"/>
  <c r="AH24"/>
  <c r="AH46" i="14"/>
  <c r="AH38"/>
  <c r="AH30"/>
  <c r="AH22"/>
  <c r="AH14"/>
  <c r="AH6"/>
  <c r="AH48"/>
  <c r="AH40"/>
  <c r="AH32"/>
  <c r="AH24"/>
  <c r="AH16"/>
  <c r="AH8"/>
  <c r="AH4" i="29" l="1"/>
  <c r="AH5"/>
  <c r="AH6"/>
  <c r="AH7"/>
  <c r="AH9"/>
  <c r="AH10"/>
  <c r="AH12"/>
  <c r="AH14"/>
  <c r="AH13" l="1"/>
  <c r="AH8"/>
  <c r="AH11"/>
  <c r="AH3"/>
  <c r="AH3" i="62" l="1"/>
  <c r="AH4"/>
  <c r="AH5"/>
  <c r="AH6"/>
  <c r="AH7"/>
  <c r="AH8"/>
  <c r="AH9"/>
  <c r="AH10"/>
  <c r="AH11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3" i="61"/>
  <c r="AH4"/>
  <c r="AH5"/>
  <c r="AH6"/>
  <c r="AH7"/>
  <c r="AH8"/>
  <c r="AH9"/>
  <c r="AH10"/>
  <c r="AH11"/>
  <c r="AH12"/>
  <c r="AH13"/>
  <c r="AH3" i="60"/>
  <c r="AH4"/>
  <c r="AH5"/>
  <c r="AH6"/>
  <c r="AH7"/>
  <c r="AH8"/>
  <c r="AH9"/>
  <c r="AH10"/>
  <c r="AH11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3" i="59"/>
  <c r="AH4"/>
  <c r="AH5"/>
  <c r="AH6"/>
  <c r="AH7"/>
  <c r="AH8"/>
  <c r="AH9"/>
  <c r="AH10"/>
  <c r="AH11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3" i="58"/>
  <c r="AH4"/>
  <c r="AH5"/>
  <c r="AH6"/>
  <c r="AH7"/>
  <c r="AH8"/>
  <c r="AH9"/>
  <c r="AH10"/>
  <c r="AH11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3" i="57"/>
  <c r="AH4"/>
  <c r="AH5"/>
  <c r="AH6"/>
  <c r="AH7"/>
  <c r="AH8"/>
  <c r="AH9"/>
  <c r="AH10"/>
  <c r="AH11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3" i="56"/>
  <c r="AH4"/>
  <c r="AH5"/>
  <c r="AH6"/>
  <c r="AH7"/>
  <c r="AH8"/>
  <c r="AH9"/>
  <c r="AH10"/>
  <c r="AH11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4"/>
  <c r="AH85"/>
  <c r="AH86"/>
  <c r="AH87"/>
  <c r="AH88"/>
  <c r="AH89"/>
  <c r="AH90"/>
  <c r="AH91"/>
  <c r="AH92"/>
  <c r="AH93"/>
  <c r="AH94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3" i="55"/>
  <c r="AH4"/>
  <c r="AH5"/>
  <c r="AH6"/>
  <c r="AH7"/>
  <c r="AH8"/>
  <c r="AH9"/>
  <c r="AH10"/>
  <c r="AH11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3" i="54"/>
  <c r="AH4"/>
  <c r="AH5"/>
  <c r="AH6"/>
  <c r="AH7"/>
  <c r="AH8"/>
  <c r="AH9"/>
  <c r="AH10"/>
  <c r="AH11"/>
  <c r="AH12"/>
  <c r="AH13"/>
  <c r="AH14"/>
  <c r="AH15"/>
  <c r="AH16"/>
  <c r="AH3" i="53"/>
  <c r="AH4"/>
  <c r="AH5"/>
  <c r="AH6"/>
  <c r="AH7"/>
  <c r="AH8"/>
  <c r="AH9"/>
  <c r="AH10"/>
  <c r="AH11"/>
  <c r="AH12"/>
  <c r="AH13"/>
  <c r="AH14"/>
  <c r="AH15"/>
  <c r="AH16"/>
  <c r="AH17"/>
  <c r="AH18"/>
  <c r="AH21"/>
  <c r="AH22"/>
  <c r="AH23"/>
  <c r="AH24"/>
  <c r="AH25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7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G127" i="7" l="1"/>
  <c r="AG128"/>
  <c r="AG79" i="12"/>
  <c r="AG145" i="7"/>
  <c r="AG129"/>
  <c r="AG81" i="12"/>
  <c r="AG146" i="7"/>
  <c r="AG123" i="12"/>
  <c r="AG80"/>
  <c r="AG127"/>
  <c r="AG124"/>
  <c r="AG77"/>
  <c r="AG128"/>
  <c r="AG78"/>
  <c r="AG129"/>
  <c r="AH3" i="23"/>
  <c r="AG4"/>
  <c r="AH4" s="1"/>
  <c r="AG6"/>
  <c r="AH6" s="1"/>
  <c r="AG7"/>
  <c r="AH7" s="1"/>
  <c r="AG8"/>
  <c r="AH8" s="1"/>
  <c r="AH10"/>
  <c r="AH12"/>
  <c r="AH14"/>
  <c r="AH15"/>
  <c r="AH16"/>
  <c r="AH19"/>
  <c r="AH22"/>
  <c r="AG23"/>
  <c r="AH23" s="1"/>
  <c r="AH24"/>
  <c r="AH25"/>
  <c r="AH27"/>
  <c r="AG19" i="12"/>
  <c r="AH19" s="1"/>
  <c r="AG20"/>
  <c r="AH20" s="1"/>
  <c r="AG21"/>
  <c r="AH21" s="1"/>
  <c r="AG22"/>
  <c r="AG23"/>
  <c r="AG24"/>
  <c r="AH24" s="1"/>
  <c r="AG25"/>
  <c r="AG26"/>
  <c r="AG27"/>
  <c r="AH27" s="1"/>
  <c r="AG28"/>
  <c r="AH28" s="1"/>
  <c r="AG30"/>
  <c r="AG31"/>
  <c r="AG32"/>
  <c r="AH32" s="1"/>
  <c r="AG33"/>
  <c r="AH33" s="1"/>
  <c r="AG34"/>
  <c r="AG35"/>
  <c r="AH35" s="1"/>
  <c r="AG36"/>
  <c r="AH36" s="1"/>
  <c r="AG37"/>
  <c r="AH37" s="1"/>
  <c r="AG38"/>
  <c r="AH38" s="1"/>
  <c r="AG39"/>
  <c r="AH39" s="1"/>
  <c r="AG40"/>
  <c r="AH40" s="1"/>
  <c r="AG41"/>
  <c r="AG42"/>
  <c r="AH42" s="1"/>
  <c r="AG43"/>
  <c r="AH43" s="1"/>
  <c r="AG44"/>
  <c r="AH44" s="1"/>
  <c r="AG46"/>
  <c r="AH46" s="1"/>
  <c r="AG47"/>
  <c r="AG48"/>
  <c r="AH48" s="1"/>
  <c r="AG49"/>
  <c r="AH49" s="1"/>
  <c r="AG50"/>
  <c r="AG51"/>
  <c r="AH51" s="1"/>
  <c r="AG52"/>
  <c r="AH52" s="1"/>
  <c r="AG54"/>
  <c r="AH54" s="1"/>
  <c r="AG55"/>
  <c r="AG56"/>
  <c r="AH56" s="1"/>
  <c r="AG57"/>
  <c r="AH57" s="1"/>
  <c r="AG58"/>
  <c r="AH58" s="1"/>
  <c r="AG59"/>
  <c r="AH59" s="1"/>
  <c r="AG60"/>
  <c r="AH60" s="1"/>
  <c r="AG61"/>
  <c r="AH61" s="1"/>
  <c r="AG62"/>
  <c r="AH62" s="1"/>
  <c r="AG63"/>
  <c r="AH63" s="1"/>
  <c r="AG64"/>
  <c r="AH64" s="1"/>
  <c r="AG65"/>
  <c r="AH65" s="1"/>
  <c r="AG66"/>
  <c r="AH66" s="1"/>
  <c r="AG67"/>
  <c r="AH67" s="1"/>
  <c r="AG68"/>
  <c r="AH68" s="1"/>
  <c r="AG69"/>
  <c r="AH69" s="1"/>
  <c r="AG70"/>
  <c r="AH70" s="1"/>
  <c r="AG71"/>
  <c r="AG72"/>
  <c r="AH72" s="1"/>
  <c r="AG73"/>
  <c r="AH73" s="1"/>
  <c r="AG74"/>
  <c r="AH74" s="1"/>
  <c r="AG82"/>
  <c r="AH82" s="1"/>
  <c r="AG83"/>
  <c r="AH83" s="1"/>
  <c r="AG84"/>
  <c r="AH84" s="1"/>
  <c r="AG85"/>
  <c r="AH85" s="1"/>
  <c r="AG86"/>
  <c r="AH86" s="1"/>
  <c r="AG87"/>
  <c r="AH87" s="1"/>
  <c r="AG88"/>
  <c r="AH88" s="1"/>
  <c r="AG89"/>
  <c r="AH89" s="1"/>
  <c r="AG90"/>
  <c r="AH90" s="1"/>
  <c r="AG91"/>
  <c r="AG92"/>
  <c r="AH92" s="1"/>
  <c r="AG93"/>
  <c r="AH93" s="1"/>
  <c r="AG94"/>
  <c r="AH94" s="1"/>
  <c r="AG95"/>
  <c r="AH95" s="1"/>
  <c r="AG96"/>
  <c r="AH96" s="1"/>
  <c r="AG97"/>
  <c r="AH97" s="1"/>
  <c r="AG98"/>
  <c r="AG99"/>
  <c r="AH99" s="1"/>
  <c r="AG100"/>
  <c r="AH100" s="1"/>
  <c r="AG101"/>
  <c r="AH101" s="1"/>
  <c r="AG102"/>
  <c r="AH102" s="1"/>
  <c r="AG103"/>
  <c r="AH103" s="1"/>
  <c r="AG104"/>
  <c r="AH104" s="1"/>
  <c r="AG106"/>
  <c r="AH106" s="1"/>
  <c r="AG107"/>
  <c r="AG108"/>
  <c r="AH108" s="1"/>
  <c r="AG109"/>
  <c r="AH109" s="1"/>
  <c r="AG110"/>
  <c r="AH110" s="1"/>
  <c r="AG111"/>
  <c r="AH111" s="1"/>
  <c r="AG112"/>
  <c r="AH112" s="1"/>
  <c r="AG113"/>
  <c r="AH113" s="1"/>
  <c r="AG114"/>
  <c r="AH114" s="1"/>
  <c r="AG115"/>
  <c r="AG116"/>
  <c r="AH116" s="1"/>
  <c r="AG117"/>
  <c r="AH117" s="1"/>
  <c r="AG118"/>
  <c r="AH118" s="1"/>
  <c r="AG119"/>
  <c r="AH119" s="1"/>
  <c r="AG120"/>
  <c r="AH120" s="1"/>
  <c r="AG121"/>
  <c r="AH121" s="1"/>
  <c r="AG122"/>
  <c r="AH122" s="1"/>
  <c r="AG125"/>
  <c r="AG126"/>
  <c r="AG130"/>
  <c r="AH133" i="7"/>
  <c r="AG134"/>
  <c r="AH135"/>
  <c r="AG136"/>
  <c r="AH136" s="1"/>
  <c r="AG137"/>
  <c r="AH137" s="1"/>
  <c r="AG138"/>
  <c r="AH138" s="1"/>
  <c r="AG139"/>
  <c r="AH139" s="1"/>
  <c r="AG140"/>
  <c r="AH140" s="1"/>
  <c r="AH141"/>
  <c r="AG143"/>
  <c r="AH143" s="1"/>
  <c r="AG144"/>
  <c r="AH144" s="1"/>
  <c r="AG151"/>
  <c r="AH151" s="1"/>
  <c r="AG152"/>
  <c r="AH152" s="1"/>
  <c r="AG153"/>
  <c r="AH153" s="1"/>
  <c r="AH142" l="1"/>
  <c r="AH5" i="23"/>
  <c r="AH98" i="12"/>
  <c r="AH26"/>
  <c r="AH115"/>
  <c r="AH55"/>
  <c r="AH22"/>
  <c r="AH30"/>
  <c r="AH134" i="7"/>
  <c r="AH13" i="23"/>
  <c r="AH91" i="12"/>
  <c r="AH21" i="23"/>
  <c r="AH50" i="12"/>
  <c r="AH34"/>
  <c r="AH25"/>
  <c r="AH20" i="23"/>
  <c r="AH41" i="12"/>
  <c r="AH23"/>
  <c r="AH26" i="23"/>
  <c r="AH18"/>
  <c r="AH150" i="7"/>
  <c r="AH47" i="12"/>
  <c r="AH107"/>
  <c r="AH71"/>
  <c r="AH31"/>
  <c r="AH29" i="23"/>
  <c r="AH129" i="12"/>
  <c r="AH78"/>
  <c r="AH128"/>
  <c r="AH28" i="23"/>
  <c r="AH127" i="12"/>
  <c r="AH129" i="7"/>
  <c r="AH131"/>
  <c r="AH124" i="12"/>
  <c r="AH80"/>
  <c r="AH128" i="7"/>
  <c r="AH127"/>
  <c r="AH130"/>
  <c r="AH125" i="12"/>
  <c r="AH126"/>
  <c r="AH148" i="7"/>
  <c r="AH123" i="12"/>
  <c r="AH146" i="7"/>
  <c r="AH145"/>
  <c r="AH130" i="12"/>
  <c r="AH81"/>
  <c r="AH79"/>
  <c r="AH77"/>
  <c r="AH149" i="7"/>
  <c r="AH132"/>
  <c r="AH147"/>
  <c r="AG29" i="12"/>
  <c r="AG53"/>
  <c r="AH53" s="1"/>
  <c r="AG45"/>
  <c r="AG9" i="23"/>
  <c r="AH9" s="1"/>
  <c r="AG105" i="12"/>
  <c r="AH105" s="1"/>
  <c r="AH11" i="23" l="1"/>
  <c r="AH29" i="12"/>
  <c r="AH17" i="23"/>
  <c r="AH45" i="12"/>
  <c r="AG3" i="19" l="1"/>
  <c r="AH3" s="1"/>
  <c r="AG4" l="1"/>
  <c r="AH4" l="1"/>
  <c r="AG5"/>
  <c r="AH5" l="1"/>
  <c r="AG6"/>
  <c r="AG8"/>
  <c r="AH7" l="1"/>
  <c r="AH6"/>
  <c r="AH8"/>
  <c r="AH10" l="1"/>
  <c r="AH9"/>
  <c r="AH11" l="1"/>
  <c r="AH12" l="1"/>
  <c r="AH13" l="1"/>
  <c r="AH14" l="1"/>
  <c r="AH15" l="1"/>
  <c r="AH16" l="1"/>
  <c r="AG17"/>
  <c r="AH17" l="1"/>
  <c r="AG18"/>
  <c r="AH19"/>
  <c r="AH18" l="1"/>
  <c r="AG21"/>
  <c r="AH21" s="1"/>
  <c r="AG20"/>
  <c r="AH20" l="1"/>
  <c r="AH14" i="7" l="1"/>
  <c r="AH15"/>
  <c r="AH16"/>
  <c r="AH17"/>
  <c r="AH18"/>
  <c r="AH19"/>
  <c r="AH20"/>
  <c r="AH21"/>
  <c r="AH22"/>
  <c r="AH23"/>
  <c r="AH26"/>
  <c r="AH27"/>
  <c r="AH29"/>
  <c r="AH31"/>
  <c r="AH33"/>
  <c r="AH35"/>
  <c r="AG38"/>
  <c r="AH38" s="1"/>
  <c r="AH39"/>
  <c r="AH40"/>
  <c r="AG41"/>
  <c r="AH41" s="1"/>
  <c r="AG42"/>
  <c r="AH42" s="1"/>
  <c r="AG43"/>
  <c r="AH43" s="1"/>
  <c r="AG44"/>
  <c r="AH44" s="1"/>
  <c r="AG45"/>
  <c r="AH45" s="1"/>
  <c r="AG46"/>
  <c r="AH46" s="1"/>
  <c r="AG47"/>
  <c r="AH47" s="1"/>
  <c r="AG48"/>
  <c r="AH48" s="1"/>
  <c r="AG49"/>
  <c r="AH49" s="1"/>
  <c r="AH50"/>
  <c r="AG51"/>
  <c r="AH51" s="1"/>
  <c r="AG52"/>
  <c r="AH52" s="1"/>
  <c r="AH53"/>
  <c r="AG54"/>
  <c r="AH54" s="1"/>
  <c r="AG55"/>
  <c r="AH55" s="1"/>
  <c r="AG56"/>
  <c r="AH56" s="1"/>
  <c r="AH57"/>
  <c r="AH58"/>
  <c r="AH59"/>
  <c r="AG60"/>
  <c r="AH60" s="1"/>
  <c r="AG61"/>
  <c r="AH61" s="1"/>
  <c r="AG62"/>
  <c r="AH62" s="1"/>
  <c r="AG63"/>
  <c r="AH63" s="1"/>
  <c r="AG64"/>
  <c r="AH64" s="1"/>
  <c r="AG67"/>
  <c r="AH67" s="1"/>
  <c r="AG68"/>
  <c r="AG69"/>
  <c r="AG71"/>
  <c r="AG72"/>
  <c r="AG74"/>
  <c r="AG75"/>
  <c r="AG76"/>
  <c r="AG78"/>
  <c r="AG79"/>
  <c r="AG80"/>
  <c r="AG81"/>
  <c r="AH84"/>
  <c r="AH86"/>
  <c r="AG88"/>
  <c r="AH88" s="1"/>
  <c r="AG90"/>
  <c r="AH90" s="1"/>
  <c r="AH92"/>
  <c r="AG94"/>
  <c r="AH94" s="1"/>
  <c r="AG96"/>
  <c r="AH96" s="1"/>
  <c r="AH98"/>
  <c r="AG100"/>
  <c r="AH100" s="1"/>
  <c r="AG102"/>
  <c r="AH102" s="1"/>
  <c r="AG104"/>
  <c r="AH104" s="1"/>
  <c r="AG106"/>
  <c r="AH106" s="1"/>
  <c r="AG108"/>
  <c r="AH108" s="1"/>
  <c r="AG110"/>
  <c r="AH110" s="1"/>
  <c r="AG113"/>
  <c r="AH113" s="1"/>
  <c r="AG115"/>
  <c r="AG116"/>
  <c r="AH116" s="1"/>
  <c r="AH117"/>
  <c r="AG118"/>
  <c r="AG119"/>
  <c r="AH120"/>
  <c r="AG121"/>
  <c r="AH121" s="1"/>
  <c r="AG122"/>
  <c r="AG11"/>
  <c r="AH11" s="1"/>
  <c r="AG10"/>
  <c r="AG9"/>
  <c r="AH9" s="1"/>
  <c r="AG8"/>
  <c r="AG7"/>
  <c r="AH7" s="1"/>
  <c r="AG6"/>
  <c r="AG5"/>
  <c r="AH5" s="1"/>
  <c r="AG4"/>
  <c r="AG3"/>
  <c r="AH3" s="1"/>
  <c r="AH79" l="1"/>
  <c r="AH71"/>
  <c r="AH78"/>
  <c r="AH70"/>
  <c r="AH34"/>
  <c r="AH118"/>
  <c r="AH77"/>
  <c r="AH69"/>
  <c r="AH8"/>
  <c r="AH76"/>
  <c r="AH68"/>
  <c r="AH32"/>
  <c r="AH10"/>
  <c r="AH75"/>
  <c r="AH119"/>
  <c r="AH115"/>
  <c r="AH74"/>
  <c r="AH30"/>
  <c r="AH4"/>
  <c r="AH122"/>
  <c r="AH114"/>
  <c r="AH81"/>
  <c r="AH73"/>
  <c r="AH6"/>
  <c r="AH80"/>
  <c r="AH72"/>
  <c r="AH28"/>
  <c r="AG107"/>
  <c r="AG103"/>
  <c r="AG101"/>
  <c r="AG99"/>
  <c r="AG95"/>
  <c r="AG91"/>
  <c r="AG87"/>
  <c r="AG85"/>
  <c r="AH99" l="1"/>
  <c r="AH87"/>
  <c r="AH101"/>
  <c r="AH103"/>
  <c r="AH89"/>
  <c r="AH105"/>
  <c r="AH107"/>
  <c r="AH91"/>
  <c r="AH93"/>
  <c r="AH109"/>
  <c r="AH95"/>
  <c r="AH85"/>
  <c r="AH97"/>
  <c r="AG3" i="34" l="1"/>
  <c r="AH3" s="1"/>
  <c r="AG4"/>
  <c r="AG5"/>
  <c r="AH5" s="1"/>
  <c r="AG6"/>
  <c r="AH6" s="1"/>
  <c r="AG7"/>
  <c r="AG8"/>
  <c r="AH8" s="1"/>
  <c r="AG9"/>
  <c r="AH10"/>
  <c r="AG11"/>
  <c r="AH12"/>
  <c r="AG13"/>
  <c r="AH13" s="1"/>
  <c r="AG14"/>
  <c r="AH14" s="1"/>
  <c r="AG15"/>
  <c r="AH15" s="1"/>
  <c r="AG16"/>
  <c r="AH16" s="1"/>
  <c r="AG17"/>
  <c r="AG18"/>
  <c r="AH18" s="1"/>
  <c r="AH19"/>
  <c r="AG20"/>
  <c r="AH20" s="1"/>
  <c r="AG3" i="9"/>
  <c r="AG5"/>
  <c r="AH6"/>
  <c r="AG7"/>
  <c r="AH7" s="1"/>
  <c r="AG8"/>
  <c r="AG9"/>
  <c r="AG10"/>
  <c r="AH10" s="1"/>
  <c r="AG11"/>
  <c r="AG12"/>
  <c r="AH9" l="1"/>
  <c r="AH11"/>
  <c r="AH3"/>
  <c r="AH5"/>
  <c r="AH12"/>
  <c r="AH8"/>
  <c r="AH4"/>
  <c r="AH17" i="34"/>
  <c r="AH7"/>
  <c r="AH4"/>
  <c r="AH9"/>
  <c r="AH11"/>
  <c r="AH6" i="50" l="1"/>
  <c r="AH7"/>
  <c r="AH10"/>
  <c r="AH11"/>
  <c r="AH12"/>
  <c r="AG13"/>
  <c r="AG14"/>
  <c r="AH14" s="1"/>
  <c r="AG15"/>
  <c r="AH15" s="1"/>
  <c r="AG16"/>
  <c r="AH17"/>
  <c r="AH18"/>
  <c r="AG21"/>
  <c r="AH21" s="1"/>
  <c r="AG22"/>
  <c r="AH24"/>
  <c r="AG26"/>
  <c r="AH26" s="1"/>
  <c r="AG27"/>
  <c r="AH27" s="1"/>
  <c r="AG30"/>
  <c r="AH30" s="1"/>
  <c r="AG31"/>
  <c r="AH31" s="1"/>
  <c r="AH32"/>
  <c r="AG33"/>
  <c r="AG34"/>
  <c r="AH34" s="1"/>
  <c r="AG35"/>
  <c r="AH35" s="1"/>
  <c r="AG36"/>
  <c r="AG37"/>
  <c r="AH37" s="1"/>
  <c r="AG38"/>
  <c r="AH38" s="1"/>
  <c r="AG39"/>
  <c r="AH39" s="1"/>
  <c r="AG41"/>
  <c r="AH42"/>
  <c r="AH43"/>
  <c r="AH46"/>
  <c r="AH47"/>
  <c r="AH50"/>
  <c r="AH51"/>
  <c r="AH52"/>
  <c r="AH54"/>
  <c r="AH55"/>
  <c r="AG57"/>
  <c r="AH57" s="1"/>
  <c r="AH59"/>
  <c r="AG61"/>
  <c r="AH62"/>
  <c r="AH63"/>
  <c r="AG3" i="52"/>
  <c r="AH3" s="1"/>
  <c r="AH6"/>
  <c r="AH8"/>
  <c r="AG10"/>
  <c r="AH10" s="1"/>
  <c r="AG11"/>
  <c r="AH11" s="1"/>
  <c r="AG12"/>
  <c r="AH15"/>
  <c r="AH17"/>
  <c r="AH18"/>
  <c r="AH19"/>
  <c r="AH10" i="27"/>
  <c r="AH8"/>
  <c r="AH16" i="52" l="1"/>
  <c r="AH9"/>
  <c r="AH49" i="50"/>
  <c r="AH56"/>
  <c r="AH48"/>
  <c r="AH29"/>
  <c r="AH36"/>
  <c r="AH28"/>
  <c r="AH9"/>
  <c r="AH16"/>
  <c r="AH8"/>
  <c r="AH53"/>
  <c r="AH12" i="52"/>
  <c r="AH33" i="50"/>
  <c r="AH25"/>
  <c r="AH61"/>
  <c r="AH41"/>
  <c r="AH13"/>
  <c r="AH5"/>
  <c r="AH22"/>
  <c r="AH4"/>
  <c r="AG6" i="27"/>
  <c r="AG4"/>
  <c r="AG4" i="52"/>
  <c r="AG58" i="50"/>
  <c r="AG60"/>
  <c r="AG40"/>
  <c r="AH3"/>
  <c r="AG5" i="52"/>
  <c r="AH3" i="27"/>
  <c r="AG5"/>
  <c r="AG7"/>
  <c r="AH7" l="1"/>
  <c r="AH5" i="52"/>
  <c r="AH60" i="50"/>
  <c r="AH7" i="52"/>
  <c r="AH6" i="27"/>
  <c r="AH58" i="50"/>
  <c r="AH11" i="27"/>
  <c r="AH20" i="52"/>
  <c r="AH9" i="27"/>
  <c r="AH4" i="52"/>
  <c r="AH23" i="50"/>
  <c r="AH5" i="27"/>
  <c r="AH40" i="50"/>
  <c r="AH4" i="27"/>
  <c r="AH7" i="25"/>
  <c r="AG11"/>
  <c r="AH11" s="1"/>
  <c r="AG18"/>
  <c r="AG20"/>
  <c r="AH20" s="1"/>
  <c r="AH18" l="1"/>
  <c r="AH8"/>
  <c r="AH4"/>
  <c r="AG12"/>
  <c r="AG15"/>
  <c r="AG6"/>
  <c r="AG16"/>
  <c r="AG19"/>
  <c r="AG14"/>
  <c r="AH14" s="1"/>
  <c r="AG17"/>
  <c r="AG10"/>
  <c r="AG9"/>
  <c r="AG13"/>
  <c r="AH3"/>
  <c r="AH17" l="1"/>
  <c r="AH19"/>
  <c r="AH13"/>
  <c r="AH6"/>
  <c r="AH10"/>
  <c r="AH9"/>
  <c r="AH15"/>
  <c r="AH16"/>
  <c r="AH5"/>
  <c r="AH12"/>
  <c r="AG23" i="52" l="1"/>
  <c r="AH23" s="1"/>
  <c r="AG24" l="1"/>
  <c r="AH24" s="1"/>
  <c r="AG25" l="1"/>
  <c r="AH25" s="1"/>
  <c r="AG26" l="1"/>
  <c r="AH26" s="1"/>
  <c r="AG27" l="1"/>
  <c r="AH27" s="1"/>
  <c r="AG28" l="1"/>
  <c r="AH28" s="1"/>
  <c r="AG29" l="1"/>
  <c r="AH29" s="1"/>
  <c r="AG33" l="1"/>
  <c r="AH33" s="1"/>
  <c r="AG30" l="1"/>
  <c r="AH30" s="1"/>
  <c r="AG34"/>
  <c r="AH34" s="1"/>
  <c r="AG35" l="1"/>
  <c r="AG36"/>
  <c r="AH36" s="1"/>
  <c r="AH35" l="1"/>
  <c r="AG37"/>
  <c r="AH37" s="1"/>
  <c r="AG38" l="1"/>
  <c r="AH38" s="1"/>
  <c r="AG39" l="1"/>
  <c r="AG40"/>
  <c r="AH40" s="1"/>
  <c r="AH39" l="1"/>
  <c r="AH43"/>
  <c r="AH44" l="1"/>
  <c r="AH45" l="1"/>
  <c r="AH48" l="1"/>
  <c r="AH46" l="1"/>
  <c r="AH47"/>
  <c r="AH49"/>
  <c r="AH51" l="1"/>
  <c r="AH50" l="1"/>
  <c r="AH53"/>
  <c r="AH52" l="1"/>
  <c r="AH54"/>
  <c r="AH55" l="1"/>
  <c r="AG3" i="38" l="1"/>
  <c r="AH3" s="1"/>
  <c r="AG8"/>
  <c r="AG9"/>
  <c r="AG10"/>
  <c r="AG11"/>
  <c r="AG12"/>
  <c r="AG13"/>
  <c r="AG14"/>
  <c r="AG15"/>
  <c r="AH11" l="1"/>
  <c r="AH9"/>
  <c r="AH13"/>
  <c r="AH10"/>
  <c r="AH8"/>
  <c r="AH15"/>
  <c r="AH12"/>
  <c r="AH14"/>
  <c r="AG7"/>
  <c r="AG4"/>
  <c r="AG6"/>
  <c r="AG18"/>
  <c r="AH18" s="1"/>
  <c r="AH7" l="1"/>
  <c r="AH6"/>
  <c r="AH4"/>
  <c r="AG5"/>
  <c r="AG19"/>
  <c r="AH19" s="1"/>
  <c r="AH5" l="1"/>
  <c r="AG20"/>
  <c r="AH20" s="1"/>
  <c r="AG21" l="1"/>
  <c r="AH21" s="1"/>
  <c r="AG22" l="1"/>
  <c r="AH22" s="1"/>
  <c r="AG23" l="1"/>
  <c r="AH23" s="1"/>
  <c r="AG24" l="1"/>
  <c r="AH24" l="1"/>
  <c r="AG25"/>
  <c r="AG26"/>
  <c r="AH26" s="1"/>
  <c r="AH25" l="1"/>
  <c r="AG27"/>
  <c r="AH27" s="1"/>
  <c r="AG28" l="1"/>
  <c r="AH28" s="1"/>
  <c r="AG29" l="1"/>
  <c r="AH29" s="1"/>
  <c r="AG30" l="1"/>
  <c r="AH30" s="1"/>
  <c r="AG31" l="1"/>
  <c r="AH31" s="1"/>
  <c r="AG32" l="1"/>
  <c r="AH32" s="1"/>
  <c r="AG33" l="1"/>
  <c r="AH33" s="1"/>
  <c r="AG34" l="1"/>
  <c r="AH34" s="1"/>
  <c r="AG3" i="36" l="1"/>
  <c r="AH3" s="1"/>
  <c r="AG4" l="1"/>
  <c r="AH4" s="1"/>
  <c r="AG5" l="1"/>
  <c r="AH5" s="1"/>
  <c r="AG6" l="1"/>
  <c r="AH6" s="1"/>
  <c r="AG7" l="1"/>
  <c r="AH7" s="1"/>
  <c r="AG8" l="1"/>
  <c r="AH8" s="1"/>
  <c r="AG9" l="1"/>
  <c r="AH9" s="1"/>
  <c r="AG10" l="1"/>
  <c r="AH10" s="1"/>
  <c r="AG11" l="1"/>
  <c r="AH11" s="1"/>
  <c r="AG12" l="1"/>
  <c r="AH12" s="1"/>
  <c r="AG13" l="1"/>
  <c r="AG14"/>
  <c r="AH14" s="1"/>
  <c r="AH13" l="1"/>
  <c r="AG23" i="34"/>
  <c r="AH23" s="1"/>
  <c r="AG24" l="1"/>
  <c r="AH24" s="1"/>
  <c r="AG25" l="1"/>
  <c r="AG26"/>
  <c r="AH26" s="1"/>
  <c r="AH25" l="1"/>
  <c r="AG27"/>
  <c r="AH27" s="1"/>
  <c r="AG28" l="1"/>
  <c r="AH28" s="1"/>
  <c r="AG29" l="1"/>
  <c r="AH29" s="1"/>
  <c r="AG30" l="1"/>
  <c r="AG31"/>
  <c r="AH31" s="1"/>
  <c r="AH30" l="1"/>
  <c r="AG32"/>
  <c r="AH32" s="1"/>
  <c r="AH33" l="1"/>
  <c r="AH34" l="1"/>
  <c r="AG35" l="1"/>
  <c r="AH35" s="1"/>
  <c r="AG36" l="1"/>
  <c r="AH36" s="1"/>
  <c r="AG37"/>
  <c r="AH37" s="1"/>
  <c r="AG38" l="1"/>
  <c r="AH38" s="1"/>
  <c r="AG39" l="1"/>
  <c r="AH39" s="1"/>
  <c r="AG40" l="1"/>
  <c r="AH40" s="1"/>
  <c r="AG43"/>
  <c r="AH43" s="1"/>
  <c r="AG44" l="1"/>
  <c r="AG45"/>
  <c r="AH45" s="1"/>
  <c r="AH44" l="1"/>
  <c r="AG46"/>
  <c r="AG47"/>
  <c r="AG48"/>
  <c r="AH49"/>
  <c r="AG50"/>
  <c r="AH50" s="1"/>
  <c r="AH47" l="1"/>
  <c r="AH46"/>
  <c r="AH48"/>
  <c r="AG51"/>
  <c r="AH51" s="1"/>
  <c r="AG52" l="1"/>
  <c r="AH52" s="1"/>
  <c r="AG55" l="1"/>
  <c r="AH55" s="1"/>
  <c r="AG56"/>
  <c r="AH56" s="1"/>
  <c r="AG57" l="1"/>
  <c r="AH57" s="1"/>
  <c r="AG58"/>
  <c r="AH58" s="1"/>
  <c r="AG59" l="1"/>
  <c r="AH59" s="1"/>
  <c r="AH60" l="1"/>
  <c r="AG61"/>
  <c r="AG62"/>
  <c r="AH62" s="1"/>
  <c r="AH61" l="1"/>
  <c r="AG63"/>
  <c r="AG64"/>
  <c r="AH64" s="1"/>
  <c r="AH63" l="1"/>
  <c r="AG65"/>
  <c r="AG66"/>
  <c r="AH66" s="1"/>
  <c r="AH65" l="1"/>
  <c r="AG67"/>
  <c r="AH67" s="1"/>
  <c r="AG68" l="1"/>
  <c r="AH68" s="1"/>
  <c r="AG69" l="1"/>
  <c r="AG70"/>
  <c r="AH70" s="1"/>
  <c r="AH69" l="1"/>
  <c r="AG71" l="1"/>
  <c r="AG72"/>
  <c r="AH72" s="1"/>
  <c r="AH71" l="1"/>
  <c r="AH75"/>
  <c r="AH77" l="1"/>
  <c r="AH79"/>
  <c r="AH76" l="1"/>
  <c r="AH78"/>
  <c r="AH81"/>
  <c r="AH80" l="1"/>
  <c r="AH83"/>
  <c r="AH82" l="1"/>
  <c r="AG85"/>
  <c r="AH85" s="1"/>
  <c r="AH84" l="1"/>
  <c r="AG86"/>
  <c r="AH86" s="1"/>
  <c r="AG87"/>
  <c r="AG88"/>
  <c r="AH88" s="1"/>
  <c r="AH87" l="1"/>
  <c r="AG89"/>
  <c r="AG90"/>
  <c r="AH90" s="1"/>
  <c r="AH89" l="1"/>
  <c r="AG91"/>
  <c r="AG92"/>
  <c r="AH92" s="1"/>
  <c r="AH91" l="1"/>
  <c r="AG93"/>
  <c r="AH93" l="1"/>
  <c r="AG94"/>
  <c r="AH94" s="1"/>
  <c r="AH97"/>
  <c r="AG98" l="1"/>
  <c r="AH98" s="1"/>
  <c r="AG100" l="1"/>
  <c r="AH100" s="1"/>
  <c r="AH99" l="1"/>
  <c r="AG101"/>
  <c r="AG102"/>
  <c r="AG103"/>
  <c r="AH104"/>
  <c r="AH102" l="1"/>
  <c r="AH103"/>
  <c r="AH101"/>
  <c r="AG105"/>
  <c r="AH105" s="1"/>
  <c r="AG106" l="1"/>
  <c r="AH106" s="1"/>
  <c r="AG107" l="1"/>
  <c r="AH107" s="1"/>
  <c r="AG108" l="1"/>
  <c r="AH108" s="1"/>
  <c r="AG109" l="1"/>
  <c r="AG110"/>
  <c r="AH110" s="1"/>
  <c r="AH109" l="1"/>
  <c r="AG111" l="1"/>
  <c r="AG112"/>
  <c r="AH112" s="1"/>
  <c r="AH111" l="1"/>
  <c r="AG113"/>
  <c r="AG114"/>
  <c r="AH114" s="1"/>
  <c r="AH113" l="1"/>
  <c r="AH115"/>
  <c r="AG120" l="1"/>
  <c r="AH120" s="1"/>
  <c r="AG121"/>
  <c r="AG122"/>
  <c r="AH122" s="1"/>
  <c r="AH121" l="1"/>
  <c r="AG123"/>
  <c r="AH123" s="1"/>
  <c r="AG124" l="1"/>
  <c r="AH124" s="1"/>
  <c r="AH126" l="1"/>
  <c r="AH125" l="1"/>
  <c r="AG127"/>
  <c r="AG128"/>
  <c r="AG131"/>
  <c r="AH131" s="1"/>
  <c r="AH128" l="1"/>
  <c r="AH127"/>
  <c r="AG132"/>
  <c r="AH132" s="1"/>
  <c r="AG133" l="1"/>
  <c r="AH133" s="1"/>
  <c r="AH134" l="1"/>
  <c r="AG135" l="1"/>
  <c r="AH135" s="1"/>
  <c r="AG137" l="1"/>
  <c r="AH137" s="1"/>
  <c r="AH136" l="1"/>
  <c r="AG138"/>
  <c r="AH138" s="1"/>
  <c r="AG139" l="1"/>
  <c r="AG140"/>
  <c r="AH140" s="1"/>
  <c r="AH139" l="1"/>
  <c r="AG141" l="1"/>
  <c r="AG142"/>
  <c r="AH142" s="1"/>
  <c r="AH141" l="1"/>
  <c r="AG143"/>
  <c r="AH143" s="1"/>
  <c r="AG144" l="1"/>
  <c r="AH144" s="1"/>
  <c r="AG145" l="1"/>
  <c r="AH145" s="1"/>
  <c r="AG146"/>
  <c r="AH146" s="1"/>
  <c r="AG148" l="1"/>
  <c r="AH148" s="1"/>
  <c r="AH147" l="1"/>
  <c r="AH149"/>
  <c r="AG151" l="1"/>
  <c r="AH151" s="1"/>
  <c r="AH150" l="1"/>
  <c r="AG152"/>
  <c r="AH152" s="1"/>
  <c r="AG153"/>
  <c r="AH153" s="1"/>
  <c r="AG154" l="1"/>
  <c r="AH154" s="1"/>
  <c r="AG157"/>
  <c r="AH157" s="1"/>
  <c r="AG158" l="1"/>
  <c r="AH158" s="1"/>
  <c r="AG159" l="1"/>
  <c r="AH159" s="1"/>
  <c r="AG160" l="1"/>
  <c r="AH160" s="1"/>
  <c r="AG161"/>
  <c r="AH161" s="1"/>
  <c r="AG162" l="1"/>
  <c r="AH162" s="1"/>
  <c r="AG163"/>
  <c r="AH163" s="1"/>
  <c r="AG164" l="1"/>
  <c r="AG165"/>
  <c r="AH165" s="1"/>
  <c r="AH164" l="1"/>
  <c r="AG166"/>
  <c r="AG167"/>
  <c r="AH167" s="1"/>
  <c r="AH166" l="1"/>
  <c r="AG168" l="1"/>
  <c r="AG169"/>
  <c r="AH169" s="1"/>
  <c r="AH168" l="1"/>
  <c r="AG170"/>
  <c r="AG171"/>
  <c r="AH171" s="1"/>
  <c r="AH170" l="1"/>
  <c r="AG172"/>
  <c r="AH172" s="1"/>
  <c r="AG173"/>
  <c r="AH173" s="1"/>
  <c r="AG174" l="1"/>
  <c r="AH174" s="1"/>
  <c r="AG3" i="30"/>
  <c r="AH3" s="1"/>
  <c r="AG4" l="1"/>
  <c r="AH4" s="1"/>
  <c r="AG5" l="1"/>
  <c r="AH5" s="1"/>
  <c r="AG6" l="1"/>
  <c r="AH6" s="1"/>
  <c r="AG7" l="1"/>
  <c r="AG8"/>
  <c r="AH8" s="1"/>
  <c r="AH7" l="1"/>
  <c r="AG9"/>
  <c r="AH9" s="1"/>
  <c r="AG10"/>
  <c r="AH10" s="1"/>
  <c r="AG11" l="1"/>
  <c r="AG12"/>
  <c r="AH12" s="1"/>
  <c r="AH11" l="1"/>
  <c r="AG13"/>
  <c r="AH13" s="1"/>
  <c r="AG14" l="1"/>
  <c r="AH14" s="1"/>
  <c r="AG15"/>
  <c r="AH15" s="1"/>
  <c r="AG16" l="1"/>
  <c r="AH16" s="1"/>
  <c r="AG17" l="1"/>
  <c r="AH17" s="1"/>
  <c r="AG18" l="1"/>
  <c r="AH18" s="1"/>
  <c r="AG19"/>
  <c r="AH19" s="1"/>
  <c r="AG20" l="1"/>
  <c r="AH20" s="1"/>
  <c r="AG21" l="1"/>
  <c r="AH21" s="1"/>
  <c r="AG22"/>
  <c r="AG23"/>
  <c r="AH23" s="1"/>
  <c r="AH22" l="1"/>
  <c r="AG25"/>
  <c r="AH25" s="1"/>
  <c r="AG24" l="1"/>
  <c r="AH24" l="1"/>
  <c r="AG26"/>
  <c r="AH26" l="1"/>
  <c r="AG27"/>
  <c r="AG28"/>
  <c r="AH28" s="1"/>
  <c r="AH27" l="1"/>
  <c r="AG29"/>
  <c r="AH29" s="1"/>
  <c r="AG6" i="26" l="1"/>
  <c r="AH6" s="1"/>
  <c r="AH7"/>
  <c r="AG9"/>
  <c r="AG10"/>
  <c r="AG11"/>
  <c r="AG12"/>
  <c r="AG13"/>
  <c r="AH13" s="1"/>
  <c r="AG14"/>
  <c r="AG15"/>
  <c r="AH9" l="1"/>
  <c r="AH10"/>
  <c r="AH8"/>
  <c r="AH15"/>
  <c r="AH11"/>
  <c r="AH14"/>
  <c r="AH12"/>
  <c r="AH18"/>
  <c r="AH19" l="1"/>
  <c r="AG22"/>
  <c r="AH22" s="1"/>
  <c r="AG26"/>
  <c r="AH26" s="1"/>
  <c r="AH24" l="1"/>
  <c r="AH20"/>
  <c r="AH23"/>
  <c r="AH25"/>
  <c r="AG21"/>
  <c r="AG29"/>
  <c r="AH29" s="1"/>
  <c r="AG31"/>
  <c r="AH31" s="1"/>
  <c r="AG32"/>
  <c r="AH32" s="1"/>
  <c r="AH33"/>
  <c r="AH21" l="1"/>
  <c r="AG30"/>
  <c r="AH35"/>
  <c r="AH30" l="1"/>
  <c r="AH34"/>
  <c r="AG36"/>
  <c r="AH36" s="1"/>
  <c r="AH37" l="1"/>
  <c r="AH38" l="1"/>
  <c r="AG39" l="1"/>
  <c r="AH39" s="1"/>
  <c r="AG42"/>
  <c r="AH42" s="1"/>
  <c r="AH43" l="1"/>
  <c r="AH45" l="1"/>
  <c r="AH44" l="1"/>
  <c r="AH46"/>
  <c r="AG47" l="1"/>
  <c r="AH47" s="1"/>
  <c r="AG48" l="1"/>
  <c r="AH48" s="1"/>
  <c r="AG49" l="1"/>
  <c r="AH49" s="1"/>
  <c r="AG50" l="1"/>
  <c r="AH50" s="1"/>
  <c r="AG51"/>
  <c r="AH51" s="1"/>
  <c r="AG52" l="1"/>
  <c r="AH52" s="1"/>
  <c r="AG53" l="1"/>
  <c r="AH53" s="1"/>
  <c r="AG54" l="1"/>
  <c r="AH54" s="1"/>
  <c r="AG56" l="1"/>
  <c r="AH56" s="1"/>
  <c r="AH55" l="1"/>
  <c r="AG57" l="1"/>
  <c r="AG58"/>
  <c r="AH58" s="1"/>
  <c r="AG59"/>
  <c r="AH59" s="1"/>
  <c r="AH57" l="1"/>
  <c r="AH60"/>
  <c r="AH3" i="16" l="1"/>
  <c r="AG4" l="1"/>
  <c r="AH4" s="1"/>
  <c r="AG5" l="1"/>
  <c r="AH5" s="1"/>
  <c r="AG6" l="1"/>
  <c r="AH6" s="1"/>
  <c r="AG7" l="1"/>
  <c r="AH7" s="1"/>
  <c r="AG8" l="1"/>
  <c r="AH8" s="1"/>
  <c r="AG9" l="1"/>
  <c r="AH9" s="1"/>
  <c r="AG10" l="1"/>
  <c r="AH10" s="1"/>
  <c r="AG11" l="1"/>
  <c r="AG12"/>
  <c r="AH12" s="1"/>
  <c r="AG13"/>
  <c r="AH13" s="1"/>
  <c r="AG14"/>
  <c r="AH14" s="1"/>
  <c r="AG15"/>
  <c r="AH15" s="1"/>
  <c r="AG16"/>
  <c r="AH16" s="1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G41"/>
  <c r="AH41" s="1"/>
  <c r="AG42"/>
  <c r="AH42" s="1"/>
  <c r="AG43"/>
  <c r="AH43" s="1"/>
  <c r="AG44"/>
  <c r="AH44" s="1"/>
  <c r="AG45"/>
  <c r="AH45" s="1"/>
  <c r="AG46"/>
  <c r="AH46" s="1"/>
  <c r="AG47"/>
  <c r="AH47" s="1"/>
  <c r="AG48"/>
  <c r="AH48" s="1"/>
  <c r="AG49"/>
  <c r="AH49" s="1"/>
  <c r="AG50"/>
  <c r="AH50" s="1"/>
  <c r="AG51"/>
  <c r="AH51" s="1"/>
  <c r="AG52"/>
  <c r="AH52" s="1"/>
  <c r="AG53"/>
  <c r="AH53" s="1"/>
  <c r="AH54"/>
  <c r="AH55"/>
  <c r="AH56"/>
  <c r="AH57"/>
  <c r="AH58"/>
  <c r="AH59"/>
  <c r="AH11" l="1"/>
  <c r="AG60"/>
  <c r="AH60" s="1"/>
  <c r="AH62"/>
  <c r="AG64"/>
  <c r="AH64" s="1"/>
  <c r="AH63" l="1"/>
  <c r="AH61"/>
  <c r="AG3" i="15"/>
  <c r="AH3" s="1"/>
  <c r="AG4" l="1"/>
  <c r="AH4" l="1"/>
  <c r="AG7"/>
  <c r="AH7" s="1"/>
  <c r="AG6"/>
  <c r="AG5"/>
  <c r="AG8"/>
  <c r="AH8" l="1"/>
  <c r="AH5"/>
  <c r="AH6"/>
  <c r="AG14"/>
  <c r="AG10"/>
  <c r="AG15"/>
  <c r="AH15" s="1"/>
  <c r="AG13"/>
  <c r="AG9"/>
  <c r="AG11"/>
  <c r="AG16"/>
  <c r="AH16" l="1"/>
  <c r="AH12"/>
  <c r="AH9"/>
  <c r="AH10"/>
  <c r="AH11"/>
  <c r="AH13"/>
  <c r="AH14"/>
  <c r="AG26"/>
  <c r="AG23"/>
  <c r="AG18"/>
  <c r="AG25"/>
  <c r="AG24"/>
  <c r="AG17"/>
  <c r="AG27"/>
  <c r="AH26" l="1"/>
  <c r="AH27"/>
  <c r="AH24"/>
  <c r="AH18"/>
  <c r="AH25"/>
  <c r="AH20"/>
  <c r="AH17"/>
  <c r="AH23"/>
  <c r="AG22"/>
  <c r="AG21"/>
  <c r="AG30"/>
  <c r="AH30" s="1"/>
  <c r="AH19" l="1"/>
  <c r="AH21"/>
  <c r="AH22"/>
  <c r="AG31"/>
  <c r="AH31" s="1"/>
  <c r="AG32"/>
  <c r="AH32" s="1"/>
  <c r="AG33" l="1"/>
  <c r="AH33" s="1"/>
  <c r="AG34"/>
  <c r="AH34" l="1"/>
  <c r="AG36"/>
  <c r="AH36" l="1"/>
  <c r="AG37"/>
  <c r="AG35"/>
  <c r="AG38"/>
  <c r="AH38" l="1"/>
  <c r="AH37"/>
  <c r="AH35"/>
  <c r="AG39"/>
  <c r="AH39" s="1"/>
  <c r="AG40"/>
  <c r="AH40" l="1"/>
  <c r="AG41"/>
  <c r="AH41" s="1"/>
  <c r="AG42"/>
  <c r="AH42" l="1"/>
  <c r="AG43"/>
  <c r="AH43" s="1"/>
  <c r="AG44"/>
  <c r="AH44" l="1"/>
  <c r="AH45"/>
  <c r="AG46"/>
  <c r="AH46" l="1"/>
  <c r="AG47"/>
  <c r="AH47" s="1"/>
  <c r="AG49" l="1"/>
  <c r="AH49" l="1"/>
  <c r="AH48"/>
  <c r="AG50"/>
  <c r="AH50" s="1"/>
  <c r="AG51"/>
  <c r="AG54"/>
  <c r="AH54" s="1"/>
  <c r="AH51" l="1"/>
  <c r="AG52"/>
  <c r="AG53"/>
  <c r="AG55"/>
  <c r="AH55" l="1"/>
  <c r="AH53"/>
  <c r="AH52"/>
  <c r="AG56"/>
  <c r="AH56" s="1"/>
  <c r="AG57"/>
  <c r="AH57" s="1"/>
  <c r="AG149" i="11" l="1"/>
  <c r="AH149" s="1"/>
  <c r="AG150"/>
  <c r="AH150" s="1"/>
  <c r="AG151" l="1"/>
  <c r="AH151" s="1"/>
  <c r="AG152" l="1"/>
  <c r="AH152" s="1"/>
  <c r="AG153" l="1"/>
  <c r="AH153" s="1"/>
  <c r="AG154" l="1"/>
  <c r="AH154" s="1"/>
  <c r="AG155" l="1"/>
  <c r="AH155" s="1"/>
  <c r="AG156"/>
  <c r="AH156" s="1"/>
  <c r="AG157" l="1"/>
  <c r="AH157" s="1"/>
  <c r="AG158" l="1"/>
  <c r="AH158" s="1"/>
  <c r="AG159"/>
  <c r="AH159" s="1"/>
  <c r="AG160" l="1"/>
  <c r="AH160" s="1"/>
  <c r="AG161" l="1"/>
  <c r="AH161" l="1"/>
  <c r="AG162"/>
  <c r="AG163"/>
  <c r="AH163" s="1"/>
  <c r="AH162" l="1"/>
  <c r="AG164"/>
  <c r="AH164" s="1"/>
  <c r="AG165"/>
  <c r="AH165" s="1"/>
  <c r="AG166" l="1"/>
  <c r="AG167"/>
  <c r="AH167" s="1"/>
  <c r="AH166" l="1"/>
  <c r="AG168" l="1"/>
  <c r="AG169"/>
  <c r="AH169" s="1"/>
  <c r="AH168" l="1"/>
  <c r="AG170"/>
  <c r="AH170" s="1"/>
  <c r="AG171" l="1"/>
  <c r="AG172"/>
  <c r="AH172" s="1"/>
  <c r="AH171" l="1"/>
  <c r="AG173"/>
  <c r="AH173" s="1"/>
  <c r="AG174" l="1"/>
  <c r="AH174" s="1"/>
  <c r="AG175" l="1"/>
  <c r="AH175" s="1"/>
  <c r="AG176" l="1"/>
  <c r="AH176" s="1"/>
  <c r="AG177" l="1"/>
  <c r="AH177" s="1"/>
  <c r="AG178"/>
  <c r="AH178" s="1"/>
  <c r="AG179" l="1"/>
  <c r="AH179" l="1"/>
  <c r="AG180"/>
  <c r="AG181"/>
  <c r="AH181" s="1"/>
  <c r="AH180" l="1"/>
  <c r="AG182"/>
  <c r="AH182" s="1"/>
  <c r="AG183" l="1"/>
  <c r="AH183" s="1"/>
  <c r="AG184" l="1"/>
  <c r="AH184" s="1"/>
  <c r="AG185" l="1"/>
  <c r="AH185" s="1"/>
  <c r="AG186" l="1"/>
  <c r="AH186" s="1"/>
  <c r="AG187" l="1"/>
  <c r="AH187" s="1"/>
  <c r="AG188" l="1"/>
  <c r="AH188" s="1"/>
  <c r="AG189" l="1"/>
  <c r="AH189" s="1"/>
  <c r="AG190"/>
  <c r="AH190" s="1"/>
  <c r="AG191" l="1"/>
  <c r="AH191" s="1"/>
  <c r="AG192" l="1"/>
  <c r="AH192" s="1"/>
  <c r="AG193" l="1"/>
  <c r="AH193" s="1"/>
  <c r="AG194" l="1"/>
  <c r="AH194" s="1"/>
  <c r="AG195" l="1"/>
  <c r="AH195" s="1"/>
  <c r="AG196" l="1"/>
  <c r="AH196" s="1"/>
  <c r="AG197" l="1"/>
  <c r="AH197" s="1"/>
  <c r="AG198" l="1"/>
  <c r="AH198" s="1"/>
  <c r="AG201"/>
  <c r="AH201" s="1"/>
  <c r="AG202" l="1"/>
  <c r="AG203"/>
  <c r="AH203" s="1"/>
  <c r="AH202" l="1"/>
  <c r="AG204"/>
  <c r="AH204" s="1"/>
  <c r="AG205" l="1"/>
  <c r="AH205" s="1"/>
  <c r="AG206" l="1"/>
  <c r="AH206" s="1"/>
  <c r="AG207" l="1"/>
  <c r="AH207" s="1"/>
  <c r="AG208" l="1"/>
  <c r="AH208" s="1"/>
  <c r="AG209" l="1"/>
  <c r="AH209" s="1"/>
  <c r="AG210" l="1"/>
  <c r="AH210" s="1"/>
  <c r="AG211" l="1"/>
  <c r="AH211" s="1"/>
  <c r="AG212" l="1"/>
  <c r="AH212" s="1"/>
  <c r="AG213" l="1"/>
  <c r="AH213" s="1"/>
  <c r="AG214" l="1"/>
  <c r="AH214" s="1"/>
  <c r="AG215" l="1"/>
  <c r="AH215" s="1"/>
  <c r="AG216" l="1"/>
  <c r="AH216" s="1"/>
  <c r="AG217" l="1"/>
  <c r="AH217" l="1"/>
  <c r="AG218"/>
  <c r="AG219"/>
  <c r="AH219" s="1"/>
  <c r="AH218" l="1"/>
  <c r="AG220"/>
  <c r="AH220" l="1"/>
  <c r="AG221"/>
  <c r="AH221" l="1"/>
  <c r="AG222"/>
  <c r="AH222" l="1"/>
  <c r="AH224"/>
  <c r="AH223" l="1"/>
  <c r="AG225"/>
  <c r="AH225" s="1"/>
  <c r="AG226" l="1"/>
  <c r="AH226" s="1"/>
  <c r="AG227" l="1"/>
  <c r="AH227" s="1"/>
  <c r="AG228" l="1"/>
  <c r="AG229"/>
  <c r="AH229" s="1"/>
  <c r="AH228" l="1"/>
  <c r="AG230"/>
  <c r="AH230" s="1"/>
  <c r="AG231"/>
  <c r="AH231" s="1"/>
  <c r="AG232" l="1"/>
  <c r="AH232" s="1"/>
  <c r="AG233" l="1"/>
  <c r="AH233" s="1"/>
  <c r="AG234"/>
  <c r="AH234" s="1"/>
  <c r="AG235" l="1"/>
  <c r="AH235" s="1"/>
  <c r="AG236"/>
  <c r="AH236" s="1"/>
  <c r="AG237" l="1"/>
  <c r="AG238"/>
  <c r="AH238" s="1"/>
  <c r="AH237" l="1"/>
  <c r="AG239"/>
  <c r="AH239" s="1"/>
  <c r="AG240" l="1"/>
  <c r="AH240" s="1"/>
  <c r="AG241" l="1"/>
  <c r="AH241" s="1"/>
  <c r="AG242" l="1"/>
  <c r="AH242" s="1"/>
  <c r="AG243" l="1"/>
  <c r="AH243" s="1"/>
  <c r="AG244" l="1"/>
  <c r="AH244" l="1"/>
  <c r="AG245"/>
  <c r="AG246"/>
  <c r="AH246" s="1"/>
  <c r="AH245" l="1"/>
  <c r="AG247"/>
  <c r="AH247" s="1"/>
  <c r="AG248" l="1"/>
  <c r="AG249"/>
  <c r="AH249" s="1"/>
  <c r="AH248" l="1"/>
  <c r="AG250"/>
  <c r="AH250" s="1"/>
  <c r="AG251" l="1"/>
  <c r="AH251" s="1"/>
  <c r="AG252" l="1"/>
  <c r="AG253"/>
  <c r="AH253" s="1"/>
  <c r="AH252" l="1"/>
  <c r="AG254"/>
  <c r="AH254" s="1"/>
  <c r="AG255" l="1"/>
  <c r="AH255" s="1"/>
  <c r="AG256" l="1"/>
  <c r="AH256" s="1"/>
  <c r="AG257" l="1"/>
  <c r="AH257" s="1"/>
  <c r="AH3" i="8" l="1"/>
  <c r="AH4" l="1"/>
  <c r="AH5" l="1"/>
  <c r="AG9"/>
  <c r="AH10"/>
  <c r="AH6" l="1"/>
  <c r="AH9"/>
  <c r="AH7"/>
  <c r="AH8"/>
  <c r="AG11"/>
  <c r="AH11" s="1"/>
  <c r="AH12" l="1"/>
  <c r="AH13" l="1"/>
  <c r="AH17" l="1"/>
  <c r="AG18"/>
  <c r="AG19"/>
  <c r="AH19" s="1"/>
  <c r="AH21"/>
  <c r="AG22"/>
  <c r="AG23"/>
  <c r="AH23" s="1"/>
  <c r="AG24"/>
  <c r="AH24" s="1"/>
  <c r="AH25"/>
  <c r="AH27"/>
  <c r="AH28"/>
  <c r="AH29"/>
  <c r="AH31"/>
  <c r="AG32"/>
  <c r="AH32" s="1"/>
  <c r="AH33"/>
  <c r="AH22" l="1"/>
  <c r="AH20"/>
  <c r="AH18"/>
  <c r="AH26"/>
  <c r="AH14"/>
  <c r="AH36"/>
  <c r="AH30" l="1"/>
  <c r="AH37" l="1"/>
  <c r="AH38"/>
  <c r="AH39" l="1"/>
  <c r="AH41"/>
  <c r="AH40" l="1"/>
  <c r="AG44"/>
  <c r="AH44" s="1"/>
  <c r="AH43" l="1"/>
  <c r="AH42"/>
  <c r="AH45"/>
  <c r="AH46" l="1"/>
  <c r="AG47"/>
  <c r="AH47" l="1"/>
  <c r="AH48"/>
  <c r="AG49"/>
  <c r="AH49" l="1"/>
  <c r="AG24" i="3" l="1"/>
  <c r="AH24" s="1"/>
  <c r="AG25"/>
  <c r="AH25" s="1"/>
  <c r="AG27"/>
  <c r="AH27" s="1"/>
  <c r="AG28" l="1"/>
  <c r="AH28" s="1"/>
  <c r="AG29" l="1"/>
  <c r="AH29" s="1"/>
  <c r="AG30"/>
  <c r="AH30" s="1"/>
  <c r="AG31" l="1"/>
  <c r="AH31" s="1"/>
  <c r="AG35" l="1"/>
  <c r="AH35" s="1"/>
  <c r="AG36"/>
  <c r="AH36" s="1"/>
  <c r="AG37"/>
  <c r="AH37" s="1"/>
  <c r="AG38"/>
  <c r="AH38" s="1"/>
  <c r="AG39"/>
  <c r="AH39" s="1"/>
  <c r="AG40"/>
  <c r="AH40" s="1"/>
  <c r="AG41" l="1"/>
  <c r="AH41" s="1"/>
  <c r="AG42"/>
  <c r="AH42" s="1"/>
  <c r="AG43" l="1"/>
  <c r="AH43" s="1"/>
  <c r="AG45" l="1"/>
  <c r="AH45" s="1"/>
  <c r="AG46" l="1"/>
  <c r="AH46" s="1"/>
  <c r="AG49"/>
  <c r="AH49" s="1"/>
  <c r="AG53"/>
  <c r="AH53" s="1"/>
  <c r="AG55"/>
  <c r="AH55" s="1"/>
  <c r="AG56"/>
  <c r="AH56" s="1"/>
  <c r="AG57"/>
  <c r="AH57" s="1"/>
  <c r="AG58"/>
  <c r="AH58" s="1"/>
  <c r="AG59"/>
  <c r="AH59" s="1"/>
  <c r="AG60"/>
  <c r="AH60" s="1"/>
  <c r="AG61" l="1"/>
  <c r="AH61" s="1"/>
  <c r="AG62" l="1"/>
  <c r="AH62" s="1"/>
  <c r="AG63"/>
  <c r="AH63" s="1"/>
  <c r="AG65" l="1"/>
  <c r="AH65" s="1"/>
</calcChain>
</file>

<file path=xl/sharedStrings.xml><?xml version="1.0" encoding="utf-8"?>
<sst xmlns="http://schemas.openxmlformats.org/spreadsheetml/2006/main" count="69872" uniqueCount="8656">
  <si>
    <t>DELL</t>
  </si>
  <si>
    <t>FUJITSU</t>
  </si>
  <si>
    <t>C2D</t>
  </si>
  <si>
    <t>AMD G-T44R</t>
  </si>
  <si>
    <t>TERA2140</t>
  </si>
  <si>
    <t>GX-415GA</t>
  </si>
  <si>
    <t>LENOVO</t>
  </si>
  <si>
    <t>XEON</t>
  </si>
  <si>
    <t>HP</t>
  </si>
  <si>
    <t>AMD</t>
  </si>
  <si>
    <t>P520</t>
  </si>
  <si>
    <t>W-2135</t>
  </si>
  <si>
    <t>800 G1 MINI</t>
  </si>
  <si>
    <t>DL380P G8</t>
  </si>
  <si>
    <t>TD-8616</t>
  </si>
  <si>
    <t>JG654A</t>
  </si>
  <si>
    <t>AP-105</t>
  </si>
  <si>
    <t>MP-82</t>
  </si>
  <si>
    <t>1210 IP DESKPHONE</t>
  </si>
  <si>
    <t>IP 335</t>
  </si>
  <si>
    <t>SOUNDSTATION IP 6000</t>
  </si>
  <si>
    <t>J2900</t>
  </si>
  <si>
    <t>Nr</t>
  </si>
  <si>
    <t>Brand</t>
  </si>
  <si>
    <t>ID</t>
  </si>
  <si>
    <t>Pallet</t>
  </si>
  <si>
    <t>Date</t>
  </si>
  <si>
    <t>Model</t>
  </si>
  <si>
    <t>Color</t>
  </si>
  <si>
    <t>CPU</t>
  </si>
  <si>
    <t>SPEED</t>
  </si>
  <si>
    <t>RAM</t>
  </si>
  <si>
    <t>RAM type</t>
  </si>
  <si>
    <t>HDD</t>
  </si>
  <si>
    <t>OPTICAL</t>
  </si>
  <si>
    <t>COA</t>
  </si>
  <si>
    <t>INFO</t>
  </si>
  <si>
    <t>Screen</t>
  </si>
  <si>
    <t>Resolution</t>
  </si>
  <si>
    <t>Touchscreen</t>
  </si>
  <si>
    <t>Graphics card</t>
  </si>
  <si>
    <t>Webcam</t>
  </si>
  <si>
    <t>Serial</t>
  </si>
  <si>
    <t>Status</t>
  </si>
  <si>
    <t>Chassi Status</t>
  </si>
  <si>
    <t>Screen Status</t>
  </si>
  <si>
    <t>Other Status</t>
  </si>
  <si>
    <t>AC</t>
  </si>
  <si>
    <t>RSL</t>
  </si>
  <si>
    <t>Art.nr.</t>
  </si>
  <si>
    <t>Base Price</t>
  </si>
  <si>
    <t>VA RAM</t>
  </si>
  <si>
    <t>VA HDD</t>
  </si>
  <si>
    <t>Price</t>
  </si>
  <si>
    <t>Reduction</t>
  </si>
  <si>
    <t>Total</t>
  </si>
  <si>
    <t>Tot. USD</t>
  </si>
  <si>
    <t>BACK TO OVERVIEW</t>
  </si>
  <si>
    <t>#65327 0008</t>
  </si>
  <si>
    <t>*D12013</t>
  </si>
  <si>
    <t>2021-08-26</t>
  </si>
  <si>
    <t>C2D E4400</t>
  </si>
  <si>
    <t>1 GB</t>
  </si>
  <si>
    <t>DVD</t>
  </si>
  <si>
    <t>XPP</t>
  </si>
  <si>
    <t>TOWER</t>
  </si>
  <si>
    <t>9B4JD3J</t>
  </si>
  <si>
    <t>BIOS BATT</t>
  </si>
  <si>
    <t>OK</t>
  </si>
  <si>
    <t>NO</t>
  </si>
  <si>
    <t>#64714 0009</t>
  </si>
  <si>
    <t>2021-08-10</t>
  </si>
  <si>
    <t>CD E5300</t>
  </si>
  <si>
    <t>2 GB</t>
  </si>
  <si>
    <t>DVD-RW</t>
  </si>
  <si>
    <t>W7P</t>
  </si>
  <si>
    <t>6T2NJ4J</t>
  </si>
  <si>
    <t>#64572 0053</t>
  </si>
  <si>
    <t>2021-07-29</t>
  </si>
  <si>
    <t>C2D 6400</t>
  </si>
  <si>
    <t>2X 80</t>
  </si>
  <si>
    <t>DTG2C3J</t>
  </si>
  <si>
    <t>X</t>
  </si>
  <si>
    <t>#66450 0010</t>
  </si>
  <si>
    <t>2021-10-04</t>
  </si>
  <si>
    <t>3 GB</t>
  </si>
  <si>
    <t>D7J973J</t>
  </si>
  <si>
    <t>#67225 0013</t>
  </si>
  <si>
    <t>2021-10-22</t>
  </si>
  <si>
    <t>C2D E7400</t>
  </si>
  <si>
    <t>WVB</t>
  </si>
  <si>
    <t>2CN4C4J</t>
  </si>
  <si>
    <t>#64526 0014</t>
  </si>
  <si>
    <t>2021-07-21</t>
  </si>
  <si>
    <t>C2Q Q9400</t>
  </si>
  <si>
    <t>12 GB</t>
  </si>
  <si>
    <t>CPTLR4J</t>
  </si>
  <si>
    <t>#64737 0089</t>
  </si>
  <si>
    <t>2021-07-15</t>
  </si>
  <si>
    <t>C2Q Q9505</t>
  </si>
  <si>
    <t>89H7R4J</t>
  </si>
  <si>
    <t>#65385 0004</t>
  </si>
  <si>
    <t>2021-07-20</t>
  </si>
  <si>
    <t>C2D E7500</t>
  </si>
  <si>
    <t>BRF705J</t>
  </si>
  <si>
    <t>#65385 0005</t>
  </si>
  <si>
    <t>DHSBZ4J</t>
  </si>
  <si>
    <t>#64526 0002</t>
  </si>
  <si>
    <t>4 GB</t>
  </si>
  <si>
    <t>BF6B05J</t>
  </si>
  <si>
    <t>#64526 0003</t>
  </si>
  <si>
    <t>CF6B05J</t>
  </si>
  <si>
    <t>#64737 0096</t>
  </si>
  <si>
    <t>N/A</t>
  </si>
  <si>
    <t>8Y2H45J</t>
  </si>
  <si>
    <t>#64737 0100</t>
  </si>
  <si>
    <t>69H7R4J</t>
  </si>
  <si>
    <t>#64737 0101</t>
  </si>
  <si>
    <t>6 GB</t>
  </si>
  <si>
    <t>GZY945J</t>
  </si>
  <si>
    <t>#64526 0020</t>
  </si>
  <si>
    <t>8 GB</t>
  </si>
  <si>
    <t>1Y8LY4J</t>
  </si>
  <si>
    <t>#64737 0090</t>
  </si>
  <si>
    <t>2GDHS4J</t>
  </si>
  <si>
    <t>#65878 0064</t>
  </si>
  <si>
    <t>2021-09-27</t>
  </si>
  <si>
    <t>C2D E8400</t>
  </si>
  <si>
    <t>5GBRW4J</t>
  </si>
  <si>
    <t>A+</t>
  </si>
  <si>
    <t>#65878 0063</t>
  </si>
  <si>
    <t>CD E5800</t>
  </si>
  <si>
    <t>GGR025J</t>
  </si>
  <si>
    <t/>
  </si>
  <si>
    <t>#75829 0012</t>
  </si>
  <si>
    <t>*D13238</t>
  </si>
  <si>
    <t>2022-06-21</t>
  </si>
  <si>
    <t>380</t>
  </si>
  <si>
    <t>E5800</t>
  </si>
  <si>
    <t>SFF</t>
  </si>
  <si>
    <t>9XQN15J</t>
  </si>
  <si>
    <t>10000000011</t>
  </si>
  <si>
    <t>#73517 0013</t>
  </si>
  <si>
    <t>2022-06-15</t>
  </si>
  <si>
    <t>745</t>
  </si>
  <si>
    <t>DDR</t>
  </si>
  <si>
    <t>DESKTOP</t>
  </si>
  <si>
    <t>38S1W2J</t>
  </si>
  <si>
    <t>#73534 0009</t>
  </si>
  <si>
    <t>2022-06-02</t>
  </si>
  <si>
    <t>DDR - Synchronous</t>
  </si>
  <si>
    <t>1KQH43J</t>
  </si>
  <si>
    <t>#75082 0035</t>
  </si>
  <si>
    <t>2022-06-30</t>
  </si>
  <si>
    <t>C2D E6300</t>
  </si>
  <si>
    <t>61YTY2J</t>
  </si>
  <si>
    <t>#75705 0021</t>
  </si>
  <si>
    <t>2022-07-15</t>
  </si>
  <si>
    <t>755</t>
  </si>
  <si>
    <t>C2D E6750</t>
  </si>
  <si>
    <t>DDR2</t>
  </si>
  <si>
    <t>RV610 [RADEON HD 2400 PRO]</t>
  </si>
  <si>
    <t>hnxcx3j</t>
  </si>
  <si>
    <t>#77433 0017</t>
  </si>
  <si>
    <t>2022-08-08</t>
  </si>
  <si>
    <t>PD E2160</t>
  </si>
  <si>
    <t>7VHPC3J</t>
  </si>
  <si>
    <t>#74090 0001</t>
  </si>
  <si>
    <t>2022-05-10</t>
  </si>
  <si>
    <t>CXDHP3J</t>
  </si>
  <si>
    <t>#77362 0011</t>
  </si>
  <si>
    <t>2022-08-29</t>
  </si>
  <si>
    <t>760</t>
  </si>
  <si>
    <t>7WG5L4J</t>
  </si>
  <si>
    <t>10002002081</t>
  </si>
  <si>
    <t>#73534 0001</t>
  </si>
  <si>
    <t>RV620 LE [RADEON HD 3450]</t>
  </si>
  <si>
    <t>JZKLH4J</t>
  </si>
  <si>
    <t>#76234 0013</t>
  </si>
  <si>
    <t>2022-07-20</t>
  </si>
  <si>
    <t>780</t>
  </si>
  <si>
    <t>E7500</t>
  </si>
  <si>
    <t>FK29S4J</t>
  </si>
  <si>
    <t>10002003071</t>
  </si>
  <si>
    <t>#76234 0011</t>
  </si>
  <si>
    <t>95YQV4J</t>
  </si>
  <si>
    <t>#76234 0012</t>
  </si>
  <si>
    <t>75YQV4J</t>
  </si>
  <si>
    <t>#74908 0010</t>
  </si>
  <si>
    <t>2022-07-12</t>
  </si>
  <si>
    <t>DDR3 - Synchronous</t>
  </si>
  <si>
    <t>4TC1N4J</t>
  </si>
  <si>
    <t>#75846 0001</t>
  </si>
  <si>
    <t>2022-07-19</t>
  </si>
  <si>
    <t>DDR3</t>
  </si>
  <si>
    <t>9R74Q4J</t>
  </si>
  <si>
    <t>#77819 0007</t>
  </si>
  <si>
    <t>2022-08-16</t>
  </si>
  <si>
    <t>4M4WV4J</t>
  </si>
  <si>
    <t>#76427 0001</t>
  </si>
  <si>
    <t>2022-08-09</t>
  </si>
  <si>
    <t>246GS4J</t>
  </si>
  <si>
    <t>#74696 0007</t>
  </si>
  <si>
    <t>2022-06-22</t>
  </si>
  <si>
    <t>C2D E8500</t>
  </si>
  <si>
    <t>3W9Z35J</t>
  </si>
  <si>
    <t>#77031 0007</t>
  </si>
  <si>
    <t>2022-08-17</t>
  </si>
  <si>
    <t>JC90K4J</t>
  </si>
  <si>
    <t>#77031 0006</t>
  </si>
  <si>
    <t>CD E5400</t>
  </si>
  <si>
    <t>5MD6T4J</t>
  </si>
  <si>
    <t>CD/DVD</t>
  </si>
  <si>
    <t>10002003081</t>
  </si>
  <si>
    <t>#77031 0011</t>
  </si>
  <si>
    <t>CD E6700</t>
  </si>
  <si>
    <t>120 SSD</t>
  </si>
  <si>
    <t>4T2T15J</t>
  </si>
  <si>
    <t>#77031 0010</t>
  </si>
  <si>
    <t>1T2T15J</t>
  </si>
  <si>
    <t>#77546 0031</t>
  </si>
  <si>
    <t>2022-09-06</t>
  </si>
  <si>
    <t>1PLBR4J</t>
  </si>
  <si>
    <t>#73713 0048</t>
  </si>
  <si>
    <t>2022-06-03</t>
  </si>
  <si>
    <t>CEL E3400</t>
  </si>
  <si>
    <t>g5cfx4j</t>
  </si>
  <si>
    <t>#73713 0047</t>
  </si>
  <si>
    <t>h3cfx4j</t>
  </si>
  <si>
    <t>#75938 0028</t>
  </si>
  <si>
    <t>2022-07-28</t>
  </si>
  <si>
    <t>8JCMS4J</t>
  </si>
  <si>
    <t>#77297 0644</t>
  </si>
  <si>
    <t>2022-08-18</t>
  </si>
  <si>
    <t>980</t>
  </si>
  <si>
    <t>I3CPU550</t>
  </si>
  <si>
    <t>DVDRW</t>
  </si>
  <si>
    <t>HXHLY4J</t>
  </si>
  <si>
    <t>10000000012</t>
  </si>
  <si>
    <t>#76577 0012</t>
  </si>
  <si>
    <t>2022-08-11</t>
  </si>
  <si>
    <t>I5-750</t>
  </si>
  <si>
    <t>DYJRX4J</t>
  </si>
  <si>
    <t>#76577 0017</t>
  </si>
  <si>
    <t>2022-08-10</t>
  </si>
  <si>
    <t>285XV4J</t>
  </si>
  <si>
    <t>CHASSI MAJOR</t>
  </si>
  <si>
    <t>10000000021</t>
  </si>
  <si>
    <t>#76577 0025</t>
  </si>
  <si>
    <t>I5-760</t>
  </si>
  <si>
    <t>6Y4YW4J</t>
  </si>
  <si>
    <t>#76577 0033</t>
  </si>
  <si>
    <t>CEDAR [RADEON HD 5000/6000/7350/8350 SERIES]</t>
  </si>
  <si>
    <t>4SLPZ4J</t>
  </si>
  <si>
    <t>#76577 0014</t>
  </si>
  <si>
    <t>BZVFY4J</t>
  </si>
  <si>
    <t>#76577 0029</t>
  </si>
  <si>
    <t>5SLPZ4J</t>
  </si>
  <si>
    <t>#77297 0645</t>
  </si>
  <si>
    <t>I5CPU650</t>
  </si>
  <si>
    <t>4X7025J</t>
  </si>
  <si>
    <t>#72145 0011</t>
  </si>
  <si>
    <t>2022-03-26</t>
  </si>
  <si>
    <t>I7-860</t>
  </si>
  <si>
    <t>RV710 [RADEON HD 4550]</t>
  </si>
  <si>
    <t>00186047558929</t>
  </si>
  <si>
    <t>#72145 0014</t>
  </si>
  <si>
    <t>00186047880297</t>
  </si>
  <si>
    <t>#72145 0010</t>
  </si>
  <si>
    <t>00186047558930</t>
  </si>
  <si>
    <t>#72145 0017</t>
  </si>
  <si>
    <t>00186048408301</t>
  </si>
  <si>
    <t>#73686 0008</t>
  </si>
  <si>
    <t>2022-05-30</t>
  </si>
  <si>
    <t>OPTIPLEX 380</t>
  </si>
  <si>
    <t>CEL 450</t>
  </si>
  <si>
    <t>845VV4J</t>
  </si>
  <si>
    <t>#73686 0007</t>
  </si>
  <si>
    <t>8ZL815J</t>
  </si>
  <si>
    <t>#75685 0014</t>
  </si>
  <si>
    <t>2022-09-02</t>
  </si>
  <si>
    <t>OPTIPLEX 580</t>
  </si>
  <si>
    <t>ATHLON II</t>
  </si>
  <si>
    <t>X2</t>
  </si>
  <si>
    <t>RS880 [RADEON HD 4200]</t>
  </si>
  <si>
    <t>4LGG55J</t>
  </si>
  <si>
    <t>#75685 0020</t>
  </si>
  <si>
    <t>2022-08-12</t>
  </si>
  <si>
    <t>JB2X45J</t>
  </si>
  <si>
    <t>10000000051</t>
  </si>
  <si>
    <t>#73599 0008</t>
  </si>
  <si>
    <t>2022-04-21</t>
  </si>
  <si>
    <t>VOSTRO 230</t>
  </si>
  <si>
    <t>CD E6500</t>
  </si>
  <si>
    <t>88c8y4j</t>
  </si>
  <si>
    <t>#73534 0008</t>
  </si>
  <si>
    <t>GZJBZ4J</t>
  </si>
  <si>
    <t>#76426 0002</t>
  </si>
  <si>
    <t>2022-09-20</t>
  </si>
  <si>
    <t>VOSTRO 260S</t>
  </si>
  <si>
    <t>G620</t>
  </si>
  <si>
    <t>1CWX95J</t>
  </si>
  <si>
    <t>#77018 0036</t>
  </si>
  <si>
    <t>*D13594</t>
  </si>
  <si>
    <t>2022-10-27</t>
  </si>
  <si>
    <t>CSW715J</t>
  </si>
  <si>
    <t>#77018 0039</t>
  </si>
  <si>
    <t>BSW715J</t>
  </si>
  <si>
    <t>#77018 0035</t>
  </si>
  <si>
    <t>8SW715J</t>
  </si>
  <si>
    <t>#77018 0034</t>
  </si>
  <si>
    <t>6L3605J</t>
  </si>
  <si>
    <t>#77018 0051</t>
  </si>
  <si>
    <t>7L3605J</t>
  </si>
  <si>
    <t>#77018 0044</t>
  </si>
  <si>
    <t>9SW915J</t>
  </si>
  <si>
    <t>#77018 0006</t>
  </si>
  <si>
    <t>8L3605J</t>
  </si>
  <si>
    <t>#77018 0037</t>
  </si>
  <si>
    <t>5L3605J</t>
  </si>
  <si>
    <t>#78255 0007</t>
  </si>
  <si>
    <t>2022-11-03</t>
  </si>
  <si>
    <t>CD E5500</t>
  </si>
  <si>
    <t>GMFTV4J</t>
  </si>
  <si>
    <t>#77018 0050</t>
  </si>
  <si>
    <t>CD E6300</t>
  </si>
  <si>
    <t>3KT7S4J</t>
  </si>
  <si>
    <t>#77018 0017</t>
  </si>
  <si>
    <t>P4</t>
  </si>
  <si>
    <t>FV9JY1J</t>
  </si>
  <si>
    <t>#77018 0016</t>
  </si>
  <si>
    <t>CV9JY1J</t>
  </si>
  <si>
    <t>BACK PANEL BROKEN/MISSING</t>
  </si>
  <si>
    <t>10000000061</t>
  </si>
  <si>
    <t>#77018 0007</t>
  </si>
  <si>
    <t>HCJX53J</t>
  </si>
  <si>
    <t>#77018 0038</t>
  </si>
  <si>
    <t>PD</t>
  </si>
  <si>
    <t>2JVBR2J</t>
  </si>
  <si>
    <t>#77018 0008</t>
  </si>
  <si>
    <t>1HMQR2J</t>
  </si>
  <si>
    <t>#77018 0015</t>
  </si>
  <si>
    <t>3LZV23J</t>
  </si>
  <si>
    <t>#77018 0041</t>
  </si>
  <si>
    <t>2022-10-17</t>
  </si>
  <si>
    <t>C2D E6550</t>
  </si>
  <si>
    <t>8PTPD3J</t>
  </si>
  <si>
    <t>#77018 0047</t>
  </si>
  <si>
    <t>6HR7T3J</t>
  </si>
  <si>
    <t>#77018 0040</t>
  </si>
  <si>
    <t>DPTPD3J</t>
  </si>
  <si>
    <t>#80650 0006</t>
  </si>
  <si>
    <t>2022-12-13</t>
  </si>
  <si>
    <t>C2D E6850</t>
  </si>
  <si>
    <t>COFGZ3J</t>
  </si>
  <si>
    <t>#80650 0005</t>
  </si>
  <si>
    <t>GBWBX3J</t>
  </si>
  <si>
    <t>#83121 0009</t>
  </si>
  <si>
    <t>2022-12-29</t>
  </si>
  <si>
    <t>DSCCW4J</t>
  </si>
  <si>
    <t>#83121 0010</t>
  </si>
  <si>
    <t>DK29S4J</t>
  </si>
  <si>
    <t>#83121 0011</t>
  </si>
  <si>
    <t>47YQV4J</t>
  </si>
  <si>
    <t>#78940 0007</t>
  </si>
  <si>
    <t>W7U</t>
  </si>
  <si>
    <t>3K3335J</t>
  </si>
  <si>
    <t>10002003601</t>
  </si>
  <si>
    <t>#82064 0015</t>
  </si>
  <si>
    <t>2022-12-07</t>
  </si>
  <si>
    <t>I3-530</t>
  </si>
  <si>
    <t>59TJR4J</t>
  </si>
  <si>
    <t>#82275 0036</t>
  </si>
  <si>
    <t>2022-12-28</t>
  </si>
  <si>
    <t>I5-650</t>
  </si>
  <si>
    <t>WEBCAM</t>
  </si>
  <si>
    <t>B4NSW4J</t>
  </si>
  <si>
    <t>#81976 1103</t>
  </si>
  <si>
    <t>2022-12-23</t>
  </si>
  <si>
    <t>9Z40V4J</t>
  </si>
  <si>
    <t>#79809 0005</t>
  </si>
  <si>
    <t>2022-11-16</t>
  </si>
  <si>
    <t>P G620</t>
  </si>
  <si>
    <t>D2VQB5J</t>
  </si>
  <si>
    <t>I3-2100</t>
  </si>
  <si>
    <t>I3-2120</t>
  </si>
  <si>
    <t>128 SSD</t>
  </si>
  <si>
    <t>I5-2400</t>
  </si>
  <si>
    <t>I7-2600</t>
  </si>
  <si>
    <t>16 GB</t>
  </si>
  <si>
    <t>I3-3240</t>
  </si>
  <si>
    <t>I3-3220</t>
  </si>
  <si>
    <t>W8P</t>
  </si>
  <si>
    <t>CHASSI - MINOR CRACK</t>
  </si>
  <si>
    <t>I7-3770</t>
  </si>
  <si>
    <t>240 SSD</t>
  </si>
  <si>
    <t>32 GB</t>
  </si>
  <si>
    <t>10002000281</t>
  </si>
  <si>
    <t>2022-11-30</t>
  </si>
  <si>
    <t>CHASSI - MAJOR CRACK</t>
  </si>
  <si>
    <t>2022-12-02</t>
  </si>
  <si>
    <t>W10P</t>
  </si>
  <si>
    <t>CHASSI - DENTED</t>
  </si>
  <si>
    <t>2022-11-24</t>
  </si>
  <si>
    <t>256 SSD</t>
  </si>
  <si>
    <t>I5-4590</t>
  </si>
  <si>
    <t>2022-10-12</t>
  </si>
  <si>
    <t>I3-4130</t>
  </si>
  <si>
    <t>2022-11-02</t>
  </si>
  <si>
    <t>2022-10-14</t>
  </si>
  <si>
    <t>2022-10-10</t>
  </si>
  <si>
    <t>2022-10-06</t>
  </si>
  <si>
    <t>2022-12-08</t>
  </si>
  <si>
    <t>2022-11-09</t>
  </si>
  <si>
    <t>2022-11-10</t>
  </si>
  <si>
    <t>2022-11-14</t>
  </si>
  <si>
    <t>CHASSI - SCRATCHED</t>
  </si>
  <si>
    <t>2022-12-01</t>
  </si>
  <si>
    <t>FRONT PANEL BROKEN/MISSING</t>
  </si>
  <si>
    <t>2022-10-04</t>
  </si>
  <si>
    <t>2022-10-05</t>
  </si>
  <si>
    <t>2022-10-19</t>
  </si>
  <si>
    <t>2022-12-15</t>
  </si>
  <si>
    <t>2022-11-22</t>
  </si>
  <si>
    <t>2022-11-07</t>
  </si>
  <si>
    <t>I5-3470</t>
  </si>
  <si>
    <t>SIDE PANEL BROKEN/MISSING</t>
  </si>
  <si>
    <t>I5-4570</t>
  </si>
  <si>
    <t>2022-11-25</t>
  </si>
  <si>
    <t>250 SSD</t>
  </si>
  <si>
    <t>2022-11-21</t>
  </si>
  <si>
    <t>2022-12-09</t>
  </si>
  <si>
    <t>CHASSI - DISCOLOURED</t>
  </si>
  <si>
    <t>MINI</t>
  </si>
  <si>
    <t>I5-6500T</t>
  </si>
  <si>
    <t>I5-7500T</t>
  </si>
  <si>
    <t>W10</t>
  </si>
  <si>
    <t>DDR4</t>
  </si>
  <si>
    <t>HD GRAPHICS 530</t>
  </si>
  <si>
    <t>2022-11-29</t>
  </si>
  <si>
    <t>2022-12-06</t>
  </si>
  <si>
    <t>I5-6500</t>
  </si>
  <si>
    <t>2022-11-17</t>
  </si>
  <si>
    <t>I3-6100</t>
  </si>
  <si>
    <t>2022-11-23</t>
  </si>
  <si>
    <t>2022-12-20</t>
  </si>
  <si>
    <t>CHASSI A+</t>
  </si>
  <si>
    <t>NAN</t>
  </si>
  <si>
    <t>512 SSD</t>
  </si>
  <si>
    <t>I7-6700</t>
  </si>
  <si>
    <t>1000 + 128 SSD</t>
  </si>
  <si>
    <t>2022-08-30</t>
  </si>
  <si>
    <t>MT</t>
  </si>
  <si>
    <t>2022-10-07</t>
  </si>
  <si>
    <t>64 GB</t>
  </si>
  <si>
    <t>2022-11-08</t>
  </si>
  <si>
    <t>ACER</t>
  </si>
  <si>
    <t>I5-6400</t>
  </si>
  <si>
    <t>1 - INTEL CORPORATIO</t>
  </si>
  <si>
    <t>I7-7700</t>
  </si>
  <si>
    <t>2022-08-24</t>
  </si>
  <si>
    <t>ASUS</t>
  </si>
  <si>
    <t>#59023 0001</t>
  </si>
  <si>
    <t>*D10908</t>
  </si>
  <si>
    <t>2020-10-29</t>
  </si>
  <si>
    <t>ET2325I</t>
  </si>
  <si>
    <t>AIO</t>
  </si>
  <si>
    <t>F3PTAC016260</t>
  </si>
  <si>
    <t>TFT MINOR</t>
  </si>
  <si>
    <t>#58891 0002</t>
  </si>
  <si>
    <t>2020-10-01</t>
  </si>
  <si>
    <t>5H98002</t>
  </si>
  <si>
    <t>CRACKED GLASS, MISSING STAND</t>
  </si>
  <si>
    <t>MISSING STAND</t>
  </si>
  <si>
    <t>CRACKED GLASS</t>
  </si>
  <si>
    <t>#58726 0001</t>
  </si>
  <si>
    <t>2020-10-12</t>
  </si>
  <si>
    <t>BH98002</t>
  </si>
  <si>
    <t>#58969 0003</t>
  </si>
  <si>
    <t>5FTZV22</t>
  </si>
  <si>
    <t>#59120 0009</t>
  </si>
  <si>
    <t>62K4322</t>
  </si>
  <si>
    <t>#59622 0001</t>
  </si>
  <si>
    <t>2020-11-05</t>
  </si>
  <si>
    <t>JGTZV22</t>
  </si>
  <si>
    <t>#59609 0755</t>
  </si>
  <si>
    <t>2020-11-11</t>
  </si>
  <si>
    <t>I5-4590S</t>
  </si>
  <si>
    <t>BYTZ752</t>
  </si>
  <si>
    <t>#59609 3832</t>
  </si>
  <si>
    <t>JXTZ752</t>
  </si>
  <si>
    <t>#59482 0002</t>
  </si>
  <si>
    <t>2020-10-30</t>
  </si>
  <si>
    <t>ENVY 23 TOUCHSMART</t>
  </si>
  <si>
    <t>I5-3335S</t>
  </si>
  <si>
    <t>CZC3153TQ0</t>
  </si>
  <si>
    <t>#58895 0017</t>
  </si>
  <si>
    <t>2020-10-28</t>
  </si>
  <si>
    <t>M90Z</t>
  </si>
  <si>
    <t>1S0800F6GS4DXFB9</t>
  </si>
  <si>
    <t>#58895 0009</t>
  </si>
  <si>
    <t>1S0800E3GS4YNV97</t>
  </si>
  <si>
    <t>#58895 0004</t>
  </si>
  <si>
    <t>1S0800E3GS4YNW33</t>
  </si>
  <si>
    <t>#66860 0778</t>
  </si>
  <si>
    <t>*D12096</t>
  </si>
  <si>
    <t>2021-10-19</t>
  </si>
  <si>
    <t>2RTZ752</t>
  </si>
  <si>
    <t>#66860 0779</t>
  </si>
  <si>
    <t>2TTZ752</t>
  </si>
  <si>
    <t>#66860 0775</t>
  </si>
  <si>
    <t>3WTZ752</t>
  </si>
  <si>
    <t>#66860 0773</t>
  </si>
  <si>
    <t>5WTZ752</t>
  </si>
  <si>
    <t>#66860 0780</t>
  </si>
  <si>
    <t>BWTZ752</t>
  </si>
  <si>
    <t>#66860 0777</t>
  </si>
  <si>
    <t>CXTZ752</t>
  </si>
  <si>
    <t>#66860 0776</t>
  </si>
  <si>
    <t>DVTZ752</t>
  </si>
  <si>
    <t>#66860 0774</t>
  </si>
  <si>
    <t>DWTZ752</t>
  </si>
  <si>
    <t>#66860 0783</t>
  </si>
  <si>
    <t>I5-3550S</t>
  </si>
  <si>
    <t>27FDF5J</t>
  </si>
  <si>
    <t>#66860 0781</t>
  </si>
  <si>
    <t>77FDF5J</t>
  </si>
  <si>
    <t>#66860 0782</t>
  </si>
  <si>
    <t>87FDF5J</t>
  </si>
  <si>
    <t>#66860 0784</t>
  </si>
  <si>
    <t>I5-3570S</t>
  </si>
  <si>
    <t>CKJ8WX1</t>
  </si>
  <si>
    <t>#66860 0786</t>
  </si>
  <si>
    <t>I5-4570S</t>
  </si>
  <si>
    <t>J812TX1</t>
  </si>
  <si>
    <t>#66860 0785</t>
  </si>
  <si>
    <t>B6C0LZ1</t>
  </si>
  <si>
    <t>#66860 0787</t>
  </si>
  <si>
    <t>600 G1</t>
  </si>
  <si>
    <t>CZC4061616</t>
  </si>
  <si>
    <t>#66860 0789</t>
  </si>
  <si>
    <t>800 G1</t>
  </si>
  <si>
    <t>CZC4510ZT8</t>
  </si>
  <si>
    <t>#66860 0788</t>
  </si>
  <si>
    <t>CZC55289D5</t>
  </si>
  <si>
    <t>#60806 0001</t>
  </si>
  <si>
    <t>*D11113</t>
  </si>
  <si>
    <t>2021-01-15</t>
  </si>
  <si>
    <t>J5TZV22</t>
  </si>
  <si>
    <t>#60231 0002</t>
  </si>
  <si>
    <t>2020-12-09</t>
  </si>
  <si>
    <t>JG98002</t>
  </si>
  <si>
    <t>#60231 0001</t>
  </si>
  <si>
    <t>5J98002</t>
  </si>
  <si>
    <t>#60173 0001</t>
  </si>
  <si>
    <t>HJ98002</t>
  </si>
  <si>
    <t>#59938 0001</t>
  </si>
  <si>
    <t>2020-12-03</t>
  </si>
  <si>
    <t>TOUCH</t>
  </si>
  <si>
    <t>CMLJS12</t>
  </si>
  <si>
    <t>#60134 0013</t>
  </si>
  <si>
    <t>2020-12-08</t>
  </si>
  <si>
    <t>1J98002</t>
  </si>
  <si>
    <t>#53615 1134</t>
  </si>
  <si>
    <t>2020-04-16</t>
  </si>
  <si>
    <t>1WRZV12</t>
  </si>
  <si>
    <t>TFT MINOR, MISSING STAND</t>
  </si>
  <si>
    <t>#52528 0083</t>
  </si>
  <si>
    <t>2020-02-19</t>
  </si>
  <si>
    <t>84LZT72</t>
  </si>
  <si>
    <t>CHASSI MINOR, CRACKED GLASS</t>
  </si>
  <si>
    <t>CHASSI MINOR</t>
  </si>
  <si>
    <t>#60738 0004</t>
  </si>
  <si>
    <t>2021-01-21</t>
  </si>
  <si>
    <t>N3700</t>
  </si>
  <si>
    <t>HY3P872</t>
  </si>
  <si>
    <t>#57756 0024</t>
  </si>
  <si>
    <t>2021-01-25</t>
  </si>
  <si>
    <t>23-K001A</t>
  </si>
  <si>
    <t>I7-4770T</t>
  </si>
  <si>
    <t>1000 + 16</t>
  </si>
  <si>
    <t>4CS35204XR</t>
  </si>
  <si>
    <t>#61235 0151</t>
  </si>
  <si>
    <t>2021-01-28</t>
  </si>
  <si>
    <t>I5-2400S</t>
  </si>
  <si>
    <t>3CR2060K72</t>
  </si>
  <si>
    <t>#57756 0016</t>
  </si>
  <si>
    <t>NO CO</t>
  </si>
  <si>
    <t>3CR2170CLS</t>
  </si>
  <si>
    <t>#57756 0027</t>
  </si>
  <si>
    <t>72Z</t>
  </si>
  <si>
    <t>S1EXM94</t>
  </si>
  <si>
    <t>#57756 0026</t>
  </si>
  <si>
    <t>91Z</t>
  </si>
  <si>
    <t>S1CKK65</t>
  </si>
  <si>
    <t>9010</t>
  </si>
  <si>
    <t>1920X1080</t>
  </si>
  <si>
    <t>10002001212</t>
  </si>
  <si>
    <t>9020</t>
  </si>
  <si>
    <t>10002001512</t>
  </si>
  <si>
    <t>10002002272</t>
  </si>
  <si>
    <t>2022-09-15</t>
  </si>
  <si>
    <t>NO STAND, SCREEN - SCRATCHED</t>
  </si>
  <si>
    <t>NO STAND</t>
  </si>
  <si>
    <t>SCREEN - SCRATCHED</t>
  </si>
  <si>
    <t>10002002282</t>
  </si>
  <si>
    <t>#78188 1556</t>
  </si>
  <si>
    <t>*D13413</t>
  </si>
  <si>
    <t>DRQ5ZZ1</t>
  </si>
  <si>
    <t>#78188 1557</t>
  </si>
  <si>
    <t>5RQ5ZZ1</t>
  </si>
  <si>
    <t>SCREEN - CRACKED GLASS</t>
  </si>
  <si>
    <t>CRACKED GLASS, SCREEN - CRACKED GLASS</t>
  </si>
  <si>
    <t>10002001222</t>
  </si>
  <si>
    <t>#77969 1364</t>
  </si>
  <si>
    <t>W7HP</t>
  </si>
  <si>
    <t>B06H5Y1</t>
  </si>
  <si>
    <t>#77969 1365</t>
  </si>
  <si>
    <t>GPD4LZ1</t>
  </si>
  <si>
    <t>OK, PIXEL ERROR 5+</t>
  </si>
  <si>
    <t>PIXEL ERROR 5+</t>
  </si>
  <si>
    <t>10002001522</t>
  </si>
  <si>
    <t>#77969 1366</t>
  </si>
  <si>
    <t>9DB6LZ1</t>
  </si>
  <si>
    <t>#77969 1367</t>
  </si>
  <si>
    <t>6KFHB22</t>
  </si>
  <si>
    <t>#77969 1368</t>
  </si>
  <si>
    <t>5SD3LZ1</t>
  </si>
  <si>
    <t>#78188 1558</t>
  </si>
  <si>
    <t>9SCZKZ1</t>
  </si>
  <si>
    <t>#77969 1370</t>
  </si>
  <si>
    <t>W7H</t>
  </si>
  <si>
    <t>F5BLV02</t>
  </si>
  <si>
    <t>#77969 1375</t>
  </si>
  <si>
    <t>I5-4670S</t>
  </si>
  <si>
    <t>[RADEON HD 8670A/8670M/8750M / R7 M370]</t>
  </si>
  <si>
    <t>BB36322</t>
  </si>
  <si>
    <t>#81148 0032</t>
  </si>
  <si>
    <t>*D13564</t>
  </si>
  <si>
    <t>97NBC42</t>
  </si>
  <si>
    <t>NO STAND, DIRT BEHIND GLASS</t>
  </si>
  <si>
    <t>DIRT BEHIND GLASS</t>
  </si>
  <si>
    <t>#81148 0039</t>
  </si>
  <si>
    <t>2ZF1H32</t>
  </si>
  <si>
    <t>FLICKERS</t>
  </si>
  <si>
    <t>FLICKER, FLICKERS</t>
  </si>
  <si>
    <t>#81148 0042</t>
  </si>
  <si>
    <t>HQYW752</t>
  </si>
  <si>
    <t>#81148 0041</t>
  </si>
  <si>
    <t>D0KVM62</t>
  </si>
  <si>
    <t>BACKLIGHT DEF</t>
  </si>
  <si>
    <t>#81148 0040</t>
  </si>
  <si>
    <t>2K4PJ32</t>
  </si>
  <si>
    <t>#81148 0033</t>
  </si>
  <si>
    <t>I5-4690S</t>
  </si>
  <si>
    <t>97MMC42</t>
  </si>
  <si>
    <t>NO STAND, BACKLIGHT DEF</t>
  </si>
  <si>
    <t>#81148 0026</t>
  </si>
  <si>
    <t>FB2XR52</t>
  </si>
  <si>
    <t>#81147 0010</t>
  </si>
  <si>
    <t>4HZLS42</t>
  </si>
  <si>
    <t>#81147 0009</t>
  </si>
  <si>
    <t>90ZBF62</t>
  </si>
  <si>
    <t>#81147 0008</t>
  </si>
  <si>
    <t>4ZF2H32</t>
  </si>
  <si>
    <t>#80949 0016</t>
  </si>
  <si>
    <t>*D13535</t>
  </si>
  <si>
    <t>5810</t>
  </si>
  <si>
    <t>XEON E5-1607</t>
  </si>
  <si>
    <t>V3</t>
  </si>
  <si>
    <t>24 GB</t>
  </si>
  <si>
    <t>1000 + 256 SSD</t>
  </si>
  <si>
    <t>GM204GL [QUADRO M4000]</t>
  </si>
  <si>
    <t>929J8D2</t>
  </si>
  <si>
    <t>10002002051</t>
  </si>
  <si>
    <t>#80768 0010</t>
  </si>
  <si>
    <t>2022-11-04</t>
  </si>
  <si>
    <t>HTT78C2</t>
  </si>
  <si>
    <t>#80949 0017</t>
  </si>
  <si>
    <t>BGP7KF2</t>
  </si>
  <si>
    <t>#80949 0018</t>
  </si>
  <si>
    <t>75BSGD2</t>
  </si>
  <si>
    <t>#80949 0015</t>
  </si>
  <si>
    <t>D4BDRG2</t>
  </si>
  <si>
    <t>#80949 0020</t>
  </si>
  <si>
    <t>751YGD2</t>
  </si>
  <si>
    <t>#80768 0009</t>
  </si>
  <si>
    <t>DNZ4KF2</t>
  </si>
  <si>
    <t>#80949 0022</t>
  </si>
  <si>
    <t>D4LDRG2</t>
  </si>
  <si>
    <t>#81695 0002</t>
  </si>
  <si>
    <t>XEON E5-1607V3</t>
  </si>
  <si>
    <t>Other</t>
  </si>
  <si>
    <t>2000 + 256 SSD</t>
  </si>
  <si>
    <t>GM107GL [QUADRO K2200]</t>
  </si>
  <si>
    <t>7HMK992</t>
  </si>
  <si>
    <t>10002002061</t>
  </si>
  <si>
    <t>#81695 0003</t>
  </si>
  <si>
    <t>GM206GL [QUADRO M2000]</t>
  </si>
  <si>
    <t>F99P7J2</t>
  </si>
  <si>
    <t>#81695 0004</t>
  </si>
  <si>
    <t>CBMNSG2</t>
  </si>
  <si>
    <t>#81695 0006</t>
  </si>
  <si>
    <t>5H3ZWD2</t>
  </si>
  <si>
    <t>#81695 0007</t>
  </si>
  <si>
    <t>3TPMQ92</t>
  </si>
  <si>
    <t>#81695 0001</t>
  </si>
  <si>
    <t>5H33XD2</t>
  </si>
  <si>
    <t>#80949 0021</t>
  </si>
  <si>
    <t>XEON E5-1620</t>
  </si>
  <si>
    <t>5KB8JN2</t>
  </si>
  <si>
    <t>#80510 0085</t>
  </si>
  <si>
    <t>7810</t>
  </si>
  <si>
    <t>XEON E5-1650</t>
  </si>
  <si>
    <t>V4</t>
  </si>
  <si>
    <t>8LCXHP2</t>
  </si>
  <si>
    <t>10002002171</t>
  </si>
  <si>
    <t>#80510 0052</t>
  </si>
  <si>
    <t>XEON E5-2609</t>
  </si>
  <si>
    <t>B8BWJD2</t>
  </si>
  <si>
    <t>10002002161</t>
  </si>
  <si>
    <t>#80510 0051</t>
  </si>
  <si>
    <t>B8CWJD2</t>
  </si>
  <si>
    <t>#80510 0088</t>
  </si>
  <si>
    <t>6GSY052</t>
  </si>
  <si>
    <t>#80510 0087</t>
  </si>
  <si>
    <t>9X1L8D2</t>
  </si>
  <si>
    <t>#80510 0089</t>
  </si>
  <si>
    <t>C4CS7J2</t>
  </si>
  <si>
    <t>#80510 0084</t>
  </si>
  <si>
    <t>FZQM7J2</t>
  </si>
  <si>
    <t>#80949 0023</t>
  </si>
  <si>
    <t>T3600</t>
  </si>
  <si>
    <t>GF100GL [QUADRO 4000]</t>
  </si>
  <si>
    <t>1JMLJZ1</t>
  </si>
  <si>
    <t>10002001811</t>
  </si>
  <si>
    <t>#82160 0089</t>
  </si>
  <si>
    <t>T3610</t>
  </si>
  <si>
    <t>E5-1620 v2</t>
  </si>
  <si>
    <t>256 SSD + 256 SSD</t>
  </si>
  <si>
    <t>GF106GL (QUADRO 2000)</t>
  </si>
  <si>
    <t>8NKHF02</t>
  </si>
  <si>
    <t>DEF CHASSI FAN</t>
  </si>
  <si>
    <t>FAN, DEF CHASSI FAN</t>
  </si>
  <si>
    <t>10002001902</t>
  </si>
  <si>
    <t>#80949 0024</t>
  </si>
  <si>
    <t>V2</t>
  </si>
  <si>
    <t>1VJFF02</t>
  </si>
  <si>
    <t>10002001901</t>
  </si>
  <si>
    <t>#80949 0025</t>
  </si>
  <si>
    <t>D2KJF02</t>
  </si>
  <si>
    <t>#80510 0086</t>
  </si>
  <si>
    <t>GF106GL [QUADRO 2000]</t>
  </si>
  <si>
    <t>J0QZR12</t>
  </si>
  <si>
    <t>10002001911</t>
  </si>
  <si>
    <t>#67075 0195</t>
  </si>
  <si>
    <t>*D12173</t>
  </si>
  <si>
    <t>2021-10-28</t>
  </si>
  <si>
    <t>DXC685J</t>
  </si>
  <si>
    <t>#66279 0008</t>
  </si>
  <si>
    <t>2021-10-08</t>
  </si>
  <si>
    <t>4KHZX4J</t>
  </si>
  <si>
    <t>#66279 0009</t>
  </si>
  <si>
    <t>JP6ZX4J</t>
  </si>
  <si>
    <t>#66279 0011</t>
  </si>
  <si>
    <t>FTP325J</t>
  </si>
  <si>
    <t>#66279 0010</t>
  </si>
  <si>
    <t>JCFC45J</t>
  </si>
  <si>
    <t>#66777 0023</t>
  </si>
  <si>
    <t>2021-10-11</t>
  </si>
  <si>
    <t>I7-4790</t>
  </si>
  <si>
    <t>8P9KS42</t>
  </si>
  <si>
    <t>#67075 0198</t>
  </si>
  <si>
    <t>I7-4770</t>
  </si>
  <si>
    <t>2H86ZZ1</t>
  </si>
  <si>
    <t>#67149 0005</t>
  </si>
  <si>
    <t>2021-10-14</t>
  </si>
  <si>
    <t>T1500</t>
  </si>
  <si>
    <t>I7-870</t>
  </si>
  <si>
    <t>2MTQZ4J</t>
  </si>
  <si>
    <t>#67149 0004</t>
  </si>
  <si>
    <t>1MTQZ4J</t>
  </si>
  <si>
    <t>#72438 0001</t>
  </si>
  <si>
    <t>*S3586</t>
  </si>
  <si>
    <t>2022-04-04</t>
  </si>
  <si>
    <t>PRECISION R7610</t>
  </si>
  <si>
    <t>XEON E5-2637</t>
  </si>
  <si>
    <t>RACK/WORKSTATION</t>
  </si>
  <si>
    <t>19K2422</t>
  </si>
  <si>
    <t>NO RACK, FILLER, BEZEL, FEET or MOUNT KIT IS INCLUDED. NO EXTERNAL AC IS INCLUDED</t>
  </si>
  <si>
    <t>#72438 0002</t>
  </si>
  <si>
    <t>9L92422</t>
  </si>
  <si>
    <t>ONE CADDY COMES WITH EACH HDD</t>
  </si>
  <si>
    <t>#72438 0003</t>
  </si>
  <si>
    <t>HTRHG42</t>
  </si>
  <si>
    <t>#72438 0004</t>
  </si>
  <si>
    <t>C878NZ1</t>
  </si>
  <si>
    <t>#72438 0005</t>
  </si>
  <si>
    <t>3HK1422</t>
  </si>
  <si>
    <t>#72438 0006</t>
  </si>
  <si>
    <t>G8K6422</t>
  </si>
  <si>
    <t>#72438 0007</t>
  </si>
  <si>
    <t>2978NZ1</t>
  </si>
  <si>
    <t>#72438 0009</t>
  </si>
  <si>
    <t>H9K2422</t>
  </si>
  <si>
    <t>#72438 0010</t>
  </si>
  <si>
    <t>HWRHG42</t>
  </si>
  <si>
    <t>#72438 0011</t>
  </si>
  <si>
    <t>4978NZ1</t>
  </si>
  <si>
    <t>#72438 0008</t>
  </si>
  <si>
    <t>*S3587</t>
  </si>
  <si>
    <t>1HK6422</t>
  </si>
  <si>
    <t>#72438 0012</t>
  </si>
  <si>
    <t>7BK1422</t>
  </si>
  <si>
    <t>#72438 0013</t>
  </si>
  <si>
    <t>89K8422</t>
  </si>
  <si>
    <t>#72438 0014</t>
  </si>
  <si>
    <t>4CK4422</t>
  </si>
  <si>
    <t>#72438 0015</t>
  </si>
  <si>
    <t>5FK4422</t>
  </si>
  <si>
    <t>#72438 0016</t>
  </si>
  <si>
    <t>9BK9422</t>
  </si>
  <si>
    <t>#72438 0017</t>
  </si>
  <si>
    <t>5HK4422</t>
  </si>
  <si>
    <t>#72438 0018</t>
  </si>
  <si>
    <t>DGK4422</t>
  </si>
  <si>
    <t>#72438 0019</t>
  </si>
  <si>
    <t>99K4422</t>
  </si>
  <si>
    <t>#72438 0023</t>
  </si>
  <si>
    <t>8M96422</t>
  </si>
  <si>
    <t>#69710 0003</t>
  </si>
  <si>
    <t>*D12674</t>
  </si>
  <si>
    <t>2022-02-10</t>
  </si>
  <si>
    <t>NV42GL [QUADRO FX 3450/4000 SDI]</t>
  </si>
  <si>
    <t>37VNW2J</t>
  </si>
  <si>
    <t>#69884 0003</t>
  </si>
  <si>
    <t>2022-02-01</t>
  </si>
  <si>
    <t>34G1W4J</t>
  </si>
  <si>
    <t>#69884 0004</t>
  </si>
  <si>
    <t>44G1W4J</t>
  </si>
  <si>
    <t>#71591 2559</t>
  </si>
  <si>
    <t>2022-03-09</t>
  </si>
  <si>
    <t>T1600</t>
  </si>
  <si>
    <t>E31225</t>
  </si>
  <si>
    <t>20 GB</t>
  </si>
  <si>
    <t>3MY225J</t>
  </si>
  <si>
    <t>#71591 2558</t>
  </si>
  <si>
    <t>4MY225J</t>
  </si>
  <si>
    <t>#69591 0005</t>
  </si>
  <si>
    <t>2022-01-13</t>
  </si>
  <si>
    <t>T3400</t>
  </si>
  <si>
    <t>C2Q Q6600</t>
  </si>
  <si>
    <t>G84GL [QUADRO FX 1700]</t>
  </si>
  <si>
    <t>7T3TM3J</t>
  </si>
  <si>
    <t>#71743 0002</t>
  </si>
  <si>
    <t>2022-03-08</t>
  </si>
  <si>
    <t>1QL2B3J</t>
  </si>
  <si>
    <t>#72052 0010</t>
  </si>
  <si>
    <t>2022-03-11</t>
  </si>
  <si>
    <t>T3500</t>
  </si>
  <si>
    <t>XEON W3520</t>
  </si>
  <si>
    <t>G96CGL [QUADRO FX 580]</t>
  </si>
  <si>
    <t>HLLPH4J</t>
  </si>
  <si>
    <t>#69133 0002</t>
  </si>
  <si>
    <t>XEON W3530</t>
  </si>
  <si>
    <t>GT200GL [QUADRO FX 3800]</t>
  </si>
  <si>
    <t>719DX4J</t>
  </si>
  <si>
    <t>#69133 0003</t>
  </si>
  <si>
    <t>XEON E5520</t>
  </si>
  <si>
    <t>J1PWM4J</t>
  </si>
  <si>
    <t>#69133 0004</t>
  </si>
  <si>
    <t>619DX4J</t>
  </si>
  <si>
    <t>#69133 0001</t>
  </si>
  <si>
    <t>419DX4J</t>
  </si>
  <si>
    <t>#69591 0004</t>
  </si>
  <si>
    <t>2022-01-19</t>
  </si>
  <si>
    <t>XEON E5630</t>
  </si>
  <si>
    <t>7M5015J</t>
  </si>
  <si>
    <t>#72381 0004</t>
  </si>
  <si>
    <t>2022-03-22</t>
  </si>
  <si>
    <t>GF108GL [QUADRO 600]</t>
  </si>
  <si>
    <t>5TP025J</t>
  </si>
  <si>
    <t>#70197 0005</t>
  </si>
  <si>
    <t>2022-01-20</t>
  </si>
  <si>
    <t>15QKN4J</t>
  </si>
  <si>
    <t>#72052 0009</t>
  </si>
  <si>
    <t>4H0ZW4J</t>
  </si>
  <si>
    <t>#72314 0001</t>
  </si>
  <si>
    <t>2022-03-07</t>
  </si>
  <si>
    <t>GFWL55J</t>
  </si>
  <si>
    <t>#72052 0008</t>
  </si>
  <si>
    <t>XEON W3565</t>
  </si>
  <si>
    <t>4HRCC5J</t>
  </si>
  <si>
    <t>#72052 0011</t>
  </si>
  <si>
    <t>472DF5J</t>
  </si>
  <si>
    <t>#69591 0003</t>
  </si>
  <si>
    <t>CYW855J</t>
  </si>
  <si>
    <t>#68769 0009</t>
  </si>
  <si>
    <t>2022-01-05</t>
  </si>
  <si>
    <t>JT83W4J</t>
  </si>
  <si>
    <t>#70793 0009</t>
  </si>
  <si>
    <t>2022-02-04</t>
  </si>
  <si>
    <t>W3530</t>
  </si>
  <si>
    <t>7ND9B5J</t>
  </si>
  <si>
    <t>#71591 2560</t>
  </si>
  <si>
    <t>W3503</t>
  </si>
  <si>
    <t>49W725J</t>
  </si>
  <si>
    <t>#70830 0005</t>
  </si>
  <si>
    <t>2022-03-02</t>
  </si>
  <si>
    <t>T5400</t>
  </si>
  <si>
    <t>XEON E5405</t>
  </si>
  <si>
    <t>DDR2 FB-DIMM</t>
  </si>
  <si>
    <t>RV730 PRO [RADEON HD 4650]</t>
  </si>
  <si>
    <t>5SRTH3J</t>
  </si>
  <si>
    <t>#71743 0003</t>
  </si>
  <si>
    <t>T5500</t>
  </si>
  <si>
    <t>3B22X4J</t>
  </si>
  <si>
    <t>#70197 0001</t>
  </si>
  <si>
    <t>XEON X5687</t>
  </si>
  <si>
    <t>48Y6C5J</t>
  </si>
  <si>
    <t>#68896 0252</t>
  </si>
  <si>
    <t>2022-02-24</t>
  </si>
  <si>
    <t>E5620</t>
  </si>
  <si>
    <t>D04H0R1</t>
  </si>
  <si>
    <t>#76234 0008</t>
  </si>
  <si>
    <t>*D13198</t>
  </si>
  <si>
    <t>XEON E5507</t>
  </si>
  <si>
    <t>G94GL [QUADRO FX 1800]</t>
  </si>
  <si>
    <t>25QNX4J</t>
  </si>
  <si>
    <t>#74506 0001</t>
  </si>
  <si>
    <t>2022-07-07</t>
  </si>
  <si>
    <t>CAYMAN LE GL [FIREPRO V5900]</t>
  </si>
  <si>
    <t>4JBT85J</t>
  </si>
  <si>
    <t>#76234 0006</t>
  </si>
  <si>
    <t>6JP6Y4J</t>
  </si>
  <si>
    <t>#76234 0007</t>
  </si>
  <si>
    <t>936475J</t>
  </si>
  <si>
    <t>#76142 0003</t>
  </si>
  <si>
    <t>2022-08-19</t>
  </si>
  <si>
    <t>XEON W3503</t>
  </si>
  <si>
    <t>2X 147</t>
  </si>
  <si>
    <t>RV620 GL [FIREPRO 2260]</t>
  </si>
  <si>
    <t>FKJV15J</t>
  </si>
  <si>
    <t>#76231 0041</t>
  </si>
  <si>
    <t>DBN225J</t>
  </si>
  <si>
    <t>#76427 0010</t>
  </si>
  <si>
    <t>XEON E5530</t>
  </si>
  <si>
    <t>7BFWC4J</t>
  </si>
  <si>
    <t>FAN</t>
  </si>
  <si>
    <t>#76627 0001</t>
  </si>
  <si>
    <t>6M3DW4J</t>
  </si>
  <si>
    <t>#77159 0003</t>
  </si>
  <si>
    <t>2022-07-27</t>
  </si>
  <si>
    <t>XEON W3670</t>
  </si>
  <si>
    <t>GS5475J</t>
  </si>
  <si>
    <t>#76142 0004</t>
  </si>
  <si>
    <t>E5507</t>
  </si>
  <si>
    <t>6GK725J</t>
  </si>
  <si>
    <t>#76258 0038</t>
  </si>
  <si>
    <t>2022-08-05</t>
  </si>
  <si>
    <t>X5650</t>
  </si>
  <si>
    <t>65HY95J</t>
  </si>
  <si>
    <t>#76499 0005</t>
  </si>
  <si>
    <t>T7400</t>
  </si>
  <si>
    <t>XEON E5410</t>
  </si>
  <si>
    <t>2YHW34J</t>
  </si>
  <si>
    <t>#76499 0004</t>
  </si>
  <si>
    <t>OLAND [RADEON HD 8570 / R5 430 OEM / R7 240/340 / RADEON 520 OEM]</t>
  </si>
  <si>
    <t>62SK84J</t>
  </si>
  <si>
    <t>#76142 0005</t>
  </si>
  <si>
    <t>T7500</t>
  </si>
  <si>
    <t>2X XEON</t>
  </si>
  <si>
    <t>E5606</t>
  </si>
  <si>
    <t>4X 300</t>
  </si>
  <si>
    <t>G98 [QUADRO NVS 295]</t>
  </si>
  <si>
    <t>9L1L85J</t>
  </si>
  <si>
    <t>#76142 0006</t>
  </si>
  <si>
    <t>8L1L85J</t>
  </si>
  <si>
    <t>#73795 0005</t>
  </si>
  <si>
    <t>*D12718</t>
  </si>
  <si>
    <t>HY9015J</t>
  </si>
  <si>
    <t>#73643 0012</t>
  </si>
  <si>
    <t>2022-04-20</t>
  </si>
  <si>
    <t>OTHER</t>
  </si>
  <si>
    <t>JHCXN4J</t>
  </si>
  <si>
    <t>#73795 0006</t>
  </si>
  <si>
    <t>JY9015J</t>
  </si>
  <si>
    <t>#72381 0005</t>
  </si>
  <si>
    <t>2X 500</t>
  </si>
  <si>
    <t>57N7Z4J</t>
  </si>
  <si>
    <t>#72285 0021</t>
  </si>
  <si>
    <t>2022-03-29</t>
  </si>
  <si>
    <t>9ZJG95J</t>
  </si>
  <si>
    <t>#73130 0002</t>
  </si>
  <si>
    <t>2022-04-14</t>
  </si>
  <si>
    <t>G84GL [QUADRO FX 570]</t>
  </si>
  <si>
    <t>J2CRK3J</t>
  </si>
  <si>
    <t>#73388 0025</t>
  </si>
  <si>
    <t>2022-04-26</t>
  </si>
  <si>
    <t>GR7K93J</t>
  </si>
  <si>
    <t>#73130 0005</t>
  </si>
  <si>
    <t>7XRWM3J</t>
  </si>
  <si>
    <t>#73795 0010</t>
  </si>
  <si>
    <t>185NP3J</t>
  </si>
  <si>
    <t>#73802 0003</t>
  </si>
  <si>
    <t>2022-04-22</t>
  </si>
  <si>
    <t>GZBLP4J</t>
  </si>
  <si>
    <t>#72381 0006</t>
  </si>
  <si>
    <t>RV370 [RADEON X600/X600 SE]</t>
  </si>
  <si>
    <t>DVD805J</t>
  </si>
  <si>
    <t>#73132 0005</t>
  </si>
  <si>
    <t>2022-04-06</t>
  </si>
  <si>
    <t>FTK165J</t>
  </si>
  <si>
    <t>#73132 0004</t>
  </si>
  <si>
    <t>113865J</t>
  </si>
  <si>
    <t>#73255 0018</t>
  </si>
  <si>
    <t>7CT6Z4J</t>
  </si>
  <si>
    <t>#73969 0005</t>
  </si>
  <si>
    <t>2022-05-12</t>
  </si>
  <si>
    <t>DDR3 - UNBUFFERED</t>
  </si>
  <si>
    <t>G96GL [QUADRO FX 580],GT200GL [QUADRO FX 3800]</t>
  </si>
  <si>
    <t>FBZSV4J</t>
  </si>
  <si>
    <t>#72381 0007</t>
  </si>
  <si>
    <t>6ZTS45J</t>
  </si>
  <si>
    <t>#72799 0007</t>
  </si>
  <si>
    <t>2022-04-07</t>
  </si>
  <si>
    <t>22 GB</t>
  </si>
  <si>
    <t>250 + 1000</t>
  </si>
  <si>
    <t>DP72F5J</t>
  </si>
  <si>
    <t>#73969 0006</t>
  </si>
  <si>
    <t>HBSM95J</t>
  </si>
  <si>
    <t>#72381 0008</t>
  </si>
  <si>
    <t>XEON E5420</t>
  </si>
  <si>
    <t>98VKQ3J</t>
  </si>
  <si>
    <t>#73969 0008</t>
  </si>
  <si>
    <t>DDR2 FB-DIMM - SYNCH</t>
  </si>
  <si>
    <t>G92GL [QUADRO FX 3700]</t>
  </si>
  <si>
    <t>64RZ54J</t>
  </si>
  <si>
    <t>#72381 0002</t>
  </si>
  <si>
    <t>6J8G15J</t>
  </si>
  <si>
    <t>#73130 0007</t>
  </si>
  <si>
    <t>XEON X5650</t>
  </si>
  <si>
    <t>5PCTY4J</t>
  </si>
  <si>
    <t>#73130 0004</t>
  </si>
  <si>
    <t>414C25J</t>
  </si>
  <si>
    <t>#73130 0006</t>
  </si>
  <si>
    <t>7PCTY4J</t>
  </si>
  <si>
    <t>#73969 0007</t>
  </si>
  <si>
    <t>XEON E5645</t>
  </si>
  <si>
    <t>DDR3 - REGISTERED</t>
  </si>
  <si>
    <t>9VTH45J</t>
  </si>
  <si>
    <t>#72381 0001</t>
  </si>
  <si>
    <t>2X 250</t>
  </si>
  <si>
    <t>GMMLN4J</t>
  </si>
  <si>
    <t>#73969 0009</t>
  </si>
  <si>
    <t>54PQ95J</t>
  </si>
  <si>
    <t>#65979 0137</t>
  </si>
  <si>
    <t>*S3496</t>
  </si>
  <si>
    <t>2021-10-01</t>
  </si>
  <si>
    <t>POWEREDGE T110 II</t>
  </si>
  <si>
    <t>XEON E3-1240</t>
  </si>
  <si>
    <t>HR7SW02</t>
  </si>
  <si>
    <t>#65979 0136</t>
  </si>
  <si>
    <t>W8S</t>
  </si>
  <si>
    <t>BC0LS12</t>
  </si>
  <si>
    <t>#65979 0140</t>
  </si>
  <si>
    <t>2X 600</t>
  </si>
  <si>
    <t>2N3PJ32</t>
  </si>
  <si>
    <t>#65979 0143</t>
  </si>
  <si>
    <t>DC0LS12</t>
  </si>
  <si>
    <t>#65979 0138</t>
  </si>
  <si>
    <t>F1H2G32</t>
  </si>
  <si>
    <t>#65979 0142</t>
  </si>
  <si>
    <t>2X 900</t>
  </si>
  <si>
    <t>FF99CC2</t>
  </si>
  <si>
    <t>#65979 0139</t>
  </si>
  <si>
    <t>3SWQQ92</t>
  </si>
  <si>
    <t>#65979 0141</t>
  </si>
  <si>
    <t>5MKZD52</t>
  </si>
  <si>
    <t>#65979 0144</t>
  </si>
  <si>
    <t>POWEREDGE T410</t>
  </si>
  <si>
    <t>XEON E5506</t>
  </si>
  <si>
    <t>2X 300</t>
  </si>
  <si>
    <t>7KQVD5J</t>
  </si>
  <si>
    <t>#66377 0001</t>
  </si>
  <si>
    <t>ML330 G6</t>
  </si>
  <si>
    <t>XEON E5606</t>
  </si>
  <si>
    <t>CZ1214005P</t>
  </si>
  <si>
    <t>#77814 0004</t>
  </si>
  <si>
    <t>*D13426</t>
  </si>
  <si>
    <t>2022-09-12</t>
  </si>
  <si>
    <t>390</t>
  </si>
  <si>
    <t>G71GL [QUADRO FX 3500]</t>
  </si>
  <si>
    <t>8MMY23J</t>
  </si>
  <si>
    <t>#77744 0001</t>
  </si>
  <si>
    <t>Q9300</t>
  </si>
  <si>
    <t>41Z7Y3J</t>
  </si>
  <si>
    <t>#76242 0009</t>
  </si>
  <si>
    <t>FNDRM3J</t>
  </si>
  <si>
    <t>#76242 0008</t>
  </si>
  <si>
    <t>HPTW34J</t>
  </si>
  <si>
    <t>#76592 0004</t>
  </si>
  <si>
    <t>INTEL CORE</t>
  </si>
  <si>
    <t>GLXJM3J</t>
  </si>
  <si>
    <t>#78130 0018</t>
  </si>
  <si>
    <t>2022-09-26</t>
  </si>
  <si>
    <t>W3505</t>
  </si>
  <si>
    <t>BY4WVL1</t>
  </si>
  <si>
    <t>#77884 0024</t>
  </si>
  <si>
    <t>2022-09-28</t>
  </si>
  <si>
    <t>8YB0W4J</t>
  </si>
  <si>
    <t>DEF DVI PORT, OK</t>
  </si>
  <si>
    <t>DEF DVI PORT</t>
  </si>
  <si>
    <t>#76592 0006</t>
  </si>
  <si>
    <t>8WFZV4J</t>
  </si>
  <si>
    <t>#76582 0006</t>
  </si>
  <si>
    <t>9WQNC5J</t>
  </si>
  <si>
    <t>#76582 0005</t>
  </si>
  <si>
    <t>C44H95J</t>
  </si>
  <si>
    <t>#77760 0024</t>
  </si>
  <si>
    <t>4ZX785J</t>
  </si>
  <si>
    <t>#79827 0002</t>
  </si>
  <si>
    <t>CR3255J</t>
  </si>
  <si>
    <t>#78940 0029</t>
  </si>
  <si>
    <t>XEON W3550</t>
  </si>
  <si>
    <t>7S83W4J</t>
  </si>
  <si>
    <t>#78003 0009</t>
  </si>
  <si>
    <t>99F415J</t>
  </si>
  <si>
    <t>#78940 0031</t>
  </si>
  <si>
    <t>8W1T45J</t>
  </si>
  <si>
    <t>#78940 0034</t>
  </si>
  <si>
    <t>3NJTZ4J</t>
  </si>
  <si>
    <t>#78940 0030</t>
  </si>
  <si>
    <t>147 + 180</t>
  </si>
  <si>
    <t>7NJTZ4J</t>
  </si>
  <si>
    <t>#78940 0033</t>
  </si>
  <si>
    <t>5NJTZ4J</t>
  </si>
  <si>
    <t>#77884 0025</t>
  </si>
  <si>
    <t>2RK485J</t>
  </si>
  <si>
    <t>#76538 2959</t>
  </si>
  <si>
    <t>T550</t>
  </si>
  <si>
    <t>X5660</t>
  </si>
  <si>
    <t>40T325J</t>
  </si>
  <si>
    <t>#78604 0002</t>
  </si>
  <si>
    <t>2022-09-30</t>
  </si>
  <si>
    <t>E5645</t>
  </si>
  <si>
    <t>3JNX55J</t>
  </si>
  <si>
    <t>#77546 0038</t>
  </si>
  <si>
    <t>36 GB</t>
  </si>
  <si>
    <t>8JNG25J</t>
  </si>
  <si>
    <t>#77754 0023</t>
  </si>
  <si>
    <t>dxd1t4j</t>
  </si>
  <si>
    <t>#76582 0009</t>
  </si>
  <si>
    <t>320 + 250 SSD</t>
  </si>
  <si>
    <t>8HZ7L4J</t>
  </si>
  <si>
    <t>#78430 0004</t>
  </si>
  <si>
    <t>XEON E5620</t>
  </si>
  <si>
    <t>34MHY4J</t>
  </si>
  <si>
    <t>#78604 0001</t>
  </si>
  <si>
    <t>GY1G45J</t>
  </si>
  <si>
    <t>#78332 0015</t>
  </si>
  <si>
    <t>XEON X5647</t>
  </si>
  <si>
    <t>2ZZSB5J</t>
  </si>
  <si>
    <t>#81956 0003</t>
  </si>
  <si>
    <t>*D13566</t>
  </si>
  <si>
    <t>T520</t>
  </si>
  <si>
    <t>AMD GX-212JC</t>
  </si>
  <si>
    <t>SOC</t>
  </si>
  <si>
    <t>8 SSD</t>
  </si>
  <si>
    <t>USDT</t>
  </si>
  <si>
    <t>MULLINS [RADEON R1E/R2E GRAPHICS]</t>
  </si>
  <si>
    <t>CZC527C3R5</t>
  </si>
  <si>
    <t>#80784 2375</t>
  </si>
  <si>
    <t>T620</t>
  </si>
  <si>
    <t>AMD GX-215JJ</t>
  </si>
  <si>
    <t>63 SSD</t>
  </si>
  <si>
    <t>THIN CLIENT</t>
  </si>
  <si>
    <t>CZC5070XDL</t>
  </si>
  <si>
    <t>#80784 2274</t>
  </si>
  <si>
    <t>AMD GX-217</t>
  </si>
  <si>
    <t>16 SSD</t>
  </si>
  <si>
    <t>CZC6087PJ1</t>
  </si>
  <si>
    <t>#80784 2321</t>
  </si>
  <si>
    <t>T620 PLUS</t>
  </si>
  <si>
    <t>AMD GX-420</t>
  </si>
  <si>
    <t>CZC5467VD0</t>
  </si>
  <si>
    <t>#80784 2322</t>
  </si>
  <si>
    <t>CZC5467VD5</t>
  </si>
  <si>
    <t>#80784 2336</t>
  </si>
  <si>
    <t>T630</t>
  </si>
  <si>
    <t>AMD 420GI</t>
  </si>
  <si>
    <t>32 SSD</t>
  </si>
  <si>
    <t>8CN937035S</t>
  </si>
  <si>
    <t>#80784 2337</t>
  </si>
  <si>
    <t>8CN90300PS</t>
  </si>
  <si>
    <t>#80784 2338</t>
  </si>
  <si>
    <t>8CN90300PQ</t>
  </si>
  <si>
    <t>#80784 2344</t>
  </si>
  <si>
    <t>CZC7477YDP</t>
  </si>
  <si>
    <t>#80784 2345</t>
  </si>
  <si>
    <t>CZC7477YDM</t>
  </si>
  <si>
    <t>#80784 2346</t>
  </si>
  <si>
    <t>CZC7477YCJ</t>
  </si>
  <si>
    <t>#80784 2342</t>
  </si>
  <si>
    <t>8CN91005SW</t>
  </si>
  <si>
    <t>#80784 2361</t>
  </si>
  <si>
    <t>CZC74773J0</t>
  </si>
  <si>
    <t>#80784 2364</t>
  </si>
  <si>
    <t>CZC7378ZJQ</t>
  </si>
  <si>
    <t>#80784 2362</t>
  </si>
  <si>
    <t>8CN83705ZD</t>
  </si>
  <si>
    <t>#80784 2359</t>
  </si>
  <si>
    <t>CZC8017HF9</t>
  </si>
  <si>
    <t>#80784 2363</t>
  </si>
  <si>
    <t>8CN837060S</t>
  </si>
  <si>
    <t>#80784 2360</t>
  </si>
  <si>
    <t>CZC8017HFD</t>
  </si>
  <si>
    <t>#81956 0002</t>
  </si>
  <si>
    <t>AMD GX-420GI</t>
  </si>
  <si>
    <t>WANI [RADEON R5/R6/R7 GRAPHICS]</t>
  </si>
  <si>
    <t>CZC64470MX</t>
  </si>
  <si>
    <t>10001003371</t>
  </si>
  <si>
    <t>#81290 0004</t>
  </si>
  <si>
    <t>CZC727826C</t>
  </si>
  <si>
    <t>10001003361</t>
  </si>
  <si>
    <t>#81290 0003</t>
  </si>
  <si>
    <t>CZC6517G75</t>
  </si>
  <si>
    <t>#81956 0007</t>
  </si>
  <si>
    <t>CZC64470PW</t>
  </si>
  <si>
    <t>#81290 0005</t>
  </si>
  <si>
    <t>CZC70387JY</t>
  </si>
  <si>
    <t>#81956 0004</t>
  </si>
  <si>
    <t>T730</t>
  </si>
  <si>
    <t>AMD EX-427BB</t>
  </si>
  <si>
    <t>KAVERI [RADEON R7 GRAPHICS]</t>
  </si>
  <si>
    <t>CZC641870R</t>
  </si>
  <si>
    <t>#80784 2333</t>
  </si>
  <si>
    <t>AMD RX-427BB</t>
  </si>
  <si>
    <t>8CN9280DL8</t>
  </si>
  <si>
    <t>#80784 2334</t>
  </si>
  <si>
    <t>8CN9280DL7</t>
  </si>
  <si>
    <t>#80784 2335</t>
  </si>
  <si>
    <t>8CN9280DL6</t>
  </si>
  <si>
    <t>#80784 2343</t>
  </si>
  <si>
    <t>8CN8470BBJ</t>
  </si>
  <si>
    <t>#80784 2366</t>
  </si>
  <si>
    <t>CZC7148RX0</t>
  </si>
  <si>
    <t>#80784 2367</t>
  </si>
  <si>
    <t>CZC7507WPW</t>
  </si>
  <si>
    <t>#80784 2365</t>
  </si>
  <si>
    <t>CZC74382TV</t>
  </si>
  <si>
    <t>#80784 2368</t>
  </si>
  <si>
    <t>CZC7458YV4</t>
  </si>
  <si>
    <t>#80784 2370</t>
  </si>
  <si>
    <t>CZC70476RG</t>
  </si>
  <si>
    <t>#80784 2369</t>
  </si>
  <si>
    <t>CZC7458YV3</t>
  </si>
  <si>
    <t>#80784 2371</t>
  </si>
  <si>
    <t>CZC646BZ08</t>
  </si>
  <si>
    <t>#80784 2372</t>
  </si>
  <si>
    <t>CZC646BZ07</t>
  </si>
  <si>
    <t>#80784 2373</t>
  </si>
  <si>
    <t>CZC646BZ06</t>
  </si>
  <si>
    <t>#80784 2374</t>
  </si>
  <si>
    <t>CZC646BZ05</t>
  </si>
  <si>
    <t>#77565 0016</t>
  </si>
  <si>
    <t>*D13378</t>
  </si>
  <si>
    <t>C1CZC5477P0L</t>
  </si>
  <si>
    <t>#77565 0018</t>
  </si>
  <si>
    <t>C1CZC63472M7</t>
  </si>
  <si>
    <t>#77565 0012</t>
  </si>
  <si>
    <t>CZC7358KQ3</t>
  </si>
  <si>
    <t>#77565 0013</t>
  </si>
  <si>
    <t>CZC7058GC3</t>
  </si>
  <si>
    <t>#77565 0017</t>
  </si>
  <si>
    <t>C1CZC5477P0D</t>
  </si>
  <si>
    <t>#78104 0001</t>
  </si>
  <si>
    <t>2022-09-22</t>
  </si>
  <si>
    <t>W7M</t>
  </si>
  <si>
    <t>czc4472xzx</t>
  </si>
  <si>
    <t>#79668 0027</t>
  </si>
  <si>
    <t>AMD GX-217GA</t>
  </si>
  <si>
    <t>KABINI [RADEON HD 8280E]</t>
  </si>
  <si>
    <t>CZC6487P29</t>
  </si>
  <si>
    <t>10001002941</t>
  </si>
  <si>
    <t>#79668 0006</t>
  </si>
  <si>
    <t>CZC6487P1Z</t>
  </si>
  <si>
    <t>10001002951</t>
  </si>
  <si>
    <t>#79668 0064</t>
  </si>
  <si>
    <t>czc7079tz6</t>
  </si>
  <si>
    <t>#79668 0010</t>
  </si>
  <si>
    <t>CZC70876R0</t>
  </si>
  <si>
    <t>#79668 0005</t>
  </si>
  <si>
    <t>CZC70876QT</t>
  </si>
  <si>
    <t>#79668 0008</t>
  </si>
  <si>
    <t>CZC712795M</t>
  </si>
  <si>
    <t>#79668 0067</t>
  </si>
  <si>
    <t>czc70876qv</t>
  </si>
  <si>
    <t>#79668 0011</t>
  </si>
  <si>
    <t>CZC712795D</t>
  </si>
  <si>
    <t>#79668 0076</t>
  </si>
  <si>
    <t>czc6487p1d</t>
  </si>
  <si>
    <t>#79668 0012</t>
  </si>
  <si>
    <t>CZC6487P11</t>
  </si>
  <si>
    <t>#79668 0055</t>
  </si>
  <si>
    <t>czc712795f</t>
  </si>
  <si>
    <t>#79668 0024</t>
  </si>
  <si>
    <t>CZC6487P2W</t>
  </si>
  <si>
    <t>#79543 0018</t>
  </si>
  <si>
    <t>2022-10-25</t>
  </si>
  <si>
    <t>CZC6487P1T</t>
  </si>
  <si>
    <t>#79668 0057</t>
  </si>
  <si>
    <t>2022-10-26</t>
  </si>
  <si>
    <t>czc712795c</t>
  </si>
  <si>
    <t>#79668 0058</t>
  </si>
  <si>
    <t>czc70876qz</t>
  </si>
  <si>
    <t>#79668 0017</t>
  </si>
  <si>
    <t>CZC6487P1V</t>
  </si>
  <si>
    <t>#79668 0020</t>
  </si>
  <si>
    <t>CZC6487P0J</t>
  </si>
  <si>
    <t>#79668 0065</t>
  </si>
  <si>
    <t>czc6487p14</t>
  </si>
  <si>
    <t>#79668 0070</t>
  </si>
  <si>
    <t>czc6487p31</t>
  </si>
  <si>
    <t>#79668 0018</t>
  </si>
  <si>
    <t>CZC6487P0R</t>
  </si>
  <si>
    <t>#79668 0069</t>
  </si>
  <si>
    <t>czc712795k</t>
  </si>
  <si>
    <t>#79668 0060</t>
  </si>
  <si>
    <t>czc6487p2h</t>
  </si>
  <si>
    <t>#79668 0063</t>
  </si>
  <si>
    <t>czc712795j</t>
  </si>
  <si>
    <t>#79668 0061</t>
  </si>
  <si>
    <t>czc6487p32</t>
  </si>
  <si>
    <t>#79668 0016</t>
  </si>
  <si>
    <t>CZC70876QW</t>
  </si>
  <si>
    <t>#79668 0015</t>
  </si>
  <si>
    <t>CZC70876R1</t>
  </si>
  <si>
    <t>#78007 0005</t>
  </si>
  <si>
    <t>2022-10-03</t>
  </si>
  <si>
    <t>AMD GX-415GA</t>
  </si>
  <si>
    <t>KABINI [RADEON HD 8330E]</t>
  </si>
  <si>
    <t>CZC529C02R</t>
  </si>
  <si>
    <t>#78007 0004</t>
  </si>
  <si>
    <t>CZC5427F4Y</t>
  </si>
  <si>
    <t>#78007 0015</t>
  </si>
  <si>
    <t>CZC63791PB</t>
  </si>
  <si>
    <t>#78007 0006</t>
  </si>
  <si>
    <t>CZC5232JGV</t>
  </si>
  <si>
    <t>#78007 0007</t>
  </si>
  <si>
    <t>CZC6077CM8</t>
  </si>
  <si>
    <t>#78007 0011</t>
  </si>
  <si>
    <t>CZC61977HM</t>
  </si>
  <si>
    <t>#78007 0003</t>
  </si>
  <si>
    <t>CZC645B2FN</t>
  </si>
  <si>
    <t>#78007 0012</t>
  </si>
  <si>
    <t>CZC62791HD</t>
  </si>
  <si>
    <t>#78007 0013</t>
  </si>
  <si>
    <t>CZC5232JH2</t>
  </si>
  <si>
    <t>#78007 0001</t>
  </si>
  <si>
    <t>CZC537C2KP</t>
  </si>
  <si>
    <t>#78007 0002</t>
  </si>
  <si>
    <t>CZC6407Z8K</t>
  </si>
  <si>
    <t>#78007 0010</t>
  </si>
  <si>
    <t>CZC5232JKD</t>
  </si>
  <si>
    <t>#78007 0014</t>
  </si>
  <si>
    <t>CZC5232JH4</t>
  </si>
  <si>
    <t>#78007 0009</t>
  </si>
  <si>
    <t>CZC5232JHK</t>
  </si>
  <si>
    <t>#79668 0062</t>
  </si>
  <si>
    <t>czc7178ft9</t>
  </si>
  <si>
    <t>#79668 0014</t>
  </si>
  <si>
    <t>CZC7207BZH</t>
  </si>
  <si>
    <t>#79668 0056</t>
  </si>
  <si>
    <t>czc7178ftj</t>
  </si>
  <si>
    <t>#79668 0078</t>
  </si>
  <si>
    <t>czc7207byb</t>
  </si>
  <si>
    <t>#79668 0054</t>
  </si>
  <si>
    <t>czc7178ftd</t>
  </si>
  <si>
    <t>#79668 0023</t>
  </si>
  <si>
    <t>CZC7178FTR</t>
  </si>
  <si>
    <t>#79543 0019</t>
  </si>
  <si>
    <t>CZC7178FTP</t>
  </si>
  <si>
    <t>#79543 0022</t>
  </si>
  <si>
    <t>CZC7207BZF</t>
  </si>
  <si>
    <t>#79668 0059</t>
  </si>
  <si>
    <t>czc7207bys</t>
  </si>
  <si>
    <t>#79668 0068</t>
  </si>
  <si>
    <t>czc7178jlc</t>
  </si>
  <si>
    <t>#79668 0022</t>
  </si>
  <si>
    <t>CZC7207BYX</t>
  </si>
  <si>
    <t>#79668 0019</t>
  </si>
  <si>
    <t>CZC7207BZ7</t>
  </si>
  <si>
    <t>#79668 0021</t>
  </si>
  <si>
    <t>CZC7178JL2</t>
  </si>
  <si>
    <t>#79668 0009</t>
  </si>
  <si>
    <t>CZC7178JL5</t>
  </si>
  <si>
    <t>#79668 0028</t>
  </si>
  <si>
    <t>CZC7178JL6</t>
  </si>
  <si>
    <t>#79668 0007</t>
  </si>
  <si>
    <t>CZC7178FTC</t>
  </si>
  <si>
    <t>#79668 0013</t>
  </si>
  <si>
    <t>CZC7178JL7</t>
  </si>
  <si>
    <t>#79668 0077</t>
  </si>
  <si>
    <t>czc7178jlg</t>
  </si>
  <si>
    <t>#77565 0040</t>
  </si>
  <si>
    <t>CZC6489PBM</t>
  </si>
  <si>
    <t>#77565 0041</t>
  </si>
  <si>
    <t>*X4370</t>
  </si>
  <si>
    <t>T530</t>
  </si>
  <si>
    <t>STONEY [RADEON R2/R3/R4/R5 GRAPHICS]</t>
  </si>
  <si>
    <t>8CG8361B04</t>
  </si>
  <si>
    <t>#77565 0051</t>
  </si>
  <si>
    <t>8CG8361B08</t>
  </si>
  <si>
    <t>#80784 2326</t>
  </si>
  <si>
    <t>8CG9395066</t>
  </si>
  <si>
    <t>#80784 2327</t>
  </si>
  <si>
    <t>8CG9395064</t>
  </si>
  <si>
    <t>#80784 2328</t>
  </si>
  <si>
    <t>8CG9357Z6Z</t>
  </si>
  <si>
    <t>#80784 2329</t>
  </si>
  <si>
    <t>8CG9395062</t>
  </si>
  <si>
    <t>#80784 2330</t>
  </si>
  <si>
    <t>8CG939505X</t>
  </si>
  <si>
    <t>#80784 2331</t>
  </si>
  <si>
    <t>8CG938HBQM</t>
  </si>
  <si>
    <t>#80784 2332</t>
  </si>
  <si>
    <t>8CG9395065</t>
  </si>
  <si>
    <t>#80784 2339</t>
  </si>
  <si>
    <t>8CG8287V6N</t>
  </si>
  <si>
    <t>#80784 2340</t>
  </si>
  <si>
    <t>8CG90303VY</t>
  </si>
  <si>
    <t>#80784 2341</t>
  </si>
  <si>
    <t>8CG90303W2</t>
  </si>
  <si>
    <t>#80784 2347</t>
  </si>
  <si>
    <t>8CG8304BLL</t>
  </si>
  <si>
    <t>#80784 2348</t>
  </si>
  <si>
    <t>8CG8304BLF</t>
  </si>
  <si>
    <t>#80784 2349</t>
  </si>
  <si>
    <t>8CG84317ST</t>
  </si>
  <si>
    <t>#80784 2350</t>
  </si>
  <si>
    <t>8CG8361BW5</t>
  </si>
  <si>
    <t>#80784 2351</t>
  </si>
  <si>
    <t>8CG8304BLY</t>
  </si>
  <si>
    <t>#80784 2352</t>
  </si>
  <si>
    <t>8CG8304BL7</t>
  </si>
  <si>
    <t>#80784 2353</t>
  </si>
  <si>
    <t>8CG8304BLM</t>
  </si>
  <si>
    <t>#80784 2354</t>
  </si>
  <si>
    <t>8CG8304BLX</t>
  </si>
  <si>
    <t>#80784 2355</t>
  </si>
  <si>
    <t>8CG8304BLR</t>
  </si>
  <si>
    <t>#80784 2357</t>
  </si>
  <si>
    <t>8CG91845P6</t>
  </si>
  <si>
    <t>#80784 2356</t>
  </si>
  <si>
    <t>8CG8304BLZ</t>
  </si>
  <si>
    <t>#80784 2358</t>
  </si>
  <si>
    <t>8CG91845P0</t>
  </si>
  <si>
    <t>#77565 0007</t>
  </si>
  <si>
    <t>8CG9425ZR9</t>
  </si>
  <si>
    <t>#77565 0005</t>
  </si>
  <si>
    <t>8CG9425ZR7</t>
  </si>
  <si>
    <t>#77565 0004</t>
  </si>
  <si>
    <t>8CG9425ZR6</t>
  </si>
  <si>
    <t>#77565 0009</t>
  </si>
  <si>
    <t>8CG9425ZRJ</t>
  </si>
  <si>
    <t>#77565 0008</t>
  </si>
  <si>
    <t>8CG9425ZRK</t>
  </si>
  <si>
    <t>#77565 0006</t>
  </si>
  <si>
    <t>8CG9425ZR8</t>
  </si>
  <si>
    <t>#77565 0002</t>
  </si>
  <si>
    <t>8CG9425ZRM</t>
  </si>
  <si>
    <t>#77565 0003</t>
  </si>
  <si>
    <t>8CG9425ZRB</t>
  </si>
  <si>
    <t>#80784 2275</t>
  </si>
  <si>
    <t>T640</t>
  </si>
  <si>
    <t>AMD RYZEN R1505G</t>
  </si>
  <si>
    <t>31 SSD</t>
  </si>
  <si>
    <t>8CN01102QQ</t>
  </si>
  <si>
    <t>#75759 0020</t>
  </si>
  <si>
    <t>*D13144</t>
  </si>
  <si>
    <t>T510</t>
  </si>
  <si>
    <t>EDEN</t>
  </si>
  <si>
    <t>U4200</t>
  </si>
  <si>
    <t>VX900 GRAPHICS [CHROME9 HD]</t>
  </si>
  <si>
    <t>]C1CZC2372X75</t>
  </si>
  <si>
    <t>#75759 0032</t>
  </si>
  <si>
    <t>]C1CZC2372X7R</t>
  </si>
  <si>
    <t>#75759 0031</t>
  </si>
  <si>
    <t>]C1CZC2372X8L</t>
  </si>
  <si>
    <t>#75759 0029</t>
  </si>
  <si>
    <t>]C1CZC2372X6L</t>
  </si>
  <si>
    <t>#75759 0028</t>
  </si>
  <si>
    <t>]C1CZC2372X4S</t>
  </si>
  <si>
    <t>#75759 0027</t>
  </si>
  <si>
    <t>]C1CZC2372X7H</t>
  </si>
  <si>
    <t>#75759 0026</t>
  </si>
  <si>
    <t>]C1CZC2372X5Z</t>
  </si>
  <si>
    <t>#75759 0024</t>
  </si>
  <si>
    <t>]C1CZC2372X7J</t>
  </si>
  <si>
    <t>#75759 0015</t>
  </si>
  <si>
    <t>]C1CZC2372X77</t>
  </si>
  <si>
    <t>#75759 0057</t>
  </si>
  <si>
    <t>]C1CZC2372X87</t>
  </si>
  <si>
    <t>#75759 0062</t>
  </si>
  <si>
    <t>]C1CZC2372X7P</t>
  </si>
  <si>
    <t>#75759 0064</t>
  </si>
  <si>
    <t>]C1CZC2372X6T</t>
  </si>
  <si>
    <t>#75759 0066</t>
  </si>
  <si>
    <t>]C1CZC2372X55</t>
  </si>
  <si>
    <t>#75759 0007</t>
  </si>
  <si>
    <t>]C1CZC2372X5T</t>
  </si>
  <si>
    <t>#75759 0004</t>
  </si>
  <si>
    <t>]C1CZC2372X4Z</t>
  </si>
  <si>
    <t>#75759 0002</t>
  </si>
  <si>
    <t>]C1CZC2372X6P</t>
  </si>
  <si>
    <t>#75759 0010</t>
  </si>
  <si>
    <t>]C1CZC2372X7X</t>
  </si>
  <si>
    <t>#75759 0030</t>
  </si>
  <si>
    <t>]C1CZC2372X6Y</t>
  </si>
  <si>
    <t>#75759 0060</t>
  </si>
  <si>
    <t>EDEN X2</t>
  </si>
  <si>
    <t>]C1CZC2392494</t>
  </si>
  <si>
    <t>#75759 0058</t>
  </si>
  <si>
    <t>]C1CZC2372X6M</t>
  </si>
  <si>
    <t>#75759 0067</t>
  </si>
  <si>
    <t>]C1CZC2372X72</t>
  </si>
  <si>
    <t>#75759 0068</t>
  </si>
  <si>
    <t>]C1CZC2372X5K</t>
  </si>
  <si>
    <t>#75759 0038</t>
  </si>
  <si>
    <t>H2P19AA#AK8</t>
  </si>
  <si>
    <t>#75759 0065</t>
  </si>
  <si>
    <t>]C1CZC2451P0B</t>
  </si>
  <si>
    <t>#75759 0025</t>
  </si>
  <si>
    <t>]C1CZC2451P1Y</t>
  </si>
  <si>
    <t>#75759 0070</t>
  </si>
  <si>
    <t>]C1CZC24940NL</t>
  </si>
  <si>
    <t>#75759 0069</t>
  </si>
  <si>
    <t>]C1CZC2451P1H</t>
  </si>
  <si>
    <t>#75759 0056</t>
  </si>
  <si>
    <t>]C1CZC2451P0Q</t>
  </si>
  <si>
    <t>#75759 0055</t>
  </si>
  <si>
    <t>]C1CZC35006D8</t>
  </si>
  <si>
    <t>#75759 0071</t>
  </si>
  <si>
    <t>]C1CZC4214NFJ</t>
  </si>
  <si>
    <t>#75759 0063</t>
  </si>
  <si>
    <t>]C1CZC24940PQ</t>
  </si>
  <si>
    <t>#75759 0072</t>
  </si>
  <si>
    <t>]C1CZC4062WNN</t>
  </si>
  <si>
    <t>#75759 0073</t>
  </si>
  <si>
    <t>]C1CZC3522W1D</t>
  </si>
  <si>
    <t>#75759 0061</t>
  </si>
  <si>
    <t>]C1CZC24940NN</t>
  </si>
  <si>
    <t>#75759 0014</t>
  </si>
  <si>
    <t>]C1CZC24940PX</t>
  </si>
  <si>
    <t>#75759 0006</t>
  </si>
  <si>
    <t>]C1CZC3522W1Y</t>
  </si>
  <si>
    <t>#75759 0008</t>
  </si>
  <si>
    <t>]C1CZC2451P0R</t>
  </si>
  <si>
    <t>#75759 0001</t>
  </si>
  <si>
    <t>]C1CZC2451P0L</t>
  </si>
  <si>
    <t>#75759 0005</t>
  </si>
  <si>
    <t>]C1CZC4214NFN</t>
  </si>
  <si>
    <t>#75759 0013</t>
  </si>
  <si>
    <t>]C1CZC2451P0S</t>
  </si>
  <si>
    <t>#75759 0012</t>
  </si>
  <si>
    <t>]C1CZC24940PH</t>
  </si>
  <si>
    <t>#75759 0011</t>
  </si>
  <si>
    <t>]C1CZC2451NZR</t>
  </si>
  <si>
    <t>#75759 0053</t>
  </si>
  <si>
    <t>]C1CZC2451P0J</t>
  </si>
  <si>
    <t>#75759 0009</t>
  </si>
  <si>
    <t>]C1CZC24940NP</t>
  </si>
  <si>
    <t>#75759 0037</t>
  </si>
  <si>
    <t>]C1CZC3131M0Q</t>
  </si>
  <si>
    <t>#75759 0059</t>
  </si>
  <si>
    <t>]C1CZC4064WCW</t>
  </si>
  <si>
    <t>#75759 0034</t>
  </si>
  <si>
    <t>]C1CZC4062WNG</t>
  </si>
  <si>
    <t>#75759 0035</t>
  </si>
  <si>
    <t>]C1CZC24940PW</t>
  </si>
  <si>
    <t>#75759 0036</t>
  </si>
  <si>
    <t>]C1CZC35006D2</t>
  </si>
  <si>
    <t>#75759 0039</t>
  </si>
  <si>
    <t>]C1CZC413094B</t>
  </si>
  <si>
    <t>#75759 0019</t>
  </si>
  <si>
    <t>*D13149</t>
  </si>
  <si>
    <t>]C1CZC2372X70</t>
  </si>
  <si>
    <t>#75759 0043</t>
  </si>
  <si>
    <t>]C1CZC2372X63</t>
  </si>
  <si>
    <t>#75759 0023</t>
  </si>
  <si>
    <t>]C1CZC2306D73</t>
  </si>
  <si>
    <t>#75759 0021</t>
  </si>
  <si>
    <t>]C1CZC2372X65</t>
  </si>
  <si>
    <t>#75759 0017</t>
  </si>
  <si>
    <t>]C1CZC2372X5R</t>
  </si>
  <si>
    <t>#75759 0016</t>
  </si>
  <si>
    <t>]C1CZC2372X5S</t>
  </si>
  <si>
    <t>#75759 0051</t>
  </si>
  <si>
    <t>]C1CZC2372X51</t>
  </si>
  <si>
    <t>#75759 0047</t>
  </si>
  <si>
    <t>]C1CZC2372X4V</t>
  </si>
  <si>
    <t>#75759 0045</t>
  </si>
  <si>
    <t>]C1CZC2372X79</t>
  </si>
  <si>
    <t>#75759 0046</t>
  </si>
  <si>
    <t>]C1CZC2372X5Q</t>
  </si>
  <si>
    <t>#75759 0003</t>
  </si>
  <si>
    <t>]C1CZC2372X8G</t>
  </si>
  <si>
    <t>#75759 0022</t>
  </si>
  <si>
    <t>]C1CZC4214NFK</t>
  </si>
  <si>
    <t>#75759 0052</t>
  </si>
  <si>
    <t>]C1CZC2451P1Q</t>
  </si>
  <si>
    <t>#75759 0050</t>
  </si>
  <si>
    <t>]C1CZC2451P0G</t>
  </si>
  <si>
    <t>#75759 0048</t>
  </si>
  <si>
    <t>]C1CZC24940P1</t>
  </si>
  <si>
    <t>#75759 0044</t>
  </si>
  <si>
    <t>]C1CZC2372X6R</t>
  </si>
  <si>
    <t>#75759 0018</t>
  </si>
  <si>
    <t>]C1CZC2372X7C</t>
  </si>
  <si>
    <t>#75759 0033</t>
  </si>
  <si>
    <t>]C1CZC2372X6J</t>
  </si>
  <si>
    <t>#75759 0040</t>
  </si>
  <si>
    <t>]C1CZC239248D</t>
  </si>
  <si>
    <t>#75759 0042</t>
  </si>
  <si>
    <t>]C1CZC2451P1C</t>
  </si>
  <si>
    <t>#75759 0041</t>
  </si>
  <si>
    <t>]C1CZC24940PM</t>
  </si>
  <si>
    <t>#75759 0049</t>
  </si>
  <si>
    <t>]C1CZC2451P03</t>
  </si>
  <si>
    <t>#75759 0088</t>
  </si>
  <si>
    <t>]C1CZC524285G</t>
  </si>
  <si>
    <t>#75759 0106</t>
  </si>
  <si>
    <t>]C1CZC524285N</t>
  </si>
  <si>
    <t>#75759 0083</t>
  </si>
  <si>
    <t>]C1CZC5477P09</t>
  </si>
  <si>
    <t>#75759 0109</t>
  </si>
  <si>
    <t>]C1CZC5192CTM</t>
  </si>
  <si>
    <t>#75759 0084</t>
  </si>
  <si>
    <t>CZC7477RRW</t>
  </si>
  <si>
    <t>#75759 0103</t>
  </si>
  <si>
    <t>CZC7058GC2</t>
  </si>
  <si>
    <t>#75759 0097</t>
  </si>
  <si>
    <t>CZC745777H</t>
  </si>
  <si>
    <t>#75759 0076</t>
  </si>
  <si>
    <t>CZC7348127</t>
  </si>
  <si>
    <t>#75759 0095</t>
  </si>
  <si>
    <t>]C1CZC5477P0J</t>
  </si>
  <si>
    <t>#75759 0096</t>
  </si>
  <si>
    <t>CZC745777J</t>
  </si>
  <si>
    <t>#75759 0079</t>
  </si>
  <si>
    <t>CZC7317MVP</t>
  </si>
  <si>
    <t>#75759 0081</t>
  </si>
  <si>
    <t>CZC7358KPZ</t>
  </si>
  <si>
    <t>#75759 0078</t>
  </si>
  <si>
    <t>CZC7317MVS</t>
  </si>
  <si>
    <t>#75759 0080</t>
  </si>
  <si>
    <t>CZC7358KQ0</t>
  </si>
  <si>
    <t>#75759 0082</t>
  </si>
  <si>
    <t>CZC73573QT</t>
  </si>
  <si>
    <t>#75759 0075</t>
  </si>
  <si>
    <t>CZC7298W9W</t>
  </si>
  <si>
    <t>#75759 0077</t>
  </si>
  <si>
    <t>CZC734812D</t>
  </si>
  <si>
    <t>#75759 0093</t>
  </si>
  <si>
    <t>]C1CZC6307RN9</t>
  </si>
  <si>
    <t>#75759 0092</t>
  </si>
  <si>
    <t>CZC7317MVL</t>
  </si>
  <si>
    <t>#75759 0089</t>
  </si>
  <si>
    <t>CZC7178DYC</t>
  </si>
  <si>
    <t>#75759 0102</t>
  </si>
  <si>
    <t>CZC7358KPY</t>
  </si>
  <si>
    <t>#75759 0087</t>
  </si>
  <si>
    <t>CZC73573QR</t>
  </si>
  <si>
    <t>#75759 0090</t>
  </si>
  <si>
    <t>]C1CZC5192CTR</t>
  </si>
  <si>
    <t>#75759 0091</t>
  </si>
  <si>
    <t>]C1CZC63472LZ</t>
  </si>
  <si>
    <t>#75759 0085</t>
  </si>
  <si>
    <t>]C1CZC5190KRY</t>
  </si>
  <si>
    <t>#75759 0104</t>
  </si>
  <si>
    <t>CZC7358KQ6</t>
  </si>
  <si>
    <t>#75759 0108</t>
  </si>
  <si>
    <t>]C1CZC63472M0</t>
  </si>
  <si>
    <t>#75759 0105</t>
  </si>
  <si>
    <t>]C1CZC524285J</t>
  </si>
  <si>
    <t>#75759 0086</t>
  </si>
  <si>
    <t>]C1CZC54773LF</t>
  </si>
  <si>
    <t>#75759 0107</t>
  </si>
  <si>
    <t>]C1CZC5190KRV</t>
  </si>
  <si>
    <t>#75759 0099</t>
  </si>
  <si>
    <t>8CG8361C2Y</t>
  </si>
  <si>
    <t>#75759 0110</t>
  </si>
  <si>
    <t>8CG9098GZ1</t>
  </si>
  <si>
    <t>#75759 0101</t>
  </si>
  <si>
    <t>8CG91268W3</t>
  </si>
  <si>
    <t>#75759 0098</t>
  </si>
  <si>
    <t>8CG91206XB</t>
  </si>
  <si>
    <t>#75759 0100</t>
  </si>
  <si>
    <t>8CG8388G2J</t>
  </si>
  <si>
    <t>#77565 0035</t>
  </si>
  <si>
    <t>*D13309</t>
  </si>
  <si>
    <t>C1CZC2372X64</t>
  </si>
  <si>
    <t>#77565 0032</t>
  </si>
  <si>
    <t>C1CZC2372X76</t>
  </si>
  <si>
    <t>#77565 0029</t>
  </si>
  <si>
    <t>4 SSD</t>
  </si>
  <si>
    <t>C1CZC2372X50</t>
  </si>
  <si>
    <t>#77565 0033</t>
  </si>
  <si>
    <t>C1CZC413093D</t>
  </si>
  <si>
    <t>#77565 0034</t>
  </si>
  <si>
    <t>C1CZC2372X8M</t>
  </si>
  <si>
    <t>#77565 0019</t>
  </si>
  <si>
    <t>C1CZC239248C</t>
  </si>
  <si>
    <t>#77565 0037</t>
  </si>
  <si>
    <t>C1CZC2372X8K</t>
  </si>
  <si>
    <t>#77565 0036</t>
  </si>
  <si>
    <t>C1CZC2392480</t>
  </si>
  <si>
    <t>#77565 0031</t>
  </si>
  <si>
    <t>C1CZC2372X6K</t>
  </si>
  <si>
    <t>#77565 0030</t>
  </si>
  <si>
    <t>CZC2451NZF</t>
  </si>
  <si>
    <t>#80784 2276</t>
  </si>
  <si>
    <t>*D13519</t>
  </si>
  <si>
    <t>CZC7037JPT</t>
  </si>
  <si>
    <t>#80784 2277</t>
  </si>
  <si>
    <t>CZC7027G0X</t>
  </si>
  <si>
    <t>#80784 2279</t>
  </si>
  <si>
    <t>CZC7037JQ0</t>
  </si>
  <si>
    <t>#80784 2280</t>
  </si>
  <si>
    <t>CZC44002SV</t>
  </si>
  <si>
    <t>#80784 2282</t>
  </si>
  <si>
    <t>CZC437098Z</t>
  </si>
  <si>
    <t>#80784 2293</t>
  </si>
  <si>
    <t>CZC533CDJ1</t>
  </si>
  <si>
    <t>#80784 2295</t>
  </si>
  <si>
    <t>CZC44139DB</t>
  </si>
  <si>
    <t>#80784 2296</t>
  </si>
  <si>
    <t>CZC535CCS0</t>
  </si>
  <si>
    <t>#80784 2294</t>
  </si>
  <si>
    <t>CZC535CCRT</t>
  </si>
  <si>
    <t>#80784 2297</t>
  </si>
  <si>
    <t>CZC6069J2B</t>
  </si>
  <si>
    <t>#80784 2298</t>
  </si>
  <si>
    <t>CZC4472Y08</t>
  </si>
  <si>
    <t>#80784 2299</t>
  </si>
  <si>
    <t>CZC5191S8Z</t>
  </si>
  <si>
    <t>#80784 2300</t>
  </si>
  <si>
    <t>CZC6157Y9Z</t>
  </si>
  <si>
    <t>#80784 2301</t>
  </si>
  <si>
    <t>CZC5083X6H</t>
  </si>
  <si>
    <t>#80784 2302</t>
  </si>
  <si>
    <t>CZC63873D5</t>
  </si>
  <si>
    <t>#80784 2303</t>
  </si>
  <si>
    <t>CZC6219MT3</t>
  </si>
  <si>
    <t>#80784 2305</t>
  </si>
  <si>
    <t>CZC6219MSX</t>
  </si>
  <si>
    <t>#80784 2307</t>
  </si>
  <si>
    <t>CZC44002SW</t>
  </si>
  <si>
    <t>#80784 2306</t>
  </si>
  <si>
    <t>CZC4354B7L</t>
  </si>
  <si>
    <t>#80784 2312</t>
  </si>
  <si>
    <t>CZC437099D</t>
  </si>
  <si>
    <t>#80784 2313</t>
  </si>
  <si>
    <t>CZC4370DLW</t>
  </si>
  <si>
    <t>#80784 2314</t>
  </si>
  <si>
    <t>CZC44119ZF</t>
  </si>
  <si>
    <t>#80784 2315</t>
  </si>
  <si>
    <t>CZC437099G</t>
  </si>
  <si>
    <t>#80784 2316</t>
  </si>
  <si>
    <t>CZC5063TQ9</t>
  </si>
  <si>
    <t>#80784 2317</t>
  </si>
  <si>
    <t>CZC4370DLV</t>
  </si>
  <si>
    <t>#80784 2323</t>
  </si>
  <si>
    <t>CZC64078LT</t>
  </si>
  <si>
    <t>#80784 2324</t>
  </si>
  <si>
    <t>CZC622BL3P</t>
  </si>
  <si>
    <t>#80784 2325</t>
  </si>
  <si>
    <t>CZC60379H3</t>
  </si>
  <si>
    <t>#80784 2379</t>
  </si>
  <si>
    <t>CZC650CDST</t>
  </si>
  <si>
    <t>#80784 2380</t>
  </si>
  <si>
    <t>CZC6479XZ7</t>
  </si>
  <si>
    <t>#80784 2381</t>
  </si>
  <si>
    <t>CZC6488GZ4</t>
  </si>
  <si>
    <t>#80784 2382</t>
  </si>
  <si>
    <t>CZC6479XXW</t>
  </si>
  <si>
    <t>#80784 2383</t>
  </si>
  <si>
    <t>CZC650CDSV</t>
  </si>
  <si>
    <t>#80784 2384</t>
  </si>
  <si>
    <t>CZC6488GZP</t>
  </si>
  <si>
    <t>#80784 2385</t>
  </si>
  <si>
    <t>CZC6488GZL</t>
  </si>
  <si>
    <t>#80784 2386</t>
  </si>
  <si>
    <t>CZC6479XZ9</t>
  </si>
  <si>
    <t>#80784 2387</t>
  </si>
  <si>
    <t>CZC6479XZ2</t>
  </si>
  <si>
    <t>#80784 2388</t>
  </si>
  <si>
    <t>CZC6479XYQ</t>
  </si>
  <si>
    <t>#80784 2389</t>
  </si>
  <si>
    <t>CZC6488GZ2</t>
  </si>
  <si>
    <t>#80784 2390</t>
  </si>
  <si>
    <t>CZC5397P8P</t>
  </si>
  <si>
    <t>#80784 2391</t>
  </si>
  <si>
    <t>CZC6087P0G</t>
  </si>
  <si>
    <t>#80784 2394</t>
  </si>
  <si>
    <t>CZC70187QT</t>
  </si>
  <si>
    <t>#80784 2395</t>
  </si>
  <si>
    <t>CZC70187QV</t>
  </si>
  <si>
    <t>#80439 0001</t>
  </si>
  <si>
    <t>*D13536</t>
  </si>
  <si>
    <t>2022-11-15</t>
  </si>
  <si>
    <t>CZC5081D36</t>
  </si>
  <si>
    <t>#80784 2278</t>
  </si>
  <si>
    <t>CZC7027CH6</t>
  </si>
  <si>
    <t>#80784 2281</t>
  </si>
  <si>
    <t>CZC5063TQ6</t>
  </si>
  <si>
    <t>#80784 2283</t>
  </si>
  <si>
    <t>CZC437099B</t>
  </si>
  <si>
    <t>#80784 2284</t>
  </si>
  <si>
    <t>CZC4370999</t>
  </si>
  <si>
    <t>#80784 2285</t>
  </si>
  <si>
    <t>CZC4370995</t>
  </si>
  <si>
    <t>#80784 2286</t>
  </si>
  <si>
    <t>CZC437099F</t>
  </si>
  <si>
    <t>#80784 2287</t>
  </si>
  <si>
    <t>CZC5063TQ8</t>
  </si>
  <si>
    <t>#80784 2288</t>
  </si>
  <si>
    <t>CZC437098Y</t>
  </si>
  <si>
    <t>#80784 2289</t>
  </si>
  <si>
    <t>CZC4370996</t>
  </si>
  <si>
    <t>#80784 2290</t>
  </si>
  <si>
    <t>CZC44119ZJ</t>
  </si>
  <si>
    <t>#80784 2291</t>
  </si>
  <si>
    <t>CZC5063TQ7</t>
  </si>
  <si>
    <t>#80784 2292</t>
  </si>
  <si>
    <t>CZC437099C</t>
  </si>
  <si>
    <t>#80784 2304</t>
  </si>
  <si>
    <t>CZC5083X6L</t>
  </si>
  <si>
    <t>#80784 2308</t>
  </si>
  <si>
    <t>CZC44002ST</t>
  </si>
  <si>
    <t>#80784 2309</t>
  </si>
  <si>
    <t>CZC4370993</t>
  </si>
  <si>
    <t>#80784 2310</t>
  </si>
  <si>
    <t>CZC4370998</t>
  </si>
  <si>
    <t>#80784 2311</t>
  </si>
  <si>
    <t>CZC4370994</t>
  </si>
  <si>
    <t>#80784 2318</t>
  </si>
  <si>
    <t>CZC44002SX</t>
  </si>
  <si>
    <t>#80784 2319</t>
  </si>
  <si>
    <t>CZC44119ZH</t>
  </si>
  <si>
    <t>#80784 2320</t>
  </si>
  <si>
    <t>CZC44119ZG</t>
  </si>
  <si>
    <t>#80784 2376</t>
  </si>
  <si>
    <t>CZC6479XXP</t>
  </si>
  <si>
    <t>#80784 2377</t>
  </si>
  <si>
    <t>CZC6479XYF</t>
  </si>
  <si>
    <t>#80784 2378</t>
  </si>
  <si>
    <t>CZC6488GZF</t>
  </si>
  <si>
    <t>#80784 2392</t>
  </si>
  <si>
    <t>CZC70187QS</t>
  </si>
  <si>
    <t>#80784 2393</t>
  </si>
  <si>
    <t>CZC70187QX</t>
  </si>
  <si>
    <t>#80784 2397</t>
  </si>
  <si>
    <t>CZC70187QR</t>
  </si>
  <si>
    <t>#80784 2396</t>
  </si>
  <si>
    <t>CZC70187QW</t>
  </si>
  <si>
    <t>#76620 0023</t>
  </si>
  <si>
    <t>*D13526</t>
  </si>
  <si>
    <t>705 G2</t>
  </si>
  <si>
    <t>AMD A8-8600B</t>
  </si>
  <si>
    <t>CZC7097R2Y</t>
  </si>
  <si>
    <t>10001002761</t>
  </si>
  <si>
    <t>#79149 0001</t>
  </si>
  <si>
    <t>czc7097rh9</t>
  </si>
  <si>
    <t>#76620 0030</t>
  </si>
  <si>
    <t>705 G3</t>
  </si>
  <si>
    <t>AMD A6-8570E</t>
  </si>
  <si>
    <t>CZC8157M75</t>
  </si>
  <si>
    <t>10001003081</t>
  </si>
  <si>
    <t>#76620 0026</t>
  </si>
  <si>
    <t>CZC8157M6Z</t>
  </si>
  <si>
    <t>#76620 0028</t>
  </si>
  <si>
    <t>CZC8157M6W</t>
  </si>
  <si>
    <t>#76620 0029</t>
  </si>
  <si>
    <t>CZC828760Y</t>
  </si>
  <si>
    <t>10001003091</t>
  </si>
  <si>
    <t>#76620 0034</t>
  </si>
  <si>
    <t>CZC8287604</t>
  </si>
  <si>
    <t>#76620 0037</t>
  </si>
  <si>
    <t>CZC8157M6X</t>
  </si>
  <si>
    <t>#76620 0033</t>
  </si>
  <si>
    <t>CZC828760W</t>
  </si>
  <si>
    <t>#76620 0025</t>
  </si>
  <si>
    <t>CZC8157M6K</t>
  </si>
  <si>
    <t>#76620 0038</t>
  </si>
  <si>
    <t>CZC8157M7H</t>
  </si>
  <si>
    <t>#76620 0027</t>
  </si>
  <si>
    <t>CZC8157M7G</t>
  </si>
  <si>
    <t>#78640 0007</t>
  </si>
  <si>
    <t>705 G5</t>
  </si>
  <si>
    <t>AMD RYZEN</t>
  </si>
  <si>
    <t>8CC01043VH</t>
  </si>
  <si>
    <t>#78640 0010</t>
  </si>
  <si>
    <t>8CC01608Y4</t>
  </si>
  <si>
    <t>OK, BACK PANEL BROKEN/MISSING</t>
  </si>
  <si>
    <t>#78490 1291</t>
  </si>
  <si>
    <t>*D13497</t>
  </si>
  <si>
    <t>A10-8770E</t>
  </si>
  <si>
    <t>CZC8098X8R</t>
  </si>
  <si>
    <t>10001003012</t>
  </si>
  <si>
    <t>#78490 1293</t>
  </si>
  <si>
    <t>CZC7357S2V</t>
  </si>
  <si>
    <t>#78490 1292</t>
  </si>
  <si>
    <t>CZC7357S3T</t>
  </si>
  <si>
    <t>#78490 1354</t>
  </si>
  <si>
    <t>A6-9500E</t>
  </si>
  <si>
    <t>CZC7398DCV</t>
  </si>
  <si>
    <t>#78490 1290</t>
  </si>
  <si>
    <t>CZC7398DBF</t>
  </si>
  <si>
    <t>#78490 1298</t>
  </si>
  <si>
    <t>CZC7398DD4</t>
  </si>
  <si>
    <t>#78490 1305</t>
  </si>
  <si>
    <t>CZC7398D87</t>
  </si>
  <si>
    <t>#78490 1307</t>
  </si>
  <si>
    <t>CZC7398D9Q</t>
  </si>
  <si>
    <t>#78490 1308</t>
  </si>
  <si>
    <t>CZC72690PY</t>
  </si>
  <si>
    <t>#78490 1311</t>
  </si>
  <si>
    <t>CZC7398DF5</t>
  </si>
  <si>
    <t>#78490 1313</t>
  </si>
  <si>
    <t>CZC7398D9Y</t>
  </si>
  <si>
    <t>#78490 1314</t>
  </si>
  <si>
    <t>CZC7398D9Z</t>
  </si>
  <si>
    <t>#78490 1315</t>
  </si>
  <si>
    <t>CZC7398DDQ</t>
  </si>
  <si>
    <t>#78490 1316</t>
  </si>
  <si>
    <t>CZC7398DF6</t>
  </si>
  <si>
    <t>#78490 1319</t>
  </si>
  <si>
    <t>CZC7398D88</t>
  </si>
  <si>
    <t>#78490 1322</t>
  </si>
  <si>
    <t>CZC72690P8</t>
  </si>
  <si>
    <t>#78490 1341</t>
  </si>
  <si>
    <t>CZC7398DFC</t>
  </si>
  <si>
    <t>#78490 1342</t>
  </si>
  <si>
    <t>CZC7398D8Y</t>
  </si>
  <si>
    <t>#78490 1343</t>
  </si>
  <si>
    <t>CZC7398DD9</t>
  </si>
  <si>
    <t>#78490 1344</t>
  </si>
  <si>
    <t>CZC7398DBC</t>
  </si>
  <si>
    <t>#78490 1345</t>
  </si>
  <si>
    <t>CZC7398DCR</t>
  </si>
  <si>
    <t>#78490 1346</t>
  </si>
  <si>
    <t>CZC7398DCH</t>
  </si>
  <si>
    <t>#78490 1347</t>
  </si>
  <si>
    <t>CZC7398DBV</t>
  </si>
  <si>
    <t>#78490 1348</t>
  </si>
  <si>
    <t>CZC7398D81</t>
  </si>
  <si>
    <t>#78490 1349</t>
  </si>
  <si>
    <t>CZC7398D80</t>
  </si>
  <si>
    <t>#78490 1350</t>
  </si>
  <si>
    <t>CZC7398D9F</t>
  </si>
  <si>
    <t>#78490 1351</t>
  </si>
  <si>
    <t>CZC7398D9G</t>
  </si>
  <si>
    <t>#78490 1352</t>
  </si>
  <si>
    <t>CZC7398DB5</t>
  </si>
  <si>
    <t>#78490 1353</t>
  </si>
  <si>
    <t>CZC7398DCX</t>
  </si>
  <si>
    <t>#78490 1356</t>
  </si>
  <si>
    <t>CZC7398D8N</t>
  </si>
  <si>
    <t>#78490 1355</t>
  </si>
  <si>
    <t>CZC7378KDM</t>
  </si>
  <si>
    <t>#78490 1357</t>
  </si>
  <si>
    <t>CZC7398DCS</t>
  </si>
  <si>
    <t>#78490 1358</t>
  </si>
  <si>
    <t>CZC7398DC3</t>
  </si>
  <si>
    <t>#78490 1359</t>
  </si>
  <si>
    <t>CZC7398DF8</t>
  </si>
  <si>
    <t>#78490 1360</t>
  </si>
  <si>
    <t>CZC7398D9K</t>
  </si>
  <si>
    <t>#78490 1361</t>
  </si>
  <si>
    <t>CZC7398D8W</t>
  </si>
  <si>
    <t>#78490 1362</t>
  </si>
  <si>
    <t>CZC7398DB1</t>
  </si>
  <si>
    <t>#78490 1363</t>
  </si>
  <si>
    <t>CZC7398DC7</t>
  </si>
  <si>
    <t>#78490 1364</t>
  </si>
  <si>
    <t>CZC7398D7F</t>
  </si>
  <si>
    <t>#78490 1367</t>
  </si>
  <si>
    <t>CZC7398D93</t>
  </si>
  <si>
    <t>#78490 1368</t>
  </si>
  <si>
    <t>CZC7398D9C</t>
  </si>
  <si>
    <t>#78490 1369</t>
  </si>
  <si>
    <t>CZC7398DFQ</t>
  </si>
  <si>
    <t>#78490 1371</t>
  </si>
  <si>
    <t>CZC7398DBP</t>
  </si>
  <si>
    <t>#78490 1372</t>
  </si>
  <si>
    <t>CZC7398D97</t>
  </si>
  <si>
    <t>#78490 1373</t>
  </si>
  <si>
    <t>CZC7398DFR</t>
  </si>
  <si>
    <t>#78490 1374</t>
  </si>
  <si>
    <t>CZC7398DBT</t>
  </si>
  <si>
    <t>#78490 1375</t>
  </si>
  <si>
    <t>CZC7398D7Q</t>
  </si>
  <si>
    <t>#78490 1376</t>
  </si>
  <si>
    <t>CZC7398DBS</t>
  </si>
  <si>
    <t>#78490 1377</t>
  </si>
  <si>
    <t>CZC7398D8V</t>
  </si>
  <si>
    <t>#78490 1378</t>
  </si>
  <si>
    <t>CZC7398DFJ</t>
  </si>
  <si>
    <t>#78490 1379</t>
  </si>
  <si>
    <t>CZC7398D8P</t>
  </si>
  <si>
    <t>#78490 1380</t>
  </si>
  <si>
    <t>CZC7398D95</t>
  </si>
  <si>
    <t>#78490 1381</t>
  </si>
  <si>
    <t>CZC7358CBD</t>
  </si>
  <si>
    <t>#78490 1382</t>
  </si>
  <si>
    <t>CZC7378KCR</t>
  </si>
  <si>
    <t>#78490 1383</t>
  </si>
  <si>
    <t>CZC7378KB8</t>
  </si>
  <si>
    <t>#78490 1384</t>
  </si>
  <si>
    <t>CZC7398D86</t>
  </si>
  <si>
    <t>#78490 1399</t>
  </si>
  <si>
    <t>*D13499</t>
  </si>
  <si>
    <t>A8-8600</t>
  </si>
  <si>
    <t>CZC5493H27</t>
  </si>
  <si>
    <t>10001002672</t>
  </si>
  <si>
    <t>#78490 1397</t>
  </si>
  <si>
    <t>CZC5493H0J</t>
  </si>
  <si>
    <t>#78490 1396</t>
  </si>
  <si>
    <t>CZC5532ZSJ</t>
  </si>
  <si>
    <t>#78490 1395</t>
  </si>
  <si>
    <t>CZC5493H1P</t>
  </si>
  <si>
    <t>#78490 1394</t>
  </si>
  <si>
    <t>CZC7017G4W</t>
  </si>
  <si>
    <t>#78490 1330</t>
  </si>
  <si>
    <t>CZC7398DFS</t>
  </si>
  <si>
    <t>#78490 1294</t>
  </si>
  <si>
    <t>CZC7398D89</t>
  </si>
  <si>
    <t>#78490 1295</t>
  </si>
  <si>
    <t>CZC7398D9X</t>
  </si>
  <si>
    <t>#78490 1296</t>
  </si>
  <si>
    <t>CZC7398DD6</t>
  </si>
  <si>
    <t>#78490 1297</t>
  </si>
  <si>
    <t>CZC7398D7L</t>
  </si>
  <si>
    <t>#78490 1299</t>
  </si>
  <si>
    <t>CZC7398D9D</t>
  </si>
  <si>
    <t>#78490 1300</t>
  </si>
  <si>
    <t>CZC7398D85</t>
  </si>
  <si>
    <t>#78490 1301</t>
  </si>
  <si>
    <t>CZC7398D7S</t>
  </si>
  <si>
    <t>#78490 1302</t>
  </si>
  <si>
    <t>CZC7398D8C</t>
  </si>
  <si>
    <t>#78490 1303</t>
  </si>
  <si>
    <t>CZC7398DCB</t>
  </si>
  <si>
    <t>#78490 1304</t>
  </si>
  <si>
    <t>CZC7398DF7</t>
  </si>
  <si>
    <t>#78490 1306</t>
  </si>
  <si>
    <t>CZC7398D98</t>
  </si>
  <si>
    <t>#78490 1309</t>
  </si>
  <si>
    <t>CZC7398DB6</t>
  </si>
  <si>
    <t>#78490 1310</t>
  </si>
  <si>
    <t>CZC7398DBM</t>
  </si>
  <si>
    <t>#78490 1312</t>
  </si>
  <si>
    <t>CZC7398DB8</t>
  </si>
  <si>
    <t>#78490 1317</t>
  </si>
  <si>
    <t>CZC7398D7C</t>
  </si>
  <si>
    <t>#78490 1318</t>
  </si>
  <si>
    <t>CZC72690PV</t>
  </si>
  <si>
    <t>#78490 1320</t>
  </si>
  <si>
    <t>CZC7398D84</t>
  </si>
  <si>
    <t>#78490 1321</t>
  </si>
  <si>
    <t>CZC7398DBW</t>
  </si>
  <si>
    <t>#78490 1323</t>
  </si>
  <si>
    <t>CZC7398D9L</t>
  </si>
  <si>
    <t>#78490 1324</t>
  </si>
  <si>
    <t>CZC72690Q3</t>
  </si>
  <si>
    <t>#78490 1325</t>
  </si>
  <si>
    <t>CZC7398DB4</t>
  </si>
  <si>
    <t>#78490 1326</t>
  </si>
  <si>
    <t>CZC7398D7Y</t>
  </si>
  <si>
    <t>#78490 1327</t>
  </si>
  <si>
    <t>CZC7398D9H</t>
  </si>
  <si>
    <t>#78490 1328</t>
  </si>
  <si>
    <t>CZC7398D92</t>
  </si>
  <si>
    <t>#78490 1329</t>
  </si>
  <si>
    <t>CZC7398D9S</t>
  </si>
  <si>
    <t>#78490 1331</t>
  </si>
  <si>
    <t>CZC7398D94</t>
  </si>
  <si>
    <t>#78490 1332</t>
  </si>
  <si>
    <t>CZC7398DD0</t>
  </si>
  <si>
    <t>#78490 1333</t>
  </si>
  <si>
    <t>CZC7358C9D</t>
  </si>
  <si>
    <t>#78490 1334</t>
  </si>
  <si>
    <t>CZC7398DF2</t>
  </si>
  <si>
    <t>#78490 1335</t>
  </si>
  <si>
    <t>CZC7398D8G</t>
  </si>
  <si>
    <t>#78490 1336</t>
  </si>
  <si>
    <t>CZC7398D9P</t>
  </si>
  <si>
    <t>#78490 1337</t>
  </si>
  <si>
    <t>CZC7398D8M</t>
  </si>
  <si>
    <t>#78490 1338</t>
  </si>
  <si>
    <t>CZC7398DCK</t>
  </si>
  <si>
    <t>#78490 1339</t>
  </si>
  <si>
    <t>CZC7398DD3</t>
  </si>
  <si>
    <t>#78490 1340</t>
  </si>
  <si>
    <t>CZC7398DB3</t>
  </si>
  <si>
    <t>#78490 1365</t>
  </si>
  <si>
    <t>CZC7398DC5</t>
  </si>
  <si>
    <t>#78490 1366</t>
  </si>
  <si>
    <t>CZC7398DFH</t>
  </si>
  <si>
    <t>#78490 1370</t>
  </si>
  <si>
    <t>CZC7398D7X</t>
  </si>
  <si>
    <t>#79149 0003</t>
  </si>
  <si>
    <t>A6-8570E</t>
  </si>
  <si>
    <t>czc8157m71</t>
  </si>
  <si>
    <t>#79149 0002</t>
  </si>
  <si>
    <t>czc8287614</t>
  </si>
  <si>
    <t>#78490 1388</t>
  </si>
  <si>
    <t>705 G4</t>
  </si>
  <si>
    <t>RYZEN5PRO2400GE</t>
  </si>
  <si>
    <t>8CC9421SG2</t>
  </si>
  <si>
    <t>#78490 1389</t>
  </si>
  <si>
    <t>8CC9421SHC</t>
  </si>
  <si>
    <t>#78490 1390</t>
  </si>
  <si>
    <t>8CC9033MJ5</t>
  </si>
  <si>
    <t>#78490 1387</t>
  </si>
  <si>
    <t>8CC9421SKD</t>
  </si>
  <si>
    <t>#78490 1386</t>
  </si>
  <si>
    <t>8CC9421SH5</t>
  </si>
  <si>
    <t>#78490 1385</t>
  </si>
  <si>
    <t>8CC9391MP5</t>
  </si>
  <si>
    <t>#78490 1391</t>
  </si>
  <si>
    <t>RYZEN5PRO3400GE</t>
  </si>
  <si>
    <t>8CC0230D9F</t>
  </si>
  <si>
    <t>#78490 1392</t>
  </si>
  <si>
    <t>8CC0230DCM</t>
  </si>
  <si>
    <t>#79000 0010</t>
  </si>
  <si>
    <t>*D13227</t>
  </si>
  <si>
    <t>2022-10-31</t>
  </si>
  <si>
    <t>czc1364drk</t>
  </si>
  <si>
    <t>#77356 0007</t>
  </si>
  <si>
    <t>2022-09-05</t>
  </si>
  <si>
    <t>CZC2475LNT</t>
  </si>
  <si>
    <t>#77356 0003</t>
  </si>
  <si>
    <t>CZC3025W4G</t>
  </si>
  <si>
    <t>#80042 0004</t>
  </si>
  <si>
    <t>czc23667f4</t>
  </si>
  <si>
    <t>#77149 2154</t>
  </si>
  <si>
    <t>6200</t>
  </si>
  <si>
    <t>CZC1432J7W</t>
  </si>
  <si>
    <t>10001000582</t>
  </si>
  <si>
    <t>#78188 1714</t>
  </si>
  <si>
    <t>CZC2010QXD</t>
  </si>
  <si>
    <t>10001000572</t>
  </si>
  <si>
    <t>#77149 2159</t>
  </si>
  <si>
    <t>6300</t>
  </si>
  <si>
    <t>CZC2371SN3</t>
  </si>
  <si>
    <t>10001000622</t>
  </si>
  <si>
    <t>#77149 2161</t>
  </si>
  <si>
    <t>CZC2371SNR</t>
  </si>
  <si>
    <t>#77149 2162</t>
  </si>
  <si>
    <t>CZC2371SNM</t>
  </si>
  <si>
    <t>#77149 2163</t>
  </si>
  <si>
    <t>CZC2371SNJ</t>
  </si>
  <si>
    <t>#77149 2164</t>
  </si>
  <si>
    <t>CZC2371SMS</t>
  </si>
  <si>
    <t>#77149 2157</t>
  </si>
  <si>
    <t>CZC2371SN4</t>
  </si>
  <si>
    <t>#77149 2160</t>
  </si>
  <si>
    <t>CZC2371SMW</t>
  </si>
  <si>
    <t>#77149 2158</t>
  </si>
  <si>
    <t>CZC2371SND</t>
  </si>
  <si>
    <t>#76702 0011</t>
  </si>
  <si>
    <t>CZC2321C23</t>
  </si>
  <si>
    <t>#78832 0006</t>
  </si>
  <si>
    <t>2022-10-18</t>
  </si>
  <si>
    <t>CZC2405RLD</t>
  </si>
  <si>
    <t>10001000611</t>
  </si>
  <si>
    <t>#78832 0005</t>
  </si>
  <si>
    <t>CZC2405RLX</t>
  </si>
  <si>
    <t>#79668 0050</t>
  </si>
  <si>
    <t>czc2439xkb</t>
  </si>
  <si>
    <t>#76538 2909</t>
  </si>
  <si>
    <t>W7</t>
  </si>
  <si>
    <t>CZC2018WLM</t>
  </si>
  <si>
    <t>#79365 1476</t>
  </si>
  <si>
    <t>*D13520</t>
  </si>
  <si>
    <t>CZC2098840</t>
  </si>
  <si>
    <t>#79365 1477</t>
  </si>
  <si>
    <t>CZC3304PKT</t>
  </si>
  <si>
    <t>10001000612</t>
  </si>
  <si>
    <t>#81526 0006</t>
  </si>
  <si>
    <t>CZC3103NH2</t>
  </si>
  <si>
    <t>#80664 0008</t>
  </si>
  <si>
    <t>CZC33806KV</t>
  </si>
  <si>
    <t>#81526 0022</t>
  </si>
  <si>
    <t>CZC33806HY</t>
  </si>
  <si>
    <t>#81526 0014</t>
  </si>
  <si>
    <t>CZC32693S1</t>
  </si>
  <si>
    <t>#81526 0009</t>
  </si>
  <si>
    <t>CZC2475G5C</t>
  </si>
  <si>
    <t>#81526 0008</t>
  </si>
  <si>
    <t>CZC3032737</t>
  </si>
  <si>
    <t>#81526 0010</t>
  </si>
  <si>
    <t>CZC3042L2Q</t>
  </si>
  <si>
    <t>#81517 0002</t>
  </si>
  <si>
    <t>CZC3013MH4</t>
  </si>
  <si>
    <t>#81517 0008</t>
  </si>
  <si>
    <t>CZC345BJGH</t>
  </si>
  <si>
    <t>#81526 0001</t>
  </si>
  <si>
    <t>CZC33806J0</t>
  </si>
  <si>
    <t>#81526 0005</t>
  </si>
  <si>
    <t>CZC2513STB</t>
  </si>
  <si>
    <t>#78194 0002</t>
  </si>
  <si>
    <t>CZC3222FQ2</t>
  </si>
  <si>
    <t>10001002721</t>
  </si>
  <si>
    <t>#79986 0271</t>
  </si>
  <si>
    <t>8300</t>
  </si>
  <si>
    <t>CZC4125923</t>
  </si>
  <si>
    <t>10001001552</t>
  </si>
  <si>
    <t>#79986 0272</t>
  </si>
  <si>
    <t>CZC4125921</t>
  </si>
  <si>
    <t>#79986 0273</t>
  </si>
  <si>
    <t>CZC41258YY</t>
  </si>
  <si>
    <t>#77564 0010</t>
  </si>
  <si>
    <t>PRO 3500</t>
  </si>
  <si>
    <t>CZC31278V8</t>
  </si>
  <si>
    <t>#79986 0289</t>
  </si>
  <si>
    <t>PRO3500</t>
  </si>
  <si>
    <t>CZC3403DTC</t>
  </si>
  <si>
    <t>480 SSD</t>
  </si>
  <si>
    <t>10000000022</t>
  </si>
  <si>
    <t>CHASSI - MINOR CRACK, CHASSI - DENTED</t>
  </si>
  <si>
    <t>CHASSI - DENTED, CHASSI - MINOR CRACK</t>
  </si>
  <si>
    <t>10001001402</t>
  </si>
  <si>
    <t>I5-2500</t>
  </si>
  <si>
    <t>10001001401</t>
  </si>
  <si>
    <t>180 SSD</t>
  </si>
  <si>
    <t>10001001551</t>
  </si>
  <si>
    <t>I5-3570</t>
  </si>
  <si>
    <t>6300 PRO</t>
  </si>
  <si>
    <t>#77212 0001</t>
  </si>
  <si>
    <t>*D13476</t>
  </si>
  <si>
    <t>2022-09-21</t>
  </si>
  <si>
    <t>8200</t>
  </si>
  <si>
    <t>czc1379kqs</t>
  </si>
  <si>
    <t>#74975 0001</t>
  </si>
  <si>
    <t>CZC21769ML</t>
  </si>
  <si>
    <t>#74052 0051</t>
  </si>
  <si>
    <t>2022-05-09</t>
  </si>
  <si>
    <t>CZC12355HY</t>
  </si>
  <si>
    <t>#76538 0710</t>
  </si>
  <si>
    <t>CZC128094D</t>
  </si>
  <si>
    <t>#76538 0711</t>
  </si>
  <si>
    <t>CZC1490414</t>
  </si>
  <si>
    <t>10001003412</t>
  </si>
  <si>
    <t>#76538 2893</t>
  </si>
  <si>
    <t>CZC12809DP</t>
  </si>
  <si>
    <t>#78292 0002</t>
  </si>
  <si>
    <t>CZC202DN0P</t>
  </si>
  <si>
    <t>#78292 0010</t>
  </si>
  <si>
    <t>CZC21319V4</t>
  </si>
  <si>
    <t>#78292 0003</t>
  </si>
  <si>
    <t>160 SSD</t>
  </si>
  <si>
    <t>CZC1338Q1K</t>
  </si>
  <si>
    <t>#78292 0001</t>
  </si>
  <si>
    <t>CZC13421SY</t>
  </si>
  <si>
    <t>#80314 0002</t>
  </si>
  <si>
    <t>I5-2500S</t>
  </si>
  <si>
    <t>CZC211BVZG</t>
  </si>
  <si>
    <t>#76538 2939</t>
  </si>
  <si>
    <t>I5-3470S</t>
  </si>
  <si>
    <t>CZC23821MT</t>
  </si>
  <si>
    <t>#76538 2941</t>
  </si>
  <si>
    <t>CZC23821P9</t>
  </si>
  <si>
    <t>#76538 2943</t>
  </si>
  <si>
    <t>CZC23821Q4</t>
  </si>
  <si>
    <t>#76538 2945</t>
  </si>
  <si>
    <t>CZC22594CG</t>
  </si>
  <si>
    <t>#76538 2946</t>
  </si>
  <si>
    <t>CZC23821MV</t>
  </si>
  <si>
    <t>#76538 2947</t>
  </si>
  <si>
    <t>CZC23821MN</t>
  </si>
  <si>
    <t>#76538 2948</t>
  </si>
  <si>
    <t>CZC41326RL</t>
  </si>
  <si>
    <t>#79986 0263</t>
  </si>
  <si>
    <t>CZC4132KWP</t>
  </si>
  <si>
    <t>#77212 0007</t>
  </si>
  <si>
    <t>czc30756q2</t>
  </si>
  <si>
    <t>#72879 0008</t>
  </si>
  <si>
    <t>CZC3127QBS</t>
  </si>
  <si>
    <t>#80783 0004</t>
  </si>
  <si>
    <t>czc3067kqn</t>
  </si>
  <si>
    <t>#80783 0003</t>
  </si>
  <si>
    <t>czc248bbvf</t>
  </si>
  <si>
    <t>#79986 0238</t>
  </si>
  <si>
    <t>CZC23821K1</t>
  </si>
  <si>
    <t>#79986 0239</t>
  </si>
  <si>
    <t>CZC23821RV</t>
  </si>
  <si>
    <t>#79986 0241</t>
  </si>
  <si>
    <t>CZC23821MB</t>
  </si>
  <si>
    <t>#79986 0242</t>
  </si>
  <si>
    <t>CZC23821PM</t>
  </si>
  <si>
    <t>#79986 0243</t>
  </si>
  <si>
    <t>CZC23821R8</t>
  </si>
  <si>
    <t>#79986 0245</t>
  </si>
  <si>
    <t>CZC23821L6</t>
  </si>
  <si>
    <t>#79986 0246</t>
  </si>
  <si>
    <t>CZC23821RZ</t>
  </si>
  <si>
    <t>#79986 0248</t>
  </si>
  <si>
    <t>CZC23821J9</t>
  </si>
  <si>
    <t>#79986 0249</t>
  </si>
  <si>
    <t>CZC23821L1</t>
  </si>
  <si>
    <t>#79986 0250</t>
  </si>
  <si>
    <t>CZC23821LC</t>
  </si>
  <si>
    <t>#79986 0252</t>
  </si>
  <si>
    <t>CZC23821N7</t>
  </si>
  <si>
    <t>#79986 0253</t>
  </si>
  <si>
    <t>CZC23821KK</t>
  </si>
  <si>
    <t>#79986 0254</t>
  </si>
  <si>
    <t>CZC23821MG</t>
  </si>
  <si>
    <t>#79986 0256</t>
  </si>
  <si>
    <t>CZC23821S8</t>
  </si>
  <si>
    <t>#79986 0258</t>
  </si>
  <si>
    <t>CZC23821KP</t>
  </si>
  <si>
    <t>#79986 0260</t>
  </si>
  <si>
    <t>CZC23821NG</t>
  </si>
  <si>
    <t>#79986 0262</t>
  </si>
  <si>
    <t>CZC23821P1</t>
  </si>
  <si>
    <t>#79986 0264</t>
  </si>
  <si>
    <t>CZC23821P8</t>
  </si>
  <si>
    <t>#79986 0259</t>
  </si>
  <si>
    <t>CZC23821KX</t>
  </si>
  <si>
    <t>#79986 0240</t>
  </si>
  <si>
    <t>CZC4132M9S</t>
  </si>
  <si>
    <t>#78579 0005</t>
  </si>
  <si>
    <t>2022-10-13</t>
  </si>
  <si>
    <t>CZC3171H5J</t>
  </si>
  <si>
    <t>#79986 0261</t>
  </si>
  <si>
    <t>2UA3440H73</t>
  </si>
  <si>
    <t>#78579 0004</t>
  </si>
  <si>
    <t>2UA3431D6P</t>
  </si>
  <si>
    <t>#78579 0003</t>
  </si>
  <si>
    <t>CZC3171H5M</t>
  </si>
  <si>
    <t>I52400S</t>
  </si>
  <si>
    <t>CZC1379KQS</t>
  </si>
  <si>
    <t>CZC30756Q2</t>
  </si>
  <si>
    <t>CZC3067KQN</t>
  </si>
  <si>
    <t>CZC248BBVF</t>
  </si>
  <si>
    <t>#80526 0017</t>
  </si>
  <si>
    <t>*D13560</t>
  </si>
  <si>
    <t>CZC118BWZX</t>
  </si>
  <si>
    <t>#80526 0025</t>
  </si>
  <si>
    <t>CZC118BWZY</t>
  </si>
  <si>
    <t>#80526 0019</t>
  </si>
  <si>
    <t>XY152ET#UUW</t>
  </si>
  <si>
    <t>#80526 0020</t>
  </si>
  <si>
    <t>XY152ET#UUWXY152ET#UUW</t>
  </si>
  <si>
    <t>#80526 0021</t>
  </si>
  <si>
    <t>CZC118DM9S</t>
  </si>
  <si>
    <t>#80526 0022</t>
  </si>
  <si>
    <t>CZC118BX00</t>
  </si>
  <si>
    <t>#81976 1950</t>
  </si>
  <si>
    <t>CZC23821MW</t>
  </si>
  <si>
    <t>#81976 1952</t>
  </si>
  <si>
    <t>CZC23821MX</t>
  </si>
  <si>
    <t>#81976 1951</t>
  </si>
  <si>
    <t>CZC23821JD</t>
  </si>
  <si>
    <t>#81976 1953</t>
  </si>
  <si>
    <t>CZC23821M8</t>
  </si>
  <si>
    <t>#81976 1958</t>
  </si>
  <si>
    <t>CZC41326SK</t>
  </si>
  <si>
    <t>#81976 1957</t>
  </si>
  <si>
    <t>CZC41326R7</t>
  </si>
  <si>
    <t>#81976 1961</t>
  </si>
  <si>
    <t>CZC23821LL</t>
  </si>
  <si>
    <t>#81976 1962</t>
  </si>
  <si>
    <t>CZC4132M2S</t>
  </si>
  <si>
    <t>#81976 1963</t>
  </si>
  <si>
    <t>CZC41326PR</t>
  </si>
  <si>
    <t>#81976 1968</t>
  </si>
  <si>
    <t>CZC23821KV</t>
  </si>
  <si>
    <t>#81976 1993</t>
  </si>
  <si>
    <t>CZC23821SB</t>
  </si>
  <si>
    <t>#81976 1994</t>
  </si>
  <si>
    <t>CZC23821RH</t>
  </si>
  <si>
    <t>#81976 1995</t>
  </si>
  <si>
    <t>CZC23821LG</t>
  </si>
  <si>
    <t>#81976 1996</t>
  </si>
  <si>
    <t>CZC23821Q3</t>
  </si>
  <si>
    <t>#81976 1997</t>
  </si>
  <si>
    <t>CZC23821LK</t>
  </si>
  <si>
    <t>#81976 1998</t>
  </si>
  <si>
    <t>CZC23821JN</t>
  </si>
  <si>
    <t>#81976 1999</t>
  </si>
  <si>
    <t>CZC23821QS</t>
  </si>
  <si>
    <t>#81976 2000</t>
  </si>
  <si>
    <t>CZC23821JB</t>
  </si>
  <si>
    <t>#81976 2001</t>
  </si>
  <si>
    <t>CZC23821QG</t>
  </si>
  <si>
    <t>#81976 2002</t>
  </si>
  <si>
    <t>CZC23821K5</t>
  </si>
  <si>
    <t>#81976 2003</t>
  </si>
  <si>
    <t>CZC23821QY</t>
  </si>
  <si>
    <t>#81976 2004</t>
  </si>
  <si>
    <t>CZC23821RK</t>
  </si>
  <si>
    <t>#81976 2005</t>
  </si>
  <si>
    <t>CZC23821QZ</t>
  </si>
  <si>
    <t>#81976 2006</t>
  </si>
  <si>
    <t>CZC23821M0</t>
  </si>
  <si>
    <t>#81976 2007</t>
  </si>
  <si>
    <t>CZC23821MJ</t>
  </si>
  <si>
    <t>#81976 2008</t>
  </si>
  <si>
    <t>CZC23821N5</t>
  </si>
  <si>
    <t>#81976 2009</t>
  </si>
  <si>
    <t>CZC23821JZ</t>
  </si>
  <si>
    <t>#81976 2011</t>
  </si>
  <si>
    <t>CZC23821RB</t>
  </si>
  <si>
    <t>#81976 2010</t>
  </si>
  <si>
    <t>CZC23821JP</t>
  </si>
  <si>
    <t>#81976 2012</t>
  </si>
  <si>
    <t>CZC23821PV</t>
  </si>
  <si>
    <t>#81976 2013</t>
  </si>
  <si>
    <t>CZC23821PW</t>
  </si>
  <si>
    <t>#81976 2015</t>
  </si>
  <si>
    <t>CZC23821NL</t>
  </si>
  <si>
    <t>#81976 2017</t>
  </si>
  <si>
    <t>CZC23821K9</t>
  </si>
  <si>
    <t>#81976 2018</t>
  </si>
  <si>
    <t>CZC23821J6</t>
  </si>
  <si>
    <t>#81976 2019</t>
  </si>
  <si>
    <t>CZC23821SM</t>
  </si>
  <si>
    <t>#81976 2023</t>
  </si>
  <si>
    <t>CZC23821NN</t>
  </si>
  <si>
    <t>#81976 2026</t>
  </si>
  <si>
    <t>CZC23821JK</t>
  </si>
  <si>
    <t>#81976 2027</t>
  </si>
  <si>
    <t>CZC23821K4</t>
  </si>
  <si>
    <t>#81976 2029</t>
  </si>
  <si>
    <t>CZC23821J4</t>
  </si>
  <si>
    <t>#81976 2028</t>
  </si>
  <si>
    <t>CZC23821QP</t>
  </si>
  <si>
    <t>#81976 2033</t>
  </si>
  <si>
    <t>CZC23821Q7</t>
  </si>
  <si>
    <t>#78846 0002</t>
  </si>
  <si>
    <t>*D13561</t>
  </si>
  <si>
    <t>2022-10-20</t>
  </si>
  <si>
    <t>USDT WEBCAM</t>
  </si>
  <si>
    <t>XEON E3-1200 V2</t>
  </si>
  <si>
    <t>2UA3451RBQ</t>
  </si>
  <si>
    <t>#79986 0247</t>
  </si>
  <si>
    <t>CZC23821ST</t>
  </si>
  <si>
    <t>#79986 0251</t>
  </si>
  <si>
    <t>CZC23821QM</t>
  </si>
  <si>
    <t>#79986 0255</t>
  </si>
  <si>
    <t>CZC23821SQ</t>
  </si>
  <si>
    <t>#78528 0008</t>
  </si>
  <si>
    <t>CZC338B1ZZ</t>
  </si>
  <si>
    <t>#78528 0005</t>
  </si>
  <si>
    <t>CZC338B200</t>
  </si>
  <si>
    <t>#79463 0001</t>
  </si>
  <si>
    <t>CZC30208DY</t>
  </si>
  <si>
    <t>#79463 0002</t>
  </si>
  <si>
    <t>CZC30208DK</t>
  </si>
  <si>
    <t>#81759 0007</t>
  </si>
  <si>
    <t>CZC1354SZS</t>
  </si>
  <si>
    <t>#81976 1948</t>
  </si>
  <si>
    <t>CZC23821PC</t>
  </si>
  <si>
    <t>#81976 1949</t>
  </si>
  <si>
    <t>CZC23821RM</t>
  </si>
  <si>
    <t>#81976 1954</t>
  </si>
  <si>
    <t>CZC2311N8N</t>
  </si>
  <si>
    <t>#81976 1955</t>
  </si>
  <si>
    <t>CZC23821MM</t>
  </si>
  <si>
    <t>#81976 1959</t>
  </si>
  <si>
    <t>CZC41326PP</t>
  </si>
  <si>
    <t>#81976 1960</t>
  </si>
  <si>
    <t>CZC4132KWR</t>
  </si>
  <si>
    <t>#81976 1969</t>
  </si>
  <si>
    <t>CZC23821R0</t>
  </si>
  <si>
    <t>#81976 1970</t>
  </si>
  <si>
    <t>CZC23821PB</t>
  </si>
  <si>
    <t>#81976 1971</t>
  </si>
  <si>
    <t>CZC23821PD</t>
  </si>
  <si>
    <t>#81976 1972</t>
  </si>
  <si>
    <t>CZC23821RF</t>
  </si>
  <si>
    <t>#81976 1973</t>
  </si>
  <si>
    <t>CZC23821QW</t>
  </si>
  <si>
    <t>#81976 1974</t>
  </si>
  <si>
    <t>CZC23821HX</t>
  </si>
  <si>
    <t>#81976 1975</t>
  </si>
  <si>
    <t>CZC23821LZ</t>
  </si>
  <si>
    <t>#81976 1976</t>
  </si>
  <si>
    <t>CZC23821NS</t>
  </si>
  <si>
    <t>#81976 1977</t>
  </si>
  <si>
    <t>CZC23821PS</t>
  </si>
  <si>
    <t>#81976 1979</t>
  </si>
  <si>
    <t>CZC23821RW</t>
  </si>
  <si>
    <t>#81976 1978</t>
  </si>
  <si>
    <t>CZC23821SC</t>
  </si>
  <si>
    <t>#81976 1980</t>
  </si>
  <si>
    <t>CZC23821P7</t>
  </si>
  <si>
    <t>#81976 1983</t>
  </si>
  <si>
    <t>CZC23821SF</t>
  </si>
  <si>
    <t>#81976 1982</t>
  </si>
  <si>
    <t>CZC23821M7</t>
  </si>
  <si>
    <t>#81976 1981</t>
  </si>
  <si>
    <t>CZC23821PK</t>
  </si>
  <si>
    <t>#81976 1984</t>
  </si>
  <si>
    <t>CZC23821QH</t>
  </si>
  <si>
    <t>#81976 1985</t>
  </si>
  <si>
    <t>CZC23821SJ</t>
  </si>
  <si>
    <t>#81976 1986</t>
  </si>
  <si>
    <t>CZC23821HR</t>
  </si>
  <si>
    <t>#81976 1987</t>
  </si>
  <si>
    <t>CZC23821M3</t>
  </si>
  <si>
    <t>#81976 1988</t>
  </si>
  <si>
    <t>CZC23821KT</t>
  </si>
  <si>
    <t>#81976 1989</t>
  </si>
  <si>
    <t>CZC23821LD</t>
  </si>
  <si>
    <t>#81976 1990</t>
  </si>
  <si>
    <t>CZC23821RS</t>
  </si>
  <si>
    <t>#81976 1991</t>
  </si>
  <si>
    <t>CZC23821SV</t>
  </si>
  <si>
    <t>#81976 1992</t>
  </si>
  <si>
    <t>CZC23821MR</t>
  </si>
  <si>
    <t>#81976 2014</t>
  </si>
  <si>
    <t>CZC23821S2</t>
  </si>
  <si>
    <t>#81976 2016</t>
  </si>
  <si>
    <t>CZC23821K3</t>
  </si>
  <si>
    <t>#81976 2020</t>
  </si>
  <si>
    <t>CZC23821J3</t>
  </si>
  <si>
    <t>#81976 2021</t>
  </si>
  <si>
    <t>CZC23821P5</t>
  </si>
  <si>
    <t>#81976 2022</t>
  </si>
  <si>
    <t>CZC23821JY</t>
  </si>
  <si>
    <t>#81976 2024</t>
  </si>
  <si>
    <t>CZC23821QF</t>
  </si>
  <si>
    <t>#81976 2025</t>
  </si>
  <si>
    <t>CZC23821NC</t>
  </si>
  <si>
    <t>#81976 2032</t>
  </si>
  <si>
    <t>CZC23821LS</t>
  </si>
  <si>
    <t>#81976 1911</t>
  </si>
  <si>
    <t>*D13578</t>
  </si>
  <si>
    <t>CZC21179H2</t>
  </si>
  <si>
    <t>#81976 2815</t>
  </si>
  <si>
    <t>I3-3470</t>
  </si>
  <si>
    <t>CZC4110BSH</t>
  </si>
  <si>
    <t>#81976 1929</t>
  </si>
  <si>
    <t>CZC41052QR</t>
  </si>
  <si>
    <t>#81976 1930</t>
  </si>
  <si>
    <t>CZC41052QW</t>
  </si>
  <si>
    <t>#81976 1917</t>
  </si>
  <si>
    <t>CZC4110BSK</t>
  </si>
  <si>
    <t>10001001562</t>
  </si>
  <si>
    <t>#81976 1913</t>
  </si>
  <si>
    <t>CZC41052R5</t>
  </si>
  <si>
    <t>#81976 1914</t>
  </si>
  <si>
    <t>CZC4110BR6</t>
  </si>
  <si>
    <t>#81976 1915</t>
  </si>
  <si>
    <t>CZC4110BR5</t>
  </si>
  <si>
    <t>#81976 1916</t>
  </si>
  <si>
    <t>CZC4110BQV</t>
  </si>
  <si>
    <t>#81976 1918</t>
  </si>
  <si>
    <t>CZC4110BS7</t>
  </si>
  <si>
    <t>#81976 1919</t>
  </si>
  <si>
    <t>CZC4110BTL</t>
  </si>
  <si>
    <t>#81904 0003</t>
  </si>
  <si>
    <t>CZC3193F8L</t>
  </si>
  <si>
    <t>#81976 1921</t>
  </si>
  <si>
    <t>CZC4110BRQ</t>
  </si>
  <si>
    <t>#81976 1922</t>
  </si>
  <si>
    <t>CZC4110BS9</t>
  </si>
  <si>
    <t>#81976 1923</t>
  </si>
  <si>
    <t>CZC4110BRH</t>
  </si>
  <si>
    <t>#81976 1924</t>
  </si>
  <si>
    <t>CZC4110BTK</t>
  </si>
  <si>
    <t>#81976 1925</t>
  </si>
  <si>
    <t>CZC34210RJ</t>
  </si>
  <si>
    <t>#81976 1926</t>
  </si>
  <si>
    <t>CZC3419MP5</t>
  </si>
  <si>
    <t>#81976 1927</t>
  </si>
  <si>
    <t>CZC34210RQ</t>
  </si>
  <si>
    <t>#81012 0027</t>
  </si>
  <si>
    <t>6200 PRO</t>
  </si>
  <si>
    <t>CZC2423BXC</t>
  </si>
  <si>
    <t>10001000581</t>
  </si>
  <si>
    <t>#81012 0024</t>
  </si>
  <si>
    <t>CZC2423BYF</t>
  </si>
  <si>
    <t>#81012 0023</t>
  </si>
  <si>
    <t>CZC145CDJQ</t>
  </si>
  <si>
    <t>10001000621</t>
  </si>
  <si>
    <t>#80665 0001</t>
  </si>
  <si>
    <t>2022-12-14</t>
  </si>
  <si>
    <t>CZC2431DLV</t>
  </si>
  <si>
    <t>#81462 0001</t>
  </si>
  <si>
    <t>CZC40411GW</t>
  </si>
  <si>
    <t>#82495 0001</t>
  </si>
  <si>
    <t>CZC31901N8</t>
  </si>
  <si>
    <t>#81012 0028</t>
  </si>
  <si>
    <t>CZC3137PP2</t>
  </si>
  <si>
    <t>#80934 0011</t>
  </si>
  <si>
    <t>ELITE 7200</t>
  </si>
  <si>
    <t>CZC116413X</t>
  </si>
  <si>
    <t>#67928 0007</t>
  </si>
  <si>
    <t>*D12452</t>
  </si>
  <si>
    <t>2021-11-18</t>
  </si>
  <si>
    <t>RETAIL SYSTEM RP5810</t>
  </si>
  <si>
    <t>CZC8447SGY</t>
  </si>
  <si>
    <t>#67928 0006</t>
  </si>
  <si>
    <t>CZC84771BK</t>
  </si>
  <si>
    <t>#67928 0008</t>
  </si>
  <si>
    <t>CZC7047J7Y</t>
  </si>
  <si>
    <t>#69861 0009</t>
  </si>
  <si>
    <t>2022-02-08</t>
  </si>
  <si>
    <t>2X 128 SSD</t>
  </si>
  <si>
    <t>CZC8397SNC</t>
  </si>
  <si>
    <t>#69105 0133</t>
  </si>
  <si>
    <t>CZC81671DN</t>
  </si>
  <si>
    <t>#69105 0132</t>
  </si>
  <si>
    <t>CZC8108W6L</t>
  </si>
  <si>
    <t>#69105 0129</t>
  </si>
  <si>
    <t>CZC7387XG1</t>
  </si>
  <si>
    <t>#69105 0128</t>
  </si>
  <si>
    <t>CZC82276PC</t>
  </si>
  <si>
    <t>#69105 0117</t>
  </si>
  <si>
    <t>CZC72884FN</t>
  </si>
  <si>
    <t>#69105 0156</t>
  </si>
  <si>
    <t>CZC8108W6N</t>
  </si>
  <si>
    <t>#69105 0134</t>
  </si>
  <si>
    <t>CZC81671D7</t>
  </si>
  <si>
    <t>#69105 0116</t>
  </si>
  <si>
    <t>CZC8208NKK</t>
  </si>
  <si>
    <t>#69861 0016</t>
  </si>
  <si>
    <t>CZC84177F3</t>
  </si>
  <si>
    <t>#69861 0030</t>
  </si>
  <si>
    <t>CZC8447SD8</t>
  </si>
  <si>
    <t>#69861 0018</t>
  </si>
  <si>
    <t>CZC8447SF5</t>
  </si>
  <si>
    <t>#69861 0033</t>
  </si>
  <si>
    <t>CZC906BC3S</t>
  </si>
  <si>
    <t>#69861 0043</t>
  </si>
  <si>
    <t>CZC8257WV2</t>
  </si>
  <si>
    <t>#69551 0036</t>
  </si>
  <si>
    <t>RP5800</t>
  </si>
  <si>
    <t>CZC408440P</t>
  </si>
  <si>
    <t>#67236 0017</t>
  </si>
  <si>
    <t>2021-11-05</t>
  </si>
  <si>
    <t>XE</t>
  </si>
  <si>
    <t>CZC5064F08</t>
  </si>
  <si>
    <t>#67236 0011</t>
  </si>
  <si>
    <t>CZC5290822</t>
  </si>
  <si>
    <t>#67236 0014</t>
  </si>
  <si>
    <t>CZC5270FK7</t>
  </si>
  <si>
    <t>#67236 0015</t>
  </si>
  <si>
    <t>CZC5270FZ7</t>
  </si>
  <si>
    <t>#67236 0016</t>
  </si>
  <si>
    <t>CZC5090LBL</t>
  </si>
  <si>
    <t>#67236 0010</t>
  </si>
  <si>
    <t>CZC5064F0F</t>
  </si>
  <si>
    <t>#67236 0009</t>
  </si>
  <si>
    <t>CZC44610NY</t>
  </si>
  <si>
    <t>#72235 0070</t>
  </si>
  <si>
    <t>*D12728</t>
  </si>
  <si>
    <t>2022-03-24</t>
  </si>
  <si>
    <t>CZC80581G3</t>
  </si>
  <si>
    <t>#72235 0072</t>
  </si>
  <si>
    <t>CZC80581FQ</t>
  </si>
  <si>
    <t>#72235 0071</t>
  </si>
  <si>
    <t>CZC80888B1</t>
  </si>
  <si>
    <t>#72235 0069</t>
  </si>
  <si>
    <t>CZC808889Z</t>
  </si>
  <si>
    <t>#72235 0137</t>
  </si>
  <si>
    <t>CZC8447SJ2</t>
  </si>
  <si>
    <t>#72235 0113</t>
  </si>
  <si>
    <t>CZC8177ZW9</t>
  </si>
  <si>
    <t>#72235 0136</t>
  </si>
  <si>
    <t>CZC904CCMS</t>
  </si>
  <si>
    <t>#72235 0075</t>
  </si>
  <si>
    <t>CZC8187S9Q</t>
  </si>
  <si>
    <t>#71374 0012</t>
  </si>
  <si>
    <t>2022-03-14</t>
  </si>
  <si>
    <t>RP 5800</t>
  </si>
  <si>
    <t>CZC5123FXY</t>
  </si>
  <si>
    <t>#71374 0001</t>
  </si>
  <si>
    <t>CZC2093H1K</t>
  </si>
  <si>
    <t>#71272 0058</t>
  </si>
  <si>
    <t>2022-02-11</t>
  </si>
  <si>
    <t>CZC151679T</t>
  </si>
  <si>
    <t>#71272 0037</t>
  </si>
  <si>
    <t>CZC243BPHK</t>
  </si>
  <si>
    <t>#71374 0002</t>
  </si>
  <si>
    <t>CZC41802SX</t>
  </si>
  <si>
    <t>#71861 0008</t>
  </si>
  <si>
    <t>2022-03-23</t>
  </si>
  <si>
    <t>CZC34517PZ</t>
  </si>
  <si>
    <t>#71861 0007</t>
  </si>
  <si>
    <t>CZC3443WLY</t>
  </si>
  <si>
    <t>#71861 0009</t>
  </si>
  <si>
    <t>CZC3443WMF</t>
  </si>
  <si>
    <t>#71861 0006</t>
  </si>
  <si>
    <t>CZC5201WTY</t>
  </si>
  <si>
    <t>#71272 0056</t>
  </si>
  <si>
    <t>CZC34918JR</t>
  </si>
  <si>
    <t>#71272 0060</t>
  </si>
  <si>
    <t>CZC61288K2</t>
  </si>
  <si>
    <t>#71272 0055</t>
  </si>
  <si>
    <t>CZC4071YB2</t>
  </si>
  <si>
    <t>#71272 0038</t>
  </si>
  <si>
    <t>CZC1379Z27</t>
  </si>
  <si>
    <t>#71272 0057</t>
  </si>
  <si>
    <t>CZC151679J</t>
  </si>
  <si>
    <t>#71272 0004</t>
  </si>
  <si>
    <t>2022-02-15</t>
  </si>
  <si>
    <t>CZC243BNJM</t>
  </si>
  <si>
    <t>#71272 0039</t>
  </si>
  <si>
    <t>DDR3 - SYNCHRONOUS</t>
  </si>
  <si>
    <t>CZC3483TNH</t>
  </si>
  <si>
    <t>#71272 0005</t>
  </si>
  <si>
    <t>RP5700</t>
  </si>
  <si>
    <t>AV334AV</t>
  </si>
  <si>
    <t>#69818 2927</t>
  </si>
  <si>
    <t>2022-02-22</t>
  </si>
  <si>
    <t>CZC5432KTD</t>
  </si>
  <si>
    <t>#71992 1355</t>
  </si>
  <si>
    <t>2UA4210YRQ</t>
  </si>
  <si>
    <t>#71374 0015</t>
  </si>
  <si>
    <t>500 + 256 SSD</t>
  </si>
  <si>
    <t>CZC8377N2T</t>
  </si>
  <si>
    <t>#80526 0042</t>
  </si>
  <si>
    <t>*D13448</t>
  </si>
  <si>
    <t>400 G1</t>
  </si>
  <si>
    <t>CZC410512V</t>
  </si>
  <si>
    <t>10001004611</t>
  </si>
  <si>
    <t>#79668 0082</t>
  </si>
  <si>
    <t>czc4256l2f</t>
  </si>
  <si>
    <t>10001000391</t>
  </si>
  <si>
    <t>#79668 0029</t>
  </si>
  <si>
    <t>czc4072tq2</t>
  </si>
  <si>
    <t>FRONT PANEL BROKEN/MISSING, CHASSI - SCRATCHED</t>
  </si>
  <si>
    <t>CHASSI - SCRATCHED, FRONT PANEL BROKEN/MISSING</t>
  </si>
  <si>
    <t>10001000401</t>
  </si>
  <si>
    <t>#79668 0103</t>
  </si>
  <si>
    <t>czc3521tj5</t>
  </si>
  <si>
    <t>#79668 0102</t>
  </si>
  <si>
    <t>czc3521thy</t>
  </si>
  <si>
    <t>#79668 0104</t>
  </si>
  <si>
    <t>czc4256l21</t>
  </si>
  <si>
    <t>#79668 0098</t>
  </si>
  <si>
    <t>czc4235q34</t>
  </si>
  <si>
    <t>#77564 0038</t>
  </si>
  <si>
    <t>CZC4064TF2</t>
  </si>
  <si>
    <t>#77564 0050</t>
  </si>
  <si>
    <t>CZC4064TFC</t>
  </si>
  <si>
    <t>#77564 0049</t>
  </si>
  <si>
    <t>CZC4064TFF</t>
  </si>
  <si>
    <t>10001003851</t>
  </si>
  <si>
    <t>#77564 0047</t>
  </si>
  <si>
    <t>CZC4064TDY</t>
  </si>
  <si>
    <t>#77564 0046</t>
  </si>
  <si>
    <t>CZC4064TF8</t>
  </si>
  <si>
    <t>10001003751</t>
  </si>
  <si>
    <t>#77564 0043</t>
  </si>
  <si>
    <t>CZC4064TFB</t>
  </si>
  <si>
    <t>#79668 0044</t>
  </si>
  <si>
    <t>czc4256l27</t>
  </si>
  <si>
    <t>#77564 0058</t>
  </si>
  <si>
    <t>CZC4064TFN</t>
  </si>
  <si>
    <t>#79668 0105</t>
  </si>
  <si>
    <t>czc43439fz</t>
  </si>
  <si>
    <t>#79668 0106</t>
  </si>
  <si>
    <t>czc4122qkr</t>
  </si>
  <si>
    <t>#77564 0039</t>
  </si>
  <si>
    <t>CZC4064TFM</t>
  </si>
  <si>
    <t>#77564 0048</t>
  </si>
  <si>
    <t>CZC4064TFJ</t>
  </si>
  <si>
    <t>#79668 0099</t>
  </si>
  <si>
    <t>czc54209wt</t>
  </si>
  <si>
    <t>CHASSI - DENTED, CHASSI - SCRATCHED</t>
  </si>
  <si>
    <t>CHASSI - SCRATCHED, CHASSI - DENTED</t>
  </si>
  <si>
    <t>#80419 0003</t>
  </si>
  <si>
    <t>czc4492y7w</t>
  </si>
  <si>
    <t>#80419 0005</t>
  </si>
  <si>
    <t>czc5232mz5</t>
  </si>
  <si>
    <t>#79668 0081</t>
  </si>
  <si>
    <t>czc52444tt</t>
  </si>
  <si>
    <t>#79668 0031</t>
  </si>
  <si>
    <t>250 + 500</t>
  </si>
  <si>
    <t>czc536066l</t>
  </si>
  <si>
    <t>#79365 1484</t>
  </si>
  <si>
    <t>CZC5481C20</t>
  </si>
  <si>
    <t>10001000982</t>
  </si>
  <si>
    <t>#77564 0037</t>
  </si>
  <si>
    <t>PRODESK 490 G1</t>
  </si>
  <si>
    <t>CZC4031NXB</t>
  </si>
  <si>
    <t>Def PSU fan</t>
  </si>
  <si>
    <t>#77564 0012</t>
  </si>
  <si>
    <t>PRODESK 600</t>
  </si>
  <si>
    <t>CZC4064TFL</t>
  </si>
  <si>
    <t>#79365 1467</t>
  </si>
  <si>
    <t>*D13574</t>
  </si>
  <si>
    <t>CZC40711XF</t>
  </si>
  <si>
    <t>10001000052</t>
  </si>
  <si>
    <t>#81156 0816</t>
  </si>
  <si>
    <t>400 G2</t>
  </si>
  <si>
    <t>CZC501097B</t>
  </si>
  <si>
    <t>10001000102</t>
  </si>
  <si>
    <t>#82111 0024</t>
  </si>
  <si>
    <t>490 G1</t>
  </si>
  <si>
    <t>CZC4282152</t>
  </si>
  <si>
    <t>#81976 1940</t>
  </si>
  <si>
    <t>CZC3350K6Q</t>
  </si>
  <si>
    <t>10001000392</t>
  </si>
  <si>
    <t>#81976 1936</t>
  </si>
  <si>
    <t>CZC3350K6S</t>
  </si>
  <si>
    <t>#82495 0003</t>
  </si>
  <si>
    <t>CZC41823PB</t>
  </si>
  <si>
    <t>#80665 0004</t>
  </si>
  <si>
    <t>10 GB</t>
  </si>
  <si>
    <t>CZC4321NDG</t>
  </si>
  <si>
    <t>#80665 0002</t>
  </si>
  <si>
    <t>CZC4321NDW</t>
  </si>
  <si>
    <t>#82495 0007</t>
  </si>
  <si>
    <t>CZC5152G8H</t>
  </si>
  <si>
    <t>#82495 0002</t>
  </si>
  <si>
    <t>CZC5173Q4W</t>
  </si>
  <si>
    <t>#82495 0005</t>
  </si>
  <si>
    <t>CZC4354LMN</t>
  </si>
  <si>
    <t>#81462 0011</t>
  </si>
  <si>
    <t>CZC5270LVP</t>
  </si>
  <si>
    <t>#81462 0009</t>
  </si>
  <si>
    <t>CZC5251X9M</t>
  </si>
  <si>
    <t>#81462 0008</t>
  </si>
  <si>
    <t>CZC543265Z</t>
  </si>
  <si>
    <t>#80665 0003</t>
  </si>
  <si>
    <t>CZC4382D6L</t>
  </si>
  <si>
    <t>#81976 1920</t>
  </si>
  <si>
    <t>CZC4473DH4</t>
  </si>
  <si>
    <t>#82260 0015</t>
  </si>
  <si>
    <t>I5-4670</t>
  </si>
  <si>
    <t>CZC4281380</t>
  </si>
  <si>
    <t>10001000981</t>
  </si>
  <si>
    <t>#82260 0018</t>
  </si>
  <si>
    <t>I5-4690</t>
  </si>
  <si>
    <t>CZC5370N5R</t>
  </si>
  <si>
    <t>#65686 0006</t>
  </si>
  <si>
    <t>*D13466</t>
  </si>
  <si>
    <t>2021-10-12</t>
  </si>
  <si>
    <t>I5-4590T</t>
  </si>
  <si>
    <t>CZC4394Q72</t>
  </si>
  <si>
    <t>#77969 2014</t>
  </si>
  <si>
    <t>CZC53607KL</t>
  </si>
  <si>
    <t>10001000992</t>
  </si>
  <si>
    <t>#79178 0009</t>
  </si>
  <si>
    <t>I5-4570T</t>
  </si>
  <si>
    <t>CZC5102T2N</t>
  </si>
  <si>
    <t>#79178 0008</t>
  </si>
  <si>
    <t>CZC5102T2Y</t>
  </si>
  <si>
    <t>#79178 0010</t>
  </si>
  <si>
    <t>CZC5102T2S</t>
  </si>
  <si>
    <t>#79178 0012</t>
  </si>
  <si>
    <t>CZC5102T2P</t>
  </si>
  <si>
    <t>#79178 0001</t>
  </si>
  <si>
    <t>CZC5102T31</t>
  </si>
  <si>
    <t>#79178 0015</t>
  </si>
  <si>
    <t>CZC5102T34</t>
  </si>
  <si>
    <t>#79178 0004</t>
  </si>
  <si>
    <t>CZC5102T2M</t>
  </si>
  <si>
    <t>#79178 0003</t>
  </si>
  <si>
    <t>CZC5362Y2W</t>
  </si>
  <si>
    <t>#79178 0011</t>
  </si>
  <si>
    <t>CZC5102T36</t>
  </si>
  <si>
    <t>10001000991</t>
  </si>
  <si>
    <t>#79178 0013</t>
  </si>
  <si>
    <t>CZC53335VX</t>
  </si>
  <si>
    <t>#79178 0002</t>
  </si>
  <si>
    <t>CZC5102T2X</t>
  </si>
  <si>
    <t>#79991 0011</t>
  </si>
  <si>
    <t>CZC53709Y7</t>
  </si>
  <si>
    <t>10001000051</t>
  </si>
  <si>
    <t>#79991 0007</t>
  </si>
  <si>
    <t>CZC5332HY3</t>
  </si>
  <si>
    <t>#79991 0009</t>
  </si>
  <si>
    <t>CZC5170W2P</t>
  </si>
  <si>
    <t>#79991 0013</t>
  </si>
  <si>
    <t>CZC5340YHN</t>
  </si>
  <si>
    <t>#79991 0006</t>
  </si>
  <si>
    <t>CZC5332XTL</t>
  </si>
  <si>
    <t>#78528 0002</t>
  </si>
  <si>
    <t>CZC5220YJK</t>
  </si>
  <si>
    <t>#80694 0135</t>
  </si>
  <si>
    <t>800 G2</t>
  </si>
  <si>
    <t>CZC5030F49</t>
  </si>
  <si>
    <t>10001004651</t>
  </si>
  <si>
    <t>#80694 0144</t>
  </si>
  <si>
    <t>CZC5402PYC</t>
  </si>
  <si>
    <t>BIG RSL</t>
  </si>
  <si>
    <t>BIG RSL, RSL</t>
  </si>
  <si>
    <t>#81603 1467</t>
  </si>
  <si>
    <t>CZC4411C8R</t>
  </si>
  <si>
    <t>#81603 1468</t>
  </si>
  <si>
    <t>CZC44316L5</t>
  </si>
  <si>
    <t>#81603 1469</t>
  </si>
  <si>
    <t>CZC4433F1N</t>
  </si>
  <si>
    <t>#81603 1471</t>
  </si>
  <si>
    <t>CZC4293WKR</t>
  </si>
  <si>
    <t>#81603 1476</t>
  </si>
  <si>
    <t>CZC44116X9</t>
  </si>
  <si>
    <t>#81603 1477</t>
  </si>
  <si>
    <t>CZC44116XP</t>
  </si>
  <si>
    <t>#81603 1479</t>
  </si>
  <si>
    <t>CZC4451ZB2</t>
  </si>
  <si>
    <t>#81603 1480</t>
  </si>
  <si>
    <t>CZC4451ZBL</t>
  </si>
  <si>
    <t>#81603 1478</t>
  </si>
  <si>
    <t>CZC4451Z8F</t>
  </si>
  <si>
    <t>#81603 1481</t>
  </si>
  <si>
    <t>CZC4451ZD7</t>
  </si>
  <si>
    <t>#81603 1482</t>
  </si>
  <si>
    <t>CZC4451ZG2</t>
  </si>
  <si>
    <t>#81603 1483</t>
  </si>
  <si>
    <t>CZC4451ZGF</t>
  </si>
  <si>
    <t>#81603 1485</t>
  </si>
  <si>
    <t>CZC4332X37</t>
  </si>
  <si>
    <t>#81603 1486</t>
  </si>
  <si>
    <t>CZC5471HZQ</t>
  </si>
  <si>
    <t>#81603 1490</t>
  </si>
  <si>
    <t>CZC54235B9</t>
  </si>
  <si>
    <t>#81603 1489</t>
  </si>
  <si>
    <t>CZC52028S3</t>
  </si>
  <si>
    <t>#81603 1491</t>
  </si>
  <si>
    <t>CZC5231DT9</t>
  </si>
  <si>
    <t>#81603 1493</t>
  </si>
  <si>
    <t>CZC42933SF</t>
  </si>
  <si>
    <t>#81603 1495</t>
  </si>
  <si>
    <t>CZC5372YK1</t>
  </si>
  <si>
    <t>#81603 1497</t>
  </si>
  <si>
    <t>CZC52028RX</t>
  </si>
  <si>
    <t>#81603 1498</t>
  </si>
  <si>
    <t>I3-4160T</t>
  </si>
  <si>
    <t>CZC5421Y01</t>
  </si>
  <si>
    <t>#81603 1503</t>
  </si>
  <si>
    <t>CZC5290K66</t>
  </si>
  <si>
    <t>#81603 1504</t>
  </si>
  <si>
    <t>CZC5360D4C</t>
  </si>
  <si>
    <t>#81603 1506</t>
  </si>
  <si>
    <t>CZC5360F1L</t>
  </si>
  <si>
    <t>#81603 1507</t>
  </si>
  <si>
    <t>CZC5402F02</t>
  </si>
  <si>
    <t>#81603 1511</t>
  </si>
  <si>
    <t>CZC5440MPZ</t>
  </si>
  <si>
    <t>#81603 1512</t>
  </si>
  <si>
    <t>CZC5440MQH</t>
  </si>
  <si>
    <t>#81603 1513</t>
  </si>
  <si>
    <t>CZC5440MSW</t>
  </si>
  <si>
    <t>#81603 1516</t>
  </si>
  <si>
    <t>CZC5232MWB</t>
  </si>
  <si>
    <t>#81603 1521</t>
  </si>
  <si>
    <t>CZC54215R7</t>
  </si>
  <si>
    <t>#81603 1524</t>
  </si>
  <si>
    <t>CZC54233G5</t>
  </si>
  <si>
    <t>#81603 1525</t>
  </si>
  <si>
    <t>CZC54235CG</t>
  </si>
  <si>
    <t>#81603 1533</t>
  </si>
  <si>
    <t>CZC54215ST</t>
  </si>
  <si>
    <t>#81603 1576</t>
  </si>
  <si>
    <t>CZC53517RD</t>
  </si>
  <si>
    <t>#81603 1577</t>
  </si>
  <si>
    <t>CZC5462XK8</t>
  </si>
  <si>
    <t>#81603 1578</t>
  </si>
  <si>
    <t>CZC52028S4</t>
  </si>
  <si>
    <t>#79365 1480</t>
  </si>
  <si>
    <t>*D13576</t>
  </si>
  <si>
    <t>1 - NVIDIA CORPORATI</t>
  </si>
  <si>
    <t>CZC5270P6W</t>
  </si>
  <si>
    <t>#79365 1481</t>
  </si>
  <si>
    <t>CZC5270P70</t>
  </si>
  <si>
    <t>#79365 1482</t>
  </si>
  <si>
    <t>CZC5270P6T</t>
  </si>
  <si>
    <t>#79365 1483</t>
  </si>
  <si>
    <t>CZC5270P6Y</t>
  </si>
  <si>
    <t>#81666 0002</t>
  </si>
  <si>
    <t>CZC5250SWB</t>
  </si>
  <si>
    <t>#81666 0008</t>
  </si>
  <si>
    <t>CZC42207SF</t>
  </si>
  <si>
    <t>#81666 0006</t>
  </si>
  <si>
    <t>CZC5243B4G</t>
  </si>
  <si>
    <t>#81666 0004</t>
  </si>
  <si>
    <t>CZC5243B3W</t>
  </si>
  <si>
    <t>#81666 0007</t>
  </si>
  <si>
    <t>CZC35059GM</t>
  </si>
  <si>
    <t>#81666 0005</t>
  </si>
  <si>
    <t>CZC4062YW9</t>
  </si>
  <si>
    <t>#81666 0011</t>
  </si>
  <si>
    <t>CZC5243B52</t>
  </si>
  <si>
    <t>#81666 0010</t>
  </si>
  <si>
    <t>CZC5243B4L</t>
  </si>
  <si>
    <t>#81666 0014</t>
  </si>
  <si>
    <t>2022-11-26</t>
  </si>
  <si>
    <t>CZC5243B4Y</t>
  </si>
  <si>
    <t>#81666 0017</t>
  </si>
  <si>
    <t>CZC5243B4Q</t>
  </si>
  <si>
    <t>#81666 0016</t>
  </si>
  <si>
    <t>CZC5243B3R</t>
  </si>
  <si>
    <t>#81666 0015</t>
  </si>
  <si>
    <t>CZC5243B4B</t>
  </si>
  <si>
    <t>#81666 0009</t>
  </si>
  <si>
    <t>CZC5243B3S</t>
  </si>
  <si>
    <t>#81263 0004</t>
  </si>
  <si>
    <t>CZC5322FY2</t>
  </si>
  <si>
    <t>600 G2</t>
  </si>
  <si>
    <t>2022-12-21</t>
  </si>
  <si>
    <t>2022-12-22</t>
  </si>
  <si>
    <t>Z240</t>
  </si>
  <si>
    <t>10001002031</t>
  </si>
  <si>
    <t>#77058 0001</t>
  </si>
  <si>
    <t>*D13166</t>
  </si>
  <si>
    <t>405 G6</t>
  </si>
  <si>
    <t>RYZEN 3</t>
  </si>
  <si>
    <t>PRO</t>
  </si>
  <si>
    <t>RENOIR</t>
  </si>
  <si>
    <t>CZC1088S9W</t>
  </si>
  <si>
    <t>#77297 1402</t>
  </si>
  <si>
    <t>705 G1</t>
  </si>
  <si>
    <t>A4-7300B</t>
  </si>
  <si>
    <t>W8</t>
  </si>
  <si>
    <t>[NVS 310]</t>
  </si>
  <si>
    <t>CZC5090KKW</t>
  </si>
  <si>
    <t>#77297 1401</t>
  </si>
  <si>
    <t>CZC5031W4Q</t>
  </si>
  <si>
    <t>#77297 1398</t>
  </si>
  <si>
    <t>CZC5031W4P</t>
  </si>
  <si>
    <t>#77297 1400</t>
  </si>
  <si>
    <t>CZC5291V4W</t>
  </si>
  <si>
    <t>#77297 1405</t>
  </si>
  <si>
    <t>CZC536043Q</t>
  </si>
  <si>
    <t>#77297 1404</t>
  </si>
  <si>
    <t>CZC535153K</t>
  </si>
  <si>
    <t>#77297 1403</t>
  </si>
  <si>
    <t>CZC5291V4Y</t>
  </si>
  <si>
    <t>#77297 1399</t>
  </si>
  <si>
    <t>CZC5281L3G</t>
  </si>
  <si>
    <t>#77297 1397</t>
  </si>
  <si>
    <t>CZC5281L3L</t>
  </si>
  <si>
    <t>#77297 1410</t>
  </si>
  <si>
    <t>A4-8350B</t>
  </si>
  <si>
    <t>CZC652989V</t>
  </si>
  <si>
    <t>#77297 1409</t>
  </si>
  <si>
    <t>CZC6127FSZ</t>
  </si>
  <si>
    <t>#77297 1451</t>
  </si>
  <si>
    <t>A10-8770</t>
  </si>
  <si>
    <t>CZC811886V</t>
  </si>
  <si>
    <t>#73252 1986</t>
  </si>
  <si>
    <t>2022-05-05</t>
  </si>
  <si>
    <t>[AMD/ATI] WANI [RADEON R5/R6/R7 GRAPHICS]</t>
  </si>
  <si>
    <t>CZC74176GK</t>
  </si>
  <si>
    <t>#77149 2598</t>
  </si>
  <si>
    <t>CZC811886Y</t>
  </si>
  <si>
    <t>#77149 2599</t>
  </si>
  <si>
    <t>CZC8117LNW</t>
  </si>
  <si>
    <t>#77149 2600</t>
  </si>
  <si>
    <t>CZC813868D</t>
  </si>
  <si>
    <t>#77149 2601</t>
  </si>
  <si>
    <t>CZC8178FSD</t>
  </si>
  <si>
    <t>#77149 2602</t>
  </si>
  <si>
    <t>CZC811886R</t>
  </si>
  <si>
    <t>#77149 2603</t>
  </si>
  <si>
    <t>CZC8138697</t>
  </si>
  <si>
    <t>#77149 2604</t>
  </si>
  <si>
    <t>CZC813868R</t>
  </si>
  <si>
    <t>#77149 2605</t>
  </si>
  <si>
    <t>CZC8138698</t>
  </si>
  <si>
    <t>#77149 2606</t>
  </si>
  <si>
    <t>CZC811887L</t>
  </si>
  <si>
    <t>#77149 2607</t>
  </si>
  <si>
    <t>CZC8138696</t>
  </si>
  <si>
    <t>#77149 2608</t>
  </si>
  <si>
    <t>CZC811888P</t>
  </si>
  <si>
    <t>#77149 2609</t>
  </si>
  <si>
    <t>CZC813868X</t>
  </si>
  <si>
    <t>#77149 2610</t>
  </si>
  <si>
    <t>CZC813868C</t>
  </si>
  <si>
    <t>#77297 1478</t>
  </si>
  <si>
    <t>CZC813868J</t>
  </si>
  <si>
    <t>#77297 1477</t>
  </si>
  <si>
    <t>CZC81090L0</t>
  </si>
  <si>
    <t>#77297 1476</t>
  </si>
  <si>
    <t>CZC81090KW</t>
  </si>
  <si>
    <t>#77297 1475</t>
  </si>
  <si>
    <t>CZC81090KV</t>
  </si>
  <si>
    <t>#77297 1474</t>
  </si>
  <si>
    <t>CZC81090KS</t>
  </si>
  <si>
    <t>#77297 1473</t>
  </si>
  <si>
    <t>CZC81090KR</t>
  </si>
  <si>
    <t>#77297 1472</t>
  </si>
  <si>
    <t>CZC81090KN</t>
  </si>
  <si>
    <t>#77297 1471</t>
  </si>
  <si>
    <t>CZC81090KM</t>
  </si>
  <si>
    <t>#77297 1470</t>
  </si>
  <si>
    <t>CZC81090KJ</t>
  </si>
  <si>
    <t>#77297 1469</t>
  </si>
  <si>
    <t>CZC81090KG</t>
  </si>
  <si>
    <t>#77297 1468</t>
  </si>
  <si>
    <t>CZC81090KF</t>
  </si>
  <si>
    <t>#77297 1450</t>
  </si>
  <si>
    <t>CZC813868P</t>
  </si>
  <si>
    <t>#73252 1982</t>
  </si>
  <si>
    <t>2022-05-23</t>
  </si>
  <si>
    <t>CZC73799D3</t>
  </si>
  <si>
    <t>#77297 1452</t>
  </si>
  <si>
    <t>CZC8178FSN</t>
  </si>
  <si>
    <t>#77297 1453</t>
  </si>
  <si>
    <t>CZC811888J</t>
  </si>
  <si>
    <t>#77297 1454</t>
  </si>
  <si>
    <t>CZC8138681</t>
  </si>
  <si>
    <t>#77297 1455</t>
  </si>
  <si>
    <t>CZC8138685</t>
  </si>
  <si>
    <t>#77297 1456</t>
  </si>
  <si>
    <t>CZC813868S</t>
  </si>
  <si>
    <t>#77297 1457</t>
  </si>
  <si>
    <t>CZC813868V</t>
  </si>
  <si>
    <t>#77297 1458</t>
  </si>
  <si>
    <t>CZC813869B</t>
  </si>
  <si>
    <t>#77297 1459</t>
  </si>
  <si>
    <t>CZC813869F</t>
  </si>
  <si>
    <t>#77297 1460</t>
  </si>
  <si>
    <t>CZC813869G</t>
  </si>
  <si>
    <t>#77297 1461</t>
  </si>
  <si>
    <t>CZC813869H</t>
  </si>
  <si>
    <t>#77297 1462</t>
  </si>
  <si>
    <t>CZC813869J</t>
  </si>
  <si>
    <t>#77297 1463</t>
  </si>
  <si>
    <t>CZC811888V</t>
  </si>
  <si>
    <t>#77297 1464</t>
  </si>
  <si>
    <t>CZC811888R</t>
  </si>
  <si>
    <t>#77297 1465</t>
  </si>
  <si>
    <t>CZC811886W</t>
  </si>
  <si>
    <t>#77297 1466</t>
  </si>
  <si>
    <t>CZC811888B</t>
  </si>
  <si>
    <t>#77297 1467</t>
  </si>
  <si>
    <t>CZC8038WYK</t>
  </si>
  <si>
    <t>#77149 2612</t>
  </si>
  <si>
    <t>CZC811887K</t>
  </si>
  <si>
    <t>#77297 1479</t>
  </si>
  <si>
    <t>A6-9500</t>
  </si>
  <si>
    <t>CZC7377J9M</t>
  </si>
  <si>
    <t>#77149 2611</t>
  </si>
  <si>
    <t>CZC8118888</t>
  </si>
  <si>
    <t>#77149 2613</t>
  </si>
  <si>
    <t>CZC8138699</t>
  </si>
  <si>
    <t>#77149 2614</t>
  </si>
  <si>
    <t>CZC811888D</t>
  </si>
  <si>
    <t>#77297 1566</t>
  </si>
  <si>
    <t>G4400</t>
  </si>
  <si>
    <t>CZC7367LN3</t>
  </si>
  <si>
    <t>#77432 0004</t>
  </si>
  <si>
    <t>*D13462</t>
  </si>
  <si>
    <t>CZC8217H8C</t>
  </si>
  <si>
    <t>#77564 0045</t>
  </si>
  <si>
    <t>Z230</t>
  </si>
  <si>
    <t>CZC3458R6X</t>
  </si>
  <si>
    <t>10001001981</t>
  </si>
  <si>
    <t>#77564 0042</t>
  </si>
  <si>
    <t>CZC3458R6W</t>
  </si>
  <si>
    <t>#78663 0007</t>
  </si>
  <si>
    <t>XEON E3-1225</t>
  </si>
  <si>
    <t>TURKS GL [FIREPRO V3900]</t>
  </si>
  <si>
    <t>CZC40707RX</t>
  </si>
  <si>
    <t>#78663 0010</t>
  </si>
  <si>
    <t>GK107GL [QUADRO 410]</t>
  </si>
  <si>
    <t>CZC4161ZQR</t>
  </si>
  <si>
    <t>#78663 0008</t>
  </si>
  <si>
    <t>CZC5252J80</t>
  </si>
  <si>
    <t>#78663 0015</t>
  </si>
  <si>
    <t>CZC41303CG</t>
  </si>
  <si>
    <t>#78663 0014</t>
  </si>
  <si>
    <t>CZC4161ZTV</t>
  </si>
  <si>
    <t>#78663 0002</t>
  </si>
  <si>
    <t>CZC4256K7F</t>
  </si>
  <si>
    <t>#78663 0016</t>
  </si>
  <si>
    <t>CZC4430G36</t>
  </si>
  <si>
    <t>#78663 0001</t>
  </si>
  <si>
    <t>CZC51250CX</t>
  </si>
  <si>
    <t>#80042 0006</t>
  </si>
  <si>
    <t>GM107GL [QUADRO K620]</t>
  </si>
  <si>
    <t>czc5134pf8</t>
  </si>
  <si>
    <t>#78076 0015</t>
  </si>
  <si>
    <t>CZC4492D4T</t>
  </si>
  <si>
    <t>#78076 0022</t>
  </si>
  <si>
    <t>CZC4492D4P</t>
  </si>
  <si>
    <t>#78076 0017</t>
  </si>
  <si>
    <t>CZC4457NRG</t>
  </si>
  <si>
    <t>10001003941</t>
  </si>
  <si>
    <t>#78076 0026</t>
  </si>
  <si>
    <t>CZC626728P</t>
  </si>
  <si>
    <t>#78076 0021</t>
  </si>
  <si>
    <t>CZC4332RTR</t>
  </si>
  <si>
    <t>#78076 0014</t>
  </si>
  <si>
    <t>CZC449128M</t>
  </si>
  <si>
    <t>#78076 0023</t>
  </si>
  <si>
    <t>CZC4513CK3</t>
  </si>
  <si>
    <t>#78076 0054</t>
  </si>
  <si>
    <t>2X 1000 + 240 SSD</t>
  </si>
  <si>
    <t>CZC5151BW9</t>
  </si>
  <si>
    <t>#80800 0001</t>
  </si>
  <si>
    <t>XEON E3-1246</t>
  </si>
  <si>
    <t>GK107GL [QUADRO K2000]</t>
  </si>
  <si>
    <t>czc5374mmp</t>
  </si>
  <si>
    <t>#79000 0007</t>
  </si>
  <si>
    <t>XEON E3-1230V5</t>
  </si>
  <si>
    <t>czc7317ks2</t>
  </si>
  <si>
    <t>#80181 0009</t>
  </si>
  <si>
    <t>V6</t>
  </si>
  <si>
    <t>1024 SSD + 256 SSD</t>
  </si>
  <si>
    <t>GP106 [GEFORCE GTX 1060 6GB]</t>
  </si>
  <si>
    <t>CZC83784FV</t>
  </si>
  <si>
    <t>#79365 1497</t>
  </si>
  <si>
    <t>E3-1245 V3</t>
  </si>
  <si>
    <t>CZC418236C</t>
  </si>
  <si>
    <t>10001001982</t>
  </si>
  <si>
    <t>#80886 0001</t>
  </si>
  <si>
    <t>CZC7427MVB</t>
  </si>
  <si>
    <t>#80105 0013</t>
  </si>
  <si>
    <t>czc449128k</t>
  </si>
  <si>
    <t>#81263 0001</t>
  </si>
  <si>
    <t>500 SSD</t>
  </si>
  <si>
    <t>CZC4422J63</t>
  </si>
  <si>
    <t>#82160 0033</t>
  </si>
  <si>
    <t>*D13538</t>
  </si>
  <si>
    <t>E3-1231 v3</t>
  </si>
  <si>
    <t>GM107GL (QUADRO K2200)</t>
  </si>
  <si>
    <t>CZC5467C5V</t>
  </si>
  <si>
    <t>#82160 0034</t>
  </si>
  <si>
    <t>QUADRO K2200</t>
  </si>
  <si>
    <t>CZC5261KY9</t>
  </si>
  <si>
    <t>#82160 0036</t>
  </si>
  <si>
    <t>CZC5362WC8</t>
  </si>
  <si>
    <t>#82160 0037</t>
  </si>
  <si>
    <t>CZC5467C57</t>
  </si>
  <si>
    <t>#82160 0038</t>
  </si>
  <si>
    <t>CZC5261KY8</t>
  </si>
  <si>
    <t>10001001992</t>
  </si>
  <si>
    <t>#82160 0039</t>
  </si>
  <si>
    <t>CZC5467C58</t>
  </si>
  <si>
    <t>#82160 0040</t>
  </si>
  <si>
    <t>CZC5467C5Q</t>
  </si>
  <si>
    <t>#82160 0041</t>
  </si>
  <si>
    <t>CZC5467C59</t>
  </si>
  <si>
    <t>#82160 0042</t>
  </si>
  <si>
    <t>CZC5467C5G</t>
  </si>
  <si>
    <t>#82160 0035</t>
  </si>
  <si>
    <t>CZC5467C5K</t>
  </si>
  <si>
    <t>#81784 0002</t>
  </si>
  <si>
    <t>XEON E3-1246V3</t>
  </si>
  <si>
    <t>256 SSD + 250 SSD</t>
  </si>
  <si>
    <t>CZC6118ZYP</t>
  </si>
  <si>
    <t>#81210 0427</t>
  </si>
  <si>
    <t>Z440</t>
  </si>
  <si>
    <t>E5-1603 V3</t>
  </si>
  <si>
    <t>OLAND GL [FIREPRO W2100]</t>
  </si>
  <si>
    <t>CZC80477J2</t>
  </si>
  <si>
    <t>10001002252</t>
  </si>
  <si>
    <t>#81210 0425</t>
  </si>
  <si>
    <t>CZC61775J3</t>
  </si>
  <si>
    <t>#81210 0424</t>
  </si>
  <si>
    <t>CZC61775J4</t>
  </si>
  <si>
    <t>#81210 0426</t>
  </si>
  <si>
    <t>CZC61775HZ</t>
  </si>
  <si>
    <t>#79365 1052</t>
  </si>
  <si>
    <t>E5-1620 V3</t>
  </si>
  <si>
    <t>CZC53032S0</t>
  </si>
  <si>
    <t>#80181 0012</t>
  </si>
  <si>
    <t>CZC8137RGF</t>
  </si>
  <si>
    <t>SIDE PANEL BROKEN/MISSING, OK</t>
  </si>
  <si>
    <t>10001002262</t>
  </si>
  <si>
    <t>#80181 0011</t>
  </si>
  <si>
    <t>CZC6317VJD</t>
  </si>
  <si>
    <t>10001002261</t>
  </si>
  <si>
    <t>#80181 0014</t>
  </si>
  <si>
    <t>256 SSD + 1024 SSD</t>
  </si>
  <si>
    <t>GM206 [GEFORCE GTX 960]</t>
  </si>
  <si>
    <t>CZC5412D9K</t>
  </si>
  <si>
    <t>10001002251</t>
  </si>
  <si>
    <t>#80181 0016</t>
  </si>
  <si>
    <t>GM204 [GEFORCE GTX 970]</t>
  </si>
  <si>
    <t>CZC623CYLH</t>
  </si>
  <si>
    <t>#80181 0015</t>
  </si>
  <si>
    <t>512 SSD + 1024 SSD</t>
  </si>
  <si>
    <t>CZC708B228</t>
  </si>
  <si>
    <t>#80692 0031</t>
  </si>
  <si>
    <t>CAICOS [RADEON HD 6450/7450/8450 / R5 230 OEM]</t>
  </si>
  <si>
    <t>CZC612BCDY</t>
  </si>
  <si>
    <t>#81423 0002</t>
  </si>
  <si>
    <t>Z600</t>
  </si>
  <si>
    <t>CZC2055LSQ</t>
  </si>
  <si>
    <t>#81338 0007</t>
  </si>
  <si>
    <t>Z620</t>
  </si>
  <si>
    <t>E5-2630V2</t>
  </si>
  <si>
    <t>2X 3001</t>
  </si>
  <si>
    <t>CZC404293M</t>
  </si>
  <si>
    <t>10001002341</t>
  </si>
  <si>
    <t>#81503 0001</t>
  </si>
  <si>
    <t>XEON E5-2660</t>
  </si>
  <si>
    <t>GK104GL [QUADRO K5000]</t>
  </si>
  <si>
    <t>CZC339B295</t>
  </si>
  <si>
    <t>#79365 1053</t>
  </si>
  <si>
    <t>Z640</t>
  </si>
  <si>
    <t>E5-2630 V3</t>
  </si>
  <si>
    <t>CZC6527CC8</t>
  </si>
  <si>
    <t>10001002432</t>
  </si>
  <si>
    <t>#80886 0004</t>
  </si>
  <si>
    <t>XEON E5-2640</t>
  </si>
  <si>
    <t>CZC75290PP</t>
  </si>
  <si>
    <t>#76620 0005</t>
  </si>
  <si>
    <t>*D13310</t>
  </si>
  <si>
    <t>CZC50609KL</t>
  </si>
  <si>
    <t>10001002431</t>
  </si>
  <si>
    <t>#76620 0012</t>
  </si>
  <si>
    <t>GP107 [GEFORCE GTX 1050]</t>
  </si>
  <si>
    <t>CZC5060DW9</t>
  </si>
  <si>
    <t>#76620 0001</t>
  </si>
  <si>
    <t>G98 [QUADRO NVS 450]</t>
  </si>
  <si>
    <t>CZC5060DWG</t>
  </si>
  <si>
    <t>#78415 0008</t>
  </si>
  <si>
    <t>CZC72087BR</t>
  </si>
  <si>
    <t>#76620 0003</t>
  </si>
  <si>
    <t>G86 [GEFORCE 8500 GT]</t>
  </si>
  <si>
    <t>CZC5050VLD</t>
  </si>
  <si>
    <t>#76620 0002</t>
  </si>
  <si>
    <t>CZC5264D27</t>
  </si>
  <si>
    <t>#76620 0013</t>
  </si>
  <si>
    <t>GK107 [NVS 510]</t>
  </si>
  <si>
    <t>CZC7428XJD</t>
  </si>
  <si>
    <t>#76582 0001</t>
  </si>
  <si>
    <t>XEON E5-2620</t>
  </si>
  <si>
    <t>1000 + 500 SSD</t>
  </si>
  <si>
    <t>CZC7208RBY</t>
  </si>
  <si>
    <t>#76582 0002</t>
  </si>
  <si>
    <t>1000 + 512 SSD</t>
  </si>
  <si>
    <t>CZC80177P9</t>
  </si>
  <si>
    <t>#76582 0003</t>
  </si>
  <si>
    <t>XEON E5-2630</t>
  </si>
  <si>
    <t>CZC7128RM9</t>
  </si>
  <si>
    <t>#77360 0026</t>
  </si>
  <si>
    <t>CZC8207L1M</t>
  </si>
  <si>
    <t>#78318 0013</t>
  </si>
  <si>
    <t>CZC8057T51</t>
  </si>
  <si>
    <t>#78318 0015</t>
  </si>
  <si>
    <t>CZC7497Y7P</t>
  </si>
  <si>
    <t>#78318 0010</t>
  </si>
  <si>
    <t>CZC7237CS8</t>
  </si>
  <si>
    <t>#78318 0008</t>
  </si>
  <si>
    <t>CZC7497Y7K</t>
  </si>
  <si>
    <t>#77360 0032</t>
  </si>
  <si>
    <t>GP104GL [QUADRO P4000]</t>
  </si>
  <si>
    <t>CZC74779MB</t>
  </si>
  <si>
    <t>#78318 0006</t>
  </si>
  <si>
    <t>CZC7237CSG</t>
  </si>
  <si>
    <t>#78318 0012</t>
  </si>
  <si>
    <t>CZC7438DN7</t>
  </si>
  <si>
    <t>#76105 0006</t>
  </si>
  <si>
    <t>*D13540</t>
  </si>
  <si>
    <t>ELITE SLICE G2</t>
  </si>
  <si>
    <t>8CN93007KN</t>
  </si>
  <si>
    <t>#77149 2058</t>
  </si>
  <si>
    <t>*D13177</t>
  </si>
  <si>
    <t>INSPIRON ONE 2320</t>
  </si>
  <si>
    <t>[GEFORCE GT 525M]</t>
  </si>
  <si>
    <t>FG3V9Q1</t>
  </si>
  <si>
    <t>#77149 2644</t>
  </si>
  <si>
    <t>CZC4402SB4</t>
  </si>
  <si>
    <t>#77149 2645</t>
  </si>
  <si>
    <t>CZC4402SC4</t>
  </si>
  <si>
    <t>#75773 2873</t>
  </si>
  <si>
    <t>CZC4030L6H</t>
  </si>
  <si>
    <t>#76418 0015</t>
  </si>
  <si>
    <t>CZC3295BFX</t>
  </si>
  <si>
    <t>#76239 0006</t>
  </si>
  <si>
    <t>2022-08-22</t>
  </si>
  <si>
    <t>CZC52015FL</t>
  </si>
  <si>
    <t>#76239 0005</t>
  </si>
  <si>
    <t>CZC4420NKV</t>
  </si>
  <si>
    <t>#76239 0010</t>
  </si>
  <si>
    <t>CZC4420NKJ</t>
  </si>
  <si>
    <t>#76239 0013</t>
  </si>
  <si>
    <t>CZC4222XSB</t>
  </si>
  <si>
    <t>#76239 0015</t>
  </si>
  <si>
    <t>CZC5191342</t>
  </si>
  <si>
    <t>#60102 0012</t>
  </si>
  <si>
    <t>*D10902</t>
  </si>
  <si>
    <t>2020-11-30</t>
  </si>
  <si>
    <t>CZC2426BGJ</t>
  </si>
  <si>
    <t>#57410 0222</t>
  </si>
  <si>
    <t>WEBCAM, AIO</t>
  </si>
  <si>
    <t>CNW3250WRN</t>
  </si>
  <si>
    <t>#59870 0001</t>
  </si>
  <si>
    <t>2020-12-01</t>
  </si>
  <si>
    <t>970MJZ1</t>
  </si>
  <si>
    <t>#59826 0022</t>
  </si>
  <si>
    <t>AIO TOUCH</t>
  </si>
  <si>
    <t>D7TZV22</t>
  </si>
  <si>
    <t>#57088 0001</t>
  </si>
  <si>
    <t>2020-07-02</t>
  </si>
  <si>
    <t>CZC3121JKQ</t>
  </si>
  <si>
    <t>#59998 0029</t>
  </si>
  <si>
    <t>2020-11-24</t>
  </si>
  <si>
    <t>CZC5440K00</t>
  </si>
  <si>
    <t>#60063 0009</t>
  </si>
  <si>
    <t>2020-11-19</t>
  </si>
  <si>
    <t>AIO 23</t>
  </si>
  <si>
    <t>AUD543005D</t>
  </si>
  <si>
    <t>SCREEN LINE, MISSING STAND</t>
  </si>
  <si>
    <t>SCREEN LINE</t>
  </si>
  <si>
    <t>#59788 0008</t>
  </si>
  <si>
    <t>2020-11-17</t>
  </si>
  <si>
    <t>I7-4790S</t>
  </si>
  <si>
    <t>AIO"23</t>
  </si>
  <si>
    <t>1BQ4V72</t>
  </si>
  <si>
    <t>SCREEN LINE, DEF CAM, DEF SOUND</t>
  </si>
  <si>
    <t>DEF SOUND</t>
  </si>
  <si>
    <t>#59788 0006</t>
  </si>
  <si>
    <t>1CN3V72</t>
  </si>
  <si>
    <t>DEF SOUND, DEF CAM</t>
  </si>
  <si>
    <t>#69616 0013</t>
  </si>
  <si>
    <t>*D12489</t>
  </si>
  <si>
    <t>ET2012E</t>
  </si>
  <si>
    <t>C3PTAS014207</t>
  </si>
  <si>
    <t>#70179 0005</t>
  </si>
  <si>
    <t>2022-01-24</t>
  </si>
  <si>
    <t>23-K200NO</t>
  </si>
  <si>
    <t>CZC4261VDX</t>
  </si>
  <si>
    <t>#67232 0207</t>
  </si>
  <si>
    <t>2021-11-03</t>
  </si>
  <si>
    <t>CZC6159FSY</t>
  </si>
  <si>
    <t>#72275 0033</t>
  </si>
  <si>
    <t>2022-03-21</t>
  </si>
  <si>
    <t>CZC5361ZDH</t>
  </si>
  <si>
    <t>#72275 0034</t>
  </si>
  <si>
    <t>CZC5361ZD4</t>
  </si>
  <si>
    <t>#70328 0023</t>
  </si>
  <si>
    <t>2022-01-26</t>
  </si>
  <si>
    <t>CZC152C5F7</t>
  </si>
  <si>
    <t>CHASSI MINOR, FAN</t>
  </si>
  <si>
    <t>#71272 0001</t>
  </si>
  <si>
    <t>PROONE 400 G1</t>
  </si>
  <si>
    <t>CEL G1820T</t>
  </si>
  <si>
    <t>CZC5101PK9</t>
  </si>
  <si>
    <t>#71272 0006</t>
  </si>
  <si>
    <t>CZC4472612</t>
  </si>
  <si>
    <t>#71272 0010</t>
  </si>
  <si>
    <t>CZC51005QY</t>
  </si>
  <si>
    <t>#71272 0008</t>
  </si>
  <si>
    <t>CZC4472615</t>
  </si>
  <si>
    <t>#72463 0006</t>
  </si>
  <si>
    <t>2022-03-10</t>
  </si>
  <si>
    <t>CZC50823G8</t>
  </si>
  <si>
    <t>#64901 0002</t>
  </si>
  <si>
    <t>*D12428</t>
  </si>
  <si>
    <t>2021-08-12</t>
  </si>
  <si>
    <t>ET1612I</t>
  </si>
  <si>
    <t>CEL 847</t>
  </si>
  <si>
    <t>DBPTBX015413</t>
  </si>
  <si>
    <t>#65327 0001</t>
  </si>
  <si>
    <t>CEL G3900T</t>
  </si>
  <si>
    <t>2YKLSM2</t>
  </si>
  <si>
    <t>#65327 0002</t>
  </si>
  <si>
    <t>2YJMSM2</t>
  </si>
  <si>
    <t>#65625 0025</t>
  </si>
  <si>
    <t>2021-08-13</t>
  </si>
  <si>
    <t>G3900T</t>
  </si>
  <si>
    <t>BX9KDN2</t>
  </si>
  <si>
    <t>#65625 0026</t>
  </si>
  <si>
    <t>BX8SDN2</t>
  </si>
  <si>
    <t>#68309 0005</t>
  </si>
  <si>
    <t>2021-12-13</t>
  </si>
  <si>
    <t>CEL G1610</t>
  </si>
  <si>
    <t>CZC40425PL</t>
  </si>
  <si>
    <t>#68309 0002</t>
  </si>
  <si>
    <t>CZC4065VWX</t>
  </si>
  <si>
    <t>#68309 0001</t>
  </si>
  <si>
    <t>CZC4065VX6</t>
  </si>
  <si>
    <t>#68309 0004</t>
  </si>
  <si>
    <t>CZC33336J0</t>
  </si>
  <si>
    <t>#68309 0006</t>
  </si>
  <si>
    <t>CZC4065VWZ</t>
  </si>
  <si>
    <t>#68309 0007</t>
  </si>
  <si>
    <t>CZC4065VXP</t>
  </si>
  <si>
    <t>#68309 0008</t>
  </si>
  <si>
    <t>CZC4065VXK</t>
  </si>
  <si>
    <t>#68309 0009</t>
  </si>
  <si>
    <t>CZC4065VX7</t>
  </si>
  <si>
    <t>#68309 0003</t>
  </si>
  <si>
    <t>2021-12-14</t>
  </si>
  <si>
    <t>CZC4022D85</t>
  </si>
  <si>
    <t>#65981 0336</t>
  </si>
  <si>
    <t>2021-09-20</t>
  </si>
  <si>
    <t>G1610</t>
  </si>
  <si>
    <t>CZC3303L01</t>
  </si>
  <si>
    <t>#68408 0554</t>
  </si>
  <si>
    <t>2021-12-01</t>
  </si>
  <si>
    <t>G3220T</t>
  </si>
  <si>
    <t>CZC43408TV</t>
  </si>
  <si>
    <t>#68408 0555</t>
  </si>
  <si>
    <t>I3-4130T</t>
  </si>
  <si>
    <t>CZC4461L95</t>
  </si>
  <si>
    <t>#65104 0010</t>
  </si>
  <si>
    <t>2021-08-11</t>
  </si>
  <si>
    <t>SLATE 21</t>
  </si>
  <si>
    <t>TEGRA4</t>
  </si>
  <si>
    <t>CHOS</t>
  </si>
  <si>
    <t>3CQ3390R81</t>
  </si>
  <si>
    <t>ONYX HEALTHCARE</t>
  </si>
  <si>
    <t>#64801 0026</t>
  </si>
  <si>
    <t>2021-08-20</t>
  </si>
  <si>
    <t>ZEUS-227B</t>
  </si>
  <si>
    <t>I7-3555LE</t>
  </si>
  <si>
    <t>H14020134</t>
  </si>
  <si>
    <t>#72538 0004</t>
  </si>
  <si>
    <t>*D12785</t>
  </si>
  <si>
    <t>2022-04-12</t>
  </si>
  <si>
    <t>PROONE 600 G1</t>
  </si>
  <si>
    <t>CZC42542Q1</t>
  </si>
  <si>
    <t>#72907 0002</t>
  </si>
  <si>
    <t>2022-05-11</t>
  </si>
  <si>
    <t>CZC5270MLH</t>
  </si>
  <si>
    <t>#72907 0004</t>
  </si>
  <si>
    <t>CZC4222XS1</t>
  </si>
  <si>
    <t>#72907 0003</t>
  </si>
  <si>
    <t>CZC4222XS3</t>
  </si>
  <si>
    <t>#72907 0001</t>
  </si>
  <si>
    <t>CZC4222XR4</t>
  </si>
  <si>
    <t>#73369 0006</t>
  </si>
  <si>
    <t>CZC5191343</t>
  </si>
  <si>
    <t>#73369 0005</t>
  </si>
  <si>
    <t>CZC35113NX</t>
  </si>
  <si>
    <t>#73369 0008</t>
  </si>
  <si>
    <t>CZC5191339</t>
  </si>
  <si>
    <t>#72538 0003</t>
  </si>
  <si>
    <t>CZC4495BF5</t>
  </si>
  <si>
    <t>MISSING STAND, CHASSI MINOR, TFT MINOR</t>
  </si>
  <si>
    <t>CHASSI MINOR, MISSING STAND</t>
  </si>
  <si>
    <t>#81147 0012</t>
  </si>
  <si>
    <t>*D13572</t>
  </si>
  <si>
    <t>CZC519133Y</t>
  </si>
  <si>
    <t>#81147 0011</t>
  </si>
  <si>
    <t>CZC5270MKX</t>
  </si>
  <si>
    <t>#81110 0004</t>
  </si>
  <si>
    <t>CZC4465GZ4</t>
  </si>
  <si>
    <t>10001000421</t>
  </si>
  <si>
    <t>#81110 0003</t>
  </si>
  <si>
    <t>CZC4354M7M</t>
  </si>
  <si>
    <t>10001000431</t>
  </si>
  <si>
    <t>#81110 0002</t>
  </si>
  <si>
    <t>CZC4473YFL</t>
  </si>
  <si>
    <t>#81110 0005</t>
  </si>
  <si>
    <t>CZC5103SB0</t>
  </si>
  <si>
    <t>#81110 0008</t>
  </si>
  <si>
    <t>CZC5103SB1</t>
  </si>
  <si>
    <t>#81759 0001</t>
  </si>
  <si>
    <t>I7-4770S</t>
  </si>
  <si>
    <t>CZC5113YYY</t>
  </si>
  <si>
    <t>10001001011</t>
  </si>
  <si>
    <t>#81759 0002</t>
  </si>
  <si>
    <t>CZC4400JKL</t>
  </si>
  <si>
    <t>#81759 0003</t>
  </si>
  <si>
    <t>CZC53329BF</t>
  </si>
  <si>
    <t>#82160 0005</t>
  </si>
  <si>
    <t>CZC2439CWL</t>
  </si>
  <si>
    <t>10001001592</t>
  </si>
  <si>
    <t>#81603 1983</t>
  </si>
  <si>
    <t>*D13623</t>
  </si>
  <si>
    <t>23"</t>
  </si>
  <si>
    <t>CZC51735N6</t>
  </si>
  <si>
    <t>10001001012</t>
  </si>
  <si>
    <t>#81603 1984</t>
  </si>
  <si>
    <t>500 + 32 SSD</t>
  </si>
  <si>
    <t>CZC4402NRH</t>
  </si>
  <si>
    <t>#81603 1985</t>
  </si>
  <si>
    <t>CZC345CDCJ</t>
  </si>
  <si>
    <t>#81603 1986</t>
  </si>
  <si>
    <t>CZC345CDCK</t>
  </si>
  <si>
    <t>#81603 1988</t>
  </si>
  <si>
    <t>CZC44806JT</t>
  </si>
  <si>
    <t>#81976 1264</t>
  </si>
  <si>
    <t>21"</t>
  </si>
  <si>
    <t>CZC41026Q4</t>
  </si>
  <si>
    <t>DEF STAND</t>
  </si>
  <si>
    <t>10001000432</t>
  </si>
  <si>
    <t>#81976 1265</t>
  </si>
  <si>
    <t>CZC4280V9V</t>
  </si>
  <si>
    <t>10001000422</t>
  </si>
  <si>
    <t>#81976 1266</t>
  </si>
  <si>
    <t>CZC41026Q3</t>
  </si>
  <si>
    <t>#81976 1267</t>
  </si>
  <si>
    <t>CZC4280V9X</t>
  </si>
  <si>
    <t>DDR2 - SYNCHRONOUS</t>
  </si>
  <si>
    <t>DISCOLOURED DISPLAY</t>
  </si>
  <si>
    <t>DISPLAY, DISCOLOURED DISPLAY</t>
  </si>
  <si>
    <t>#63651 0076</t>
  </si>
  <si>
    <t>*D11846</t>
  </si>
  <si>
    <t>2021-06-08</t>
  </si>
  <si>
    <t>FUTRO S700</t>
  </si>
  <si>
    <t>1 SSD</t>
  </si>
  <si>
    <t>YLDD048217</t>
  </si>
  <si>
    <t>#63651 0013</t>
  </si>
  <si>
    <t>YLDD048222</t>
  </si>
  <si>
    <t>#63651 0083</t>
  </si>
  <si>
    <t>2 SSD</t>
  </si>
  <si>
    <t>YLDD013484</t>
  </si>
  <si>
    <t>#63651 0014</t>
  </si>
  <si>
    <t>YLDD013485</t>
  </si>
  <si>
    <t>#63651 0088</t>
  </si>
  <si>
    <t>YLDD013486</t>
  </si>
  <si>
    <t>#63651 0069</t>
  </si>
  <si>
    <t>YLDD013488</t>
  </si>
  <si>
    <t>#63651 0038</t>
  </si>
  <si>
    <t>YLDD025952</t>
  </si>
  <si>
    <t>#63651 0082</t>
  </si>
  <si>
    <t>YLDD029069</t>
  </si>
  <si>
    <t>#63651 0070</t>
  </si>
  <si>
    <t>YLDD029570</t>
  </si>
  <si>
    <t>#63651 0015</t>
  </si>
  <si>
    <t>YLDD029573</t>
  </si>
  <si>
    <t>#63651 0078</t>
  </si>
  <si>
    <t>YLDD029575</t>
  </si>
  <si>
    <t>#63651 0018</t>
  </si>
  <si>
    <t>YLDD061702</t>
  </si>
  <si>
    <t>#63651 0074</t>
  </si>
  <si>
    <t>YLDD062382</t>
  </si>
  <si>
    <t>#63651 0085</t>
  </si>
  <si>
    <t>YLDD063342</t>
  </si>
  <si>
    <t>#63651 0081</t>
  </si>
  <si>
    <t>YLDD075460</t>
  </si>
  <si>
    <t>#63651 0087</t>
  </si>
  <si>
    <t>FUTRO S900</t>
  </si>
  <si>
    <t>YLDE072479</t>
  </si>
  <si>
    <t>#63651 0016</t>
  </si>
  <si>
    <t>YLDE072481</t>
  </si>
  <si>
    <t>#63651 0019</t>
  </si>
  <si>
    <t>YLDE072484</t>
  </si>
  <si>
    <t>#63651 0079</t>
  </si>
  <si>
    <t>YLDE072486</t>
  </si>
  <si>
    <t>#63651 0084</t>
  </si>
  <si>
    <t>YLDE072487</t>
  </si>
  <si>
    <t>#63651 0077</t>
  </si>
  <si>
    <t>YLDE097073</t>
  </si>
  <si>
    <t>#63651 0039</t>
  </si>
  <si>
    <t>YLDE097076</t>
  </si>
  <si>
    <t>#63651 0086</t>
  </si>
  <si>
    <t>YLDE104511</t>
  </si>
  <si>
    <t>#63651 0021</t>
  </si>
  <si>
    <t>YLDE104512</t>
  </si>
  <si>
    <t>#63651 0022</t>
  </si>
  <si>
    <t>YLDE104513</t>
  </si>
  <si>
    <t>#63651 0075</t>
  </si>
  <si>
    <t>YLDE104841</t>
  </si>
  <si>
    <t>#63651 0023</t>
  </si>
  <si>
    <t>YLDE104847</t>
  </si>
  <si>
    <t>#77753 0015</t>
  </si>
  <si>
    <t>*D13308</t>
  </si>
  <si>
    <t>Q900</t>
  </si>
  <si>
    <t>I3-2330M</t>
  </si>
  <si>
    <t>YLBX024960</t>
  </si>
  <si>
    <t>#77753 0013</t>
  </si>
  <si>
    <t>YLBX024453</t>
  </si>
  <si>
    <t>#77753 0006</t>
  </si>
  <si>
    <t>YLBX025589</t>
  </si>
  <si>
    <t>#77753 0020</t>
  </si>
  <si>
    <t>YLBX024937</t>
  </si>
  <si>
    <t>#77753 0017</t>
  </si>
  <si>
    <t>YLBX025612</t>
  </si>
  <si>
    <t>OK, DEF SATA/NVMe PORT</t>
  </si>
  <si>
    <t>DEF SATA/NVMe PORT</t>
  </si>
  <si>
    <t>#78588 0004</t>
  </si>
  <si>
    <t>*D13573</t>
  </si>
  <si>
    <t>TPC-PO44-SF</t>
  </si>
  <si>
    <t>AMD A6-6310</t>
  </si>
  <si>
    <t>4CH6147628</t>
  </si>
  <si>
    <t>#78588 0001</t>
  </si>
  <si>
    <t>90G8</t>
  </si>
  <si>
    <t>PM G4560</t>
  </si>
  <si>
    <t>R30404VU</t>
  </si>
  <si>
    <t>#81664 0004</t>
  </si>
  <si>
    <t>C720</t>
  </si>
  <si>
    <t>P</t>
  </si>
  <si>
    <t>G3420</t>
  </si>
  <si>
    <t>YLRR029801</t>
  </si>
  <si>
    <t>10005000071</t>
  </si>
  <si>
    <t>#81664 0005</t>
  </si>
  <si>
    <t>YLRR016271</t>
  </si>
  <si>
    <t>#81664 0007</t>
  </si>
  <si>
    <t>YLRR029829</t>
  </si>
  <si>
    <t>#81664 0008</t>
  </si>
  <si>
    <t>YLRR016253</t>
  </si>
  <si>
    <t>#81664 0009</t>
  </si>
  <si>
    <t>G3450</t>
  </si>
  <si>
    <t>YLRR055102</t>
  </si>
  <si>
    <t>#81664 0010</t>
  </si>
  <si>
    <t>YLRR016249</t>
  </si>
  <si>
    <t>#81664 0011</t>
  </si>
  <si>
    <t>YLRR053653</t>
  </si>
  <si>
    <t>#81664 0012</t>
  </si>
  <si>
    <t>YLRR018345</t>
  </si>
  <si>
    <t>#81664 0013</t>
  </si>
  <si>
    <t>YLRR029846</t>
  </si>
  <si>
    <t>#81664 0014</t>
  </si>
  <si>
    <t>YLRR053553</t>
  </si>
  <si>
    <t>#81664 0015</t>
  </si>
  <si>
    <t>YLRR053578</t>
  </si>
  <si>
    <t>#81664 0016</t>
  </si>
  <si>
    <t>YLRR044450</t>
  </si>
  <si>
    <t>#81664 0017</t>
  </si>
  <si>
    <t>YLRR013201</t>
  </si>
  <si>
    <t>#81664 0018</t>
  </si>
  <si>
    <t>YLRR053737</t>
  </si>
  <si>
    <t>#81664 0019</t>
  </si>
  <si>
    <t>YLRR053615</t>
  </si>
  <si>
    <t>#81664 0020</t>
  </si>
  <si>
    <t>YLRR044358</t>
  </si>
  <si>
    <t>#81664 0021</t>
  </si>
  <si>
    <t>YLRR044449</t>
  </si>
  <si>
    <t>#81664 0022</t>
  </si>
  <si>
    <t>YLRR053650</t>
  </si>
  <si>
    <t>#81664 0023</t>
  </si>
  <si>
    <t>YLRR018362</t>
  </si>
  <si>
    <t>#81664 0024</t>
  </si>
  <si>
    <t>YLRR044415</t>
  </si>
  <si>
    <t>#81664 0025</t>
  </si>
  <si>
    <t>YLRR029824</t>
  </si>
  <si>
    <t>#81664 0026</t>
  </si>
  <si>
    <t>YLRR013196</t>
  </si>
  <si>
    <t>#81664 0027</t>
  </si>
  <si>
    <t>YLRR018328</t>
  </si>
  <si>
    <t>#81664 0028</t>
  </si>
  <si>
    <t>YLRR029818</t>
  </si>
  <si>
    <t>#81664 0029</t>
  </si>
  <si>
    <t>YLRR029845</t>
  </si>
  <si>
    <t>#81664 0030</t>
  </si>
  <si>
    <t>D556</t>
  </si>
  <si>
    <t>G4500</t>
  </si>
  <si>
    <t>YM4P083810</t>
  </si>
  <si>
    <t>10005000941</t>
  </si>
  <si>
    <t>#81664 0031</t>
  </si>
  <si>
    <t>YM4P112981</t>
  </si>
  <si>
    <t>#81664 0032</t>
  </si>
  <si>
    <t>YM4P165248</t>
  </si>
  <si>
    <t>BIOS PW</t>
  </si>
  <si>
    <t>#81664 0033</t>
  </si>
  <si>
    <t>YMEB147725</t>
  </si>
  <si>
    <t>#81664 0034</t>
  </si>
  <si>
    <t>YM4P118209</t>
  </si>
  <si>
    <t>#81664 0035</t>
  </si>
  <si>
    <t>YM4P101136</t>
  </si>
  <si>
    <t>#81664 0036</t>
  </si>
  <si>
    <t>YM4P049579</t>
  </si>
  <si>
    <t>#81664 0037</t>
  </si>
  <si>
    <t>YM4P165240</t>
  </si>
  <si>
    <t>#81664 0038</t>
  </si>
  <si>
    <t>G4560</t>
  </si>
  <si>
    <t>YMEB082791</t>
  </si>
  <si>
    <t>#81664 0039</t>
  </si>
  <si>
    <t>YMEB089950</t>
  </si>
  <si>
    <t>#81664 0040</t>
  </si>
  <si>
    <t>YMEB093898</t>
  </si>
  <si>
    <t>#78941 0002</t>
  </si>
  <si>
    <t>E73</t>
  </si>
  <si>
    <t>G3220</t>
  </si>
  <si>
    <t>PB00MRHL</t>
  </si>
  <si>
    <t>10003001501</t>
  </si>
  <si>
    <t>#78941 0007</t>
  </si>
  <si>
    <t>PB00MRHH</t>
  </si>
  <si>
    <t>#81760 0005</t>
  </si>
  <si>
    <t>E720</t>
  </si>
  <si>
    <t>G3260</t>
  </si>
  <si>
    <t>YLQS088310</t>
  </si>
  <si>
    <t>10005000251</t>
  </si>
  <si>
    <t>#81760 0004</t>
  </si>
  <si>
    <t>P G4400</t>
  </si>
  <si>
    <t>HD GRAPHICS 510</t>
  </si>
  <si>
    <t>YMEB029457</t>
  </si>
  <si>
    <t>#81760 0003</t>
  </si>
  <si>
    <t>E700</t>
  </si>
  <si>
    <t>G840</t>
  </si>
  <si>
    <t>YLCU025823</t>
  </si>
  <si>
    <t>10005000191</t>
  </si>
  <si>
    <t>#82138 0094</t>
  </si>
  <si>
    <t>YMEB093919</t>
  </si>
  <si>
    <t>#82138 0095</t>
  </si>
  <si>
    <t>YM4P137011</t>
  </si>
  <si>
    <t>#81976 1350</t>
  </si>
  <si>
    <t>PRO 3300</t>
  </si>
  <si>
    <t>PM G840</t>
  </si>
  <si>
    <t>CZC1238G03</t>
  </si>
  <si>
    <t>#77025 0026</t>
  </si>
  <si>
    <t>*X4369</t>
  </si>
  <si>
    <t>FUTRO L620</t>
  </si>
  <si>
    <t>5 GB</t>
  </si>
  <si>
    <t>USFF</t>
  </si>
  <si>
    <t>YV6R005227</t>
  </si>
  <si>
    <t>#77025 0038</t>
  </si>
  <si>
    <t>YV6R005317</t>
  </si>
  <si>
    <t>#77025 0014</t>
  </si>
  <si>
    <t>YV6R005137</t>
  </si>
  <si>
    <t>#77025 0018</t>
  </si>
  <si>
    <t>YV6R005064</t>
  </si>
  <si>
    <t>#77025 0017</t>
  </si>
  <si>
    <t>YV6R005316</t>
  </si>
  <si>
    <t>#77025 0019</t>
  </si>
  <si>
    <t>YV6R005318</t>
  </si>
  <si>
    <t>#77025 0021</t>
  </si>
  <si>
    <t>YV6R005136</t>
  </si>
  <si>
    <t>#77025 0020</t>
  </si>
  <si>
    <t>YV6R005097</t>
  </si>
  <si>
    <t>#77025 0022</t>
  </si>
  <si>
    <t>YV6R005226</t>
  </si>
  <si>
    <t>#77025 0023</t>
  </si>
  <si>
    <t>YV6R005404</t>
  </si>
  <si>
    <t>#77025 0024</t>
  </si>
  <si>
    <t>YV6R005131</t>
  </si>
  <si>
    <t>#77025 0015</t>
  </si>
  <si>
    <t>YV6R005132</t>
  </si>
  <si>
    <t>#77969 1833</t>
  </si>
  <si>
    <t>*D13470</t>
  </si>
  <si>
    <t>YM4P122786</t>
  </si>
  <si>
    <t>10005000942</t>
  </si>
  <si>
    <t>#77969 1825</t>
  </si>
  <si>
    <t>YM4P122739</t>
  </si>
  <si>
    <t>#77969 1826</t>
  </si>
  <si>
    <t>YMEB033799</t>
  </si>
  <si>
    <t>#77969 1828</t>
  </si>
  <si>
    <t>YMEB067165</t>
  </si>
  <si>
    <t>#77969 1829</t>
  </si>
  <si>
    <t>YMEB079768</t>
  </si>
  <si>
    <t>#77969 1830</t>
  </si>
  <si>
    <t>YMEB089598</t>
  </si>
  <si>
    <t>#77969 1831</t>
  </si>
  <si>
    <t>YMEB060581</t>
  </si>
  <si>
    <t>#77969 1832</t>
  </si>
  <si>
    <t>YM4P122849</t>
  </si>
  <si>
    <t>#77969 1827</t>
  </si>
  <si>
    <t>YMEB060663</t>
  </si>
  <si>
    <t>#77969 1834</t>
  </si>
  <si>
    <t>YM4P093562</t>
  </si>
  <si>
    <t>#77969 1835</t>
  </si>
  <si>
    <t>[GEFORCE GTX 745]</t>
  </si>
  <si>
    <t>YM4P053036</t>
  </si>
  <si>
    <t>10005000952</t>
  </si>
  <si>
    <t>#77969 1836</t>
  </si>
  <si>
    <t>YM4P054066</t>
  </si>
  <si>
    <t>#79011 0011</t>
  </si>
  <si>
    <t>YM4P056819</t>
  </si>
  <si>
    <t>#79011 0004</t>
  </si>
  <si>
    <t>YM4P056815</t>
  </si>
  <si>
    <t>#79011 0007</t>
  </si>
  <si>
    <t>YM4P069669</t>
  </si>
  <si>
    <t>#79011 0009</t>
  </si>
  <si>
    <t>YM4P062186</t>
  </si>
  <si>
    <t>#79011 0003</t>
  </si>
  <si>
    <t>YM4P056803</t>
  </si>
  <si>
    <t>#79011 0010</t>
  </si>
  <si>
    <t>YM4P062183</t>
  </si>
  <si>
    <t>#79011 0001</t>
  </si>
  <si>
    <t>YM4P096513</t>
  </si>
  <si>
    <t>#79011 0012</t>
  </si>
  <si>
    <t>YM4P056813</t>
  </si>
  <si>
    <t>#79011 0006</t>
  </si>
  <si>
    <t>YM4P069676</t>
  </si>
  <si>
    <t>#79011 0013</t>
  </si>
  <si>
    <t>YM4P056817</t>
  </si>
  <si>
    <t>#79011 0002</t>
  </si>
  <si>
    <t>YM4P056811</t>
  </si>
  <si>
    <t>#80419 0011</t>
  </si>
  <si>
    <t>c$ds01</t>
  </si>
  <si>
    <t>#79365 1636</t>
  </si>
  <si>
    <t>556</t>
  </si>
  <si>
    <t>YM4P112179</t>
  </si>
  <si>
    <t>#79365 1637</t>
  </si>
  <si>
    <t>YM4P149160</t>
  </si>
  <si>
    <t>#78579 0002</t>
  </si>
  <si>
    <t>*D13407</t>
  </si>
  <si>
    <t>CELSIUS W520</t>
  </si>
  <si>
    <t>YLGU013313</t>
  </si>
  <si>
    <t>#77983 0014</t>
  </si>
  <si>
    <t>2022-09-24</t>
  </si>
  <si>
    <t>CELSIUS W550</t>
  </si>
  <si>
    <t>XEON E3-1245</t>
  </si>
  <si>
    <t>V5</t>
  </si>
  <si>
    <t>HD GRAPHICS P530</t>
  </si>
  <si>
    <t>YM5U011570</t>
  </si>
  <si>
    <t>#77983 0011</t>
  </si>
  <si>
    <t>YM5U019202</t>
  </si>
  <si>
    <t>#77983 0013</t>
  </si>
  <si>
    <t>YM5U007559</t>
  </si>
  <si>
    <t>#78318 0005</t>
  </si>
  <si>
    <t>M740</t>
  </si>
  <si>
    <t>GK104GL [QUADRO K4200]</t>
  </si>
  <si>
    <t>YLXR013165</t>
  </si>
  <si>
    <t>10005001061</t>
  </si>
  <si>
    <t>#78318 0014</t>
  </si>
  <si>
    <t>YLXR014285</t>
  </si>
  <si>
    <t>#78188 1654</t>
  </si>
  <si>
    <t>TX100 S3P</t>
  </si>
  <si>
    <t>E3-1220V2</t>
  </si>
  <si>
    <t>ES1000</t>
  </si>
  <si>
    <t>YLLD054844</t>
  </si>
  <si>
    <t>#77568 0006</t>
  </si>
  <si>
    <t>W410</t>
  </si>
  <si>
    <t>YL8A002713</t>
  </si>
  <si>
    <t>10005000841</t>
  </si>
  <si>
    <t>#78318 0002</t>
  </si>
  <si>
    <t>W420</t>
  </si>
  <si>
    <t>ylgt016707</t>
  </si>
  <si>
    <t>10005000871</t>
  </si>
  <si>
    <t>#78318 0001</t>
  </si>
  <si>
    <t>500 + 1000</t>
  </si>
  <si>
    <t>TURKS GL [FIREPRO V4900]</t>
  </si>
  <si>
    <t>ylgt056348</t>
  </si>
  <si>
    <t>10005000881</t>
  </si>
  <si>
    <t>#77983 0009</t>
  </si>
  <si>
    <t>500 + 2000</t>
  </si>
  <si>
    <t>ylgt050046</t>
  </si>
  <si>
    <t>#77358 0008</t>
  </si>
  <si>
    <t>500 + 128 SSD</t>
  </si>
  <si>
    <t>YLGT052186</t>
  </si>
  <si>
    <t>#77983 0002</t>
  </si>
  <si>
    <t>W530</t>
  </si>
  <si>
    <t>ylnf039900</t>
  </si>
  <si>
    <t>10005000901</t>
  </si>
  <si>
    <t>#77983 0001</t>
  </si>
  <si>
    <t>YLNF064135</t>
  </si>
  <si>
    <t>#77983 0004</t>
  </si>
  <si>
    <t>ylnf039920</t>
  </si>
  <si>
    <t>#77983 0007</t>
  </si>
  <si>
    <t>ylnf054823</t>
  </si>
  <si>
    <t>#77983 0012</t>
  </si>
  <si>
    <t>ylnf039901</t>
  </si>
  <si>
    <t>10005000911</t>
  </si>
  <si>
    <t>#77983 0008</t>
  </si>
  <si>
    <t>ylnf047523</t>
  </si>
  <si>
    <t>#77360 0009</t>
  </si>
  <si>
    <t>*D13221</t>
  </si>
  <si>
    <t>2022-09-01</t>
  </si>
  <si>
    <t>M730</t>
  </si>
  <si>
    <t>XEON E5-1620 V2</t>
  </si>
  <si>
    <t>GK106GL [QUADRO K4000]</t>
  </si>
  <si>
    <t>YLNK013623</t>
  </si>
  <si>
    <t>#77360 0006</t>
  </si>
  <si>
    <t>C$M730</t>
  </si>
  <si>
    <t>#77360 0008</t>
  </si>
  <si>
    <t>YLNK013115</t>
  </si>
  <si>
    <t>#77360 0029</t>
  </si>
  <si>
    <t>YLNK011029</t>
  </si>
  <si>
    <t>#77360 0023</t>
  </si>
  <si>
    <t>G716E00EC0</t>
  </si>
  <si>
    <t>#77360 0034</t>
  </si>
  <si>
    <t>YLNK013605</t>
  </si>
  <si>
    <t>#77360 0033</t>
  </si>
  <si>
    <t>XEON E5-1620 V3</t>
  </si>
  <si>
    <t>YLXR018272</t>
  </si>
  <si>
    <t>#77360 0028</t>
  </si>
  <si>
    <t>YLXR018273</t>
  </si>
  <si>
    <t>#77360 0027</t>
  </si>
  <si>
    <t>YLXR006504</t>
  </si>
  <si>
    <t>#77360 0012</t>
  </si>
  <si>
    <t>YLXR016494</t>
  </si>
  <si>
    <t>#77360 0014</t>
  </si>
  <si>
    <t>YLXR018399</t>
  </si>
  <si>
    <t>#77360 0013</t>
  </si>
  <si>
    <t>YLXR018422</t>
  </si>
  <si>
    <t>#77360 0011</t>
  </si>
  <si>
    <t>YLXR018424</t>
  </si>
  <si>
    <t>#77360 0015</t>
  </si>
  <si>
    <t>YLXR016678</t>
  </si>
  <si>
    <t>#77360 0005</t>
  </si>
  <si>
    <t>YLXR018407</t>
  </si>
  <si>
    <t>#77360 0025</t>
  </si>
  <si>
    <t>YLXR018398</t>
  </si>
  <si>
    <t>#77297 0907</t>
  </si>
  <si>
    <t>XEON E3-1245 V3</t>
  </si>
  <si>
    <t>YLNG001221</t>
  </si>
  <si>
    <t>#77568 0007</t>
  </si>
  <si>
    <t>XEON E3-1200 V3</t>
  </si>
  <si>
    <t>YLNF059040</t>
  </si>
  <si>
    <t>#63431 0849</t>
  </si>
  <si>
    <t>*D11583</t>
  </si>
  <si>
    <t>2021-05-21</t>
  </si>
  <si>
    <t>W510</t>
  </si>
  <si>
    <t>E31240</t>
  </si>
  <si>
    <t>YL8B005677</t>
  </si>
  <si>
    <t>#63029 0012</t>
  </si>
  <si>
    <t>2021-04-23</t>
  </si>
  <si>
    <t>YL8A033439</t>
  </si>
  <si>
    <t>#63029 0010</t>
  </si>
  <si>
    <t>500+240 SSD</t>
  </si>
  <si>
    <t>YL8A033422</t>
  </si>
  <si>
    <t>#63029 0008</t>
  </si>
  <si>
    <t>YL8A002696</t>
  </si>
  <si>
    <t>#63029 0013</t>
  </si>
  <si>
    <t>YL8A033409</t>
  </si>
  <si>
    <t>#63431 0848</t>
  </si>
  <si>
    <t>YL8A018481</t>
  </si>
  <si>
    <t>#62676 0029</t>
  </si>
  <si>
    <t>2021-03-31</t>
  </si>
  <si>
    <t>YLNF009312</t>
  </si>
  <si>
    <t>#62676 0035</t>
  </si>
  <si>
    <t>M720 POWER</t>
  </si>
  <si>
    <t>128 SSD+1000</t>
  </si>
  <si>
    <t>YLFQ003872</t>
  </si>
  <si>
    <t>#62676 0038</t>
  </si>
  <si>
    <t>XEON E5-1620V3</t>
  </si>
  <si>
    <t>YLXR007236</t>
  </si>
  <si>
    <t>#62676 0030</t>
  </si>
  <si>
    <t>YLXR001124</t>
  </si>
  <si>
    <t>#59436 0008</t>
  </si>
  <si>
    <t>*D10885</t>
  </si>
  <si>
    <t>CELSIUS M720</t>
  </si>
  <si>
    <t>YLFP012413</t>
  </si>
  <si>
    <t>#62029 0014</t>
  </si>
  <si>
    <t>2021-02-24</t>
  </si>
  <si>
    <t>CELSIUS M740 POWER</t>
  </si>
  <si>
    <t>YLXS001478</t>
  </si>
  <si>
    <t>#62411 0006</t>
  </si>
  <si>
    <t>2021-03-17</t>
  </si>
  <si>
    <t>YLGU013633</t>
  </si>
  <si>
    <t>#58855 0002</t>
  </si>
  <si>
    <t>2020-09-29</t>
  </si>
  <si>
    <t>YLGU010349</t>
  </si>
  <si>
    <t>#62411 0008</t>
  </si>
  <si>
    <t>YLGU013311</t>
  </si>
  <si>
    <t>#62411 0019</t>
  </si>
  <si>
    <t>YLFN001626</t>
  </si>
  <si>
    <t>#62218 0002</t>
  </si>
  <si>
    <t>2021-03-05</t>
  </si>
  <si>
    <t>YL8A051289</t>
  </si>
  <si>
    <t>#62218 0003</t>
  </si>
  <si>
    <t>YL8A046025</t>
  </si>
  <si>
    <t>#57773 0011</t>
  </si>
  <si>
    <t>2020-08-05</t>
  </si>
  <si>
    <t>YL8A044096</t>
  </si>
  <si>
    <t>#57773 0008</t>
  </si>
  <si>
    <t>YL8A044098</t>
  </si>
  <si>
    <t>#62086 1528</t>
  </si>
  <si>
    <t>2021-03-11</t>
  </si>
  <si>
    <t>YL8A003379</t>
  </si>
  <si>
    <t>#59322 0721</t>
  </si>
  <si>
    <t>COMBO</t>
  </si>
  <si>
    <t>YLGT028602</t>
  </si>
  <si>
    <t>#62411 0007</t>
  </si>
  <si>
    <t>XEON E3-1220</t>
  </si>
  <si>
    <t>YL8B012460</t>
  </si>
  <si>
    <t>#62411 0003</t>
  </si>
  <si>
    <t>YL8B010868</t>
  </si>
  <si>
    <t>#61326 0004</t>
  </si>
  <si>
    <t>2021-02-04</t>
  </si>
  <si>
    <t>YLNF005045</t>
  </si>
  <si>
    <t>#62411 0001</t>
  </si>
  <si>
    <t>YLNF019256</t>
  </si>
  <si>
    <t>#62411 0016</t>
  </si>
  <si>
    <t>YLNF045989</t>
  </si>
  <si>
    <t>#62411 0018</t>
  </si>
  <si>
    <t>YLNF044265</t>
  </si>
  <si>
    <t>#70634 0018</t>
  </si>
  <si>
    <t>*D12777</t>
  </si>
  <si>
    <t>2022-02-09</t>
  </si>
  <si>
    <t>ESPRIMO P420</t>
  </si>
  <si>
    <t>I5-4430</t>
  </si>
  <si>
    <t>LITEONB2205390</t>
  </si>
  <si>
    <t>#70634 0026</t>
  </si>
  <si>
    <t>LITEONB2507367</t>
  </si>
  <si>
    <t>#70634 0021</t>
  </si>
  <si>
    <t>LITEONB2424450</t>
  </si>
  <si>
    <t>#70634 0028</t>
  </si>
  <si>
    <t>LITEONB2205493</t>
  </si>
  <si>
    <t>#70634 0029</t>
  </si>
  <si>
    <t>LITEONB2205478</t>
  </si>
  <si>
    <t>#70634 0015</t>
  </si>
  <si>
    <t>LITEONB2507333</t>
  </si>
  <si>
    <t>#70634 0011</t>
  </si>
  <si>
    <t>LITEONB2424461</t>
  </si>
  <si>
    <t>#70634 0012</t>
  </si>
  <si>
    <t>LITEONB2074235</t>
  </si>
  <si>
    <t>#70634 0014</t>
  </si>
  <si>
    <t>LITEONB2205468</t>
  </si>
  <si>
    <t>#70634 0017</t>
  </si>
  <si>
    <t>LITEONB2194562</t>
  </si>
  <si>
    <t>#70640 0002</t>
  </si>
  <si>
    <t>P410</t>
  </si>
  <si>
    <t>I5-3340</t>
  </si>
  <si>
    <t>YLPV162674</t>
  </si>
  <si>
    <t>#68363 0003</t>
  </si>
  <si>
    <t>2021-12-17</t>
  </si>
  <si>
    <t>I5-3330</t>
  </si>
  <si>
    <t>YLPV078275</t>
  </si>
  <si>
    <t>#70634 0010</t>
  </si>
  <si>
    <t>LITEONB2074690</t>
  </si>
  <si>
    <t>#68363 0016</t>
  </si>
  <si>
    <t>P420</t>
  </si>
  <si>
    <t>GT218 [GEFORCE 210]</t>
  </si>
  <si>
    <t>YLTH201773</t>
  </si>
  <si>
    <t>#68363 0017</t>
  </si>
  <si>
    <t>YLTH179837</t>
  </si>
  <si>
    <t>#68363 0014</t>
  </si>
  <si>
    <t>YLTH179835</t>
  </si>
  <si>
    <t>#70634 0022</t>
  </si>
  <si>
    <t>LITEONB2507369</t>
  </si>
  <si>
    <t>#71361 0015</t>
  </si>
  <si>
    <t>2022-02-23</t>
  </si>
  <si>
    <t>I5-4440</t>
  </si>
  <si>
    <t>YLPW026015</t>
  </si>
  <si>
    <t>#73967 0063</t>
  </si>
  <si>
    <t>2022-04-28</t>
  </si>
  <si>
    <t>YLPW029271</t>
  </si>
  <si>
    <t>#71361 0009</t>
  </si>
  <si>
    <t>YLPW049805</t>
  </si>
  <si>
    <t>#69429 0002</t>
  </si>
  <si>
    <t>*D12515</t>
  </si>
  <si>
    <t>2021-12-22</t>
  </si>
  <si>
    <t>CELSIUS M470-2</t>
  </si>
  <si>
    <t>YL7J006390</t>
  </si>
  <si>
    <t>#70378 0003</t>
  </si>
  <si>
    <t>2022-01-25</t>
  </si>
  <si>
    <t>PRIMERGY TX100 S3</t>
  </si>
  <si>
    <t>YLEQ002846</t>
  </si>
  <si>
    <t>#70670 0008</t>
  </si>
  <si>
    <t>TX100 SP</t>
  </si>
  <si>
    <t>E3-1220</t>
  </si>
  <si>
    <t>YLLD022094</t>
  </si>
  <si>
    <t>#71591 2292</t>
  </si>
  <si>
    <t>YL8A018492</t>
  </si>
  <si>
    <t>#71245 0003</t>
  </si>
  <si>
    <t>YLGT045959</t>
  </si>
  <si>
    <t>#71245 0002</t>
  </si>
  <si>
    <t>YLGT046452</t>
  </si>
  <si>
    <t>#71245 0001</t>
  </si>
  <si>
    <t>YLGT038345</t>
  </si>
  <si>
    <t>#67983 0001</t>
  </si>
  <si>
    <t>2021-11-04</t>
  </si>
  <si>
    <t>YLGT019224</t>
  </si>
  <si>
    <t>#72792 0004</t>
  </si>
  <si>
    <t>2022-03-30</t>
  </si>
  <si>
    <t>W520</t>
  </si>
  <si>
    <t>YLGU013610</t>
  </si>
  <si>
    <t>#68193 0013</t>
  </si>
  <si>
    <t>2021-11-10</t>
  </si>
  <si>
    <t>YLGU013317</t>
  </si>
  <si>
    <t>#68193 0053</t>
  </si>
  <si>
    <t>250 + 512 SSD</t>
  </si>
  <si>
    <t>YLGU013624</t>
  </si>
  <si>
    <t>#72792 0048</t>
  </si>
  <si>
    <t>500 + 250 SSD</t>
  </si>
  <si>
    <t>YLGU015538</t>
  </si>
  <si>
    <t>#72792 0007</t>
  </si>
  <si>
    <t>YLNF047877</t>
  </si>
  <si>
    <t>#72792 0006</t>
  </si>
  <si>
    <t>YLNF095133</t>
  </si>
  <si>
    <t>#72792 0051</t>
  </si>
  <si>
    <t>YLNF044263</t>
  </si>
  <si>
    <t>#72792 0009</t>
  </si>
  <si>
    <t>YLNF044280</t>
  </si>
  <si>
    <t>#72792 0047</t>
  </si>
  <si>
    <t>W550</t>
  </si>
  <si>
    <t>YM5U015902</t>
  </si>
  <si>
    <t>#72792 0008</t>
  </si>
  <si>
    <t>YM5U018162</t>
  </si>
  <si>
    <t>#72792 0002</t>
  </si>
  <si>
    <t>W570</t>
  </si>
  <si>
    <t>XEON E3-1245V5</t>
  </si>
  <si>
    <t>YMER001154</t>
  </si>
  <si>
    <t>#66562 0064</t>
  </si>
  <si>
    <t>*D11983</t>
  </si>
  <si>
    <t>CELSIUS</t>
  </si>
  <si>
    <t>YM9L002236</t>
  </si>
  <si>
    <t>#66562 0067</t>
  </si>
  <si>
    <t>YM9L002235</t>
  </si>
  <si>
    <t>#66686 0001</t>
  </si>
  <si>
    <t>2021-10-07</t>
  </si>
  <si>
    <t>XEON E3-1240V2</t>
  </si>
  <si>
    <t>YLGU003626</t>
  </si>
  <si>
    <t>#66562 0065</t>
  </si>
  <si>
    <t>C¤M710</t>
  </si>
  <si>
    <t>#66562 0066</t>
  </si>
  <si>
    <t>YLXR001180</t>
  </si>
  <si>
    <t>#65884 0001</t>
  </si>
  <si>
    <t>2021-09-16</t>
  </si>
  <si>
    <t>WX-PU1139013P</t>
  </si>
  <si>
    <t>#65063 0018</t>
  </si>
  <si>
    <t>2021-09-02</t>
  </si>
  <si>
    <t>WX-PJ113101Y6</t>
  </si>
  <si>
    <t>#65063 0023</t>
  </si>
  <si>
    <t>WX-PP114001TD</t>
  </si>
  <si>
    <t>#66703 0002</t>
  </si>
  <si>
    <t>2021-09-30</t>
  </si>
  <si>
    <t>YL8A003111</t>
  </si>
  <si>
    <t>#73198 0002</t>
  </si>
  <si>
    <t>*D13146</t>
  </si>
  <si>
    <t>M720</t>
  </si>
  <si>
    <t>YLFP010556</t>
  </si>
  <si>
    <t>#75835 0003</t>
  </si>
  <si>
    <t>2022-07-26</t>
  </si>
  <si>
    <t>PRIMERGY PX200</t>
  </si>
  <si>
    <t>2X 147 + 2X 2000</t>
  </si>
  <si>
    <t>MGA G200E [PILOT] SERVERENGINES (SEP1)</t>
  </si>
  <si>
    <t>YKKG005292</t>
  </si>
  <si>
    <t>#74834 0015</t>
  </si>
  <si>
    <t>2022-07-11</t>
  </si>
  <si>
    <t>YLEQ009823</t>
  </si>
  <si>
    <t>#74125 0022</t>
  </si>
  <si>
    <t>2022-06-17</t>
  </si>
  <si>
    <t>PRIMERGY TX120</t>
  </si>
  <si>
    <t>XEON 3070</t>
  </si>
  <si>
    <t>2X 120</t>
  </si>
  <si>
    <t>YKUA012752</t>
  </si>
  <si>
    <t>#74834 0016</t>
  </si>
  <si>
    <t>TX100 S2</t>
  </si>
  <si>
    <t>XEON X3430</t>
  </si>
  <si>
    <t>YL4W026533</t>
  </si>
  <si>
    <t>#74540 0011</t>
  </si>
  <si>
    <t>X3430</t>
  </si>
  <si>
    <t>YL4W015509</t>
  </si>
  <si>
    <t>#73321 0189</t>
  </si>
  <si>
    <t>TX120 S3P</t>
  </si>
  <si>
    <t>E3-1220 V2</t>
  </si>
  <si>
    <t>300 + 300</t>
  </si>
  <si>
    <t>YLLC013676</t>
  </si>
  <si>
    <t>#73321 0190</t>
  </si>
  <si>
    <t>YLLC013671</t>
  </si>
  <si>
    <t>#74125 0021</t>
  </si>
  <si>
    <t>2022-06-10</t>
  </si>
  <si>
    <t>XEON E3-1230</t>
  </si>
  <si>
    <t>YLLC001023</t>
  </si>
  <si>
    <t>#73321 0185</t>
  </si>
  <si>
    <t>TX1320 M1</t>
  </si>
  <si>
    <t>E3-1220 V3</t>
  </si>
  <si>
    <t>YLXL004389</t>
  </si>
  <si>
    <t>#73321 0186</t>
  </si>
  <si>
    <t>YLXL003264</t>
  </si>
  <si>
    <t>#73321 0187</t>
  </si>
  <si>
    <t>YLXL003250</t>
  </si>
  <si>
    <t>#73321 0188</t>
  </si>
  <si>
    <t>YLXL004339</t>
  </si>
  <si>
    <t>#73321 0182</t>
  </si>
  <si>
    <t>TX1320 M2</t>
  </si>
  <si>
    <t>E3-1220 V5</t>
  </si>
  <si>
    <t>600 + 600</t>
  </si>
  <si>
    <t>YM5T007786</t>
  </si>
  <si>
    <t>#73321 0184</t>
  </si>
  <si>
    <t>YM5T007750</t>
  </si>
  <si>
    <t>#73321 0183</t>
  </si>
  <si>
    <t>YM5T007748</t>
  </si>
  <si>
    <t>#73321 0191</t>
  </si>
  <si>
    <t>TX1330 M1</t>
  </si>
  <si>
    <t>E3-1231 V3</t>
  </si>
  <si>
    <t>900 + 300</t>
  </si>
  <si>
    <t>YLXM015928</t>
  </si>
  <si>
    <t>#76786 0004</t>
  </si>
  <si>
    <t>YLGT041143</t>
  </si>
  <si>
    <t>#73198 0003</t>
  </si>
  <si>
    <t>XEON E31225</t>
  </si>
  <si>
    <t>YL8B012046</t>
  </si>
  <si>
    <t>#76423 0002</t>
  </si>
  <si>
    <t>E3-1246</t>
  </si>
  <si>
    <t>YLNF095135</t>
  </si>
  <si>
    <t>#73487 0012</t>
  </si>
  <si>
    <t>XEON E3-1231</t>
  </si>
  <si>
    <t>NOSERIAL</t>
  </si>
  <si>
    <t>#73487 0006</t>
  </si>
  <si>
    <t>YLNF079570</t>
  </si>
  <si>
    <t>#73487 0005</t>
  </si>
  <si>
    <t>YLNF079537</t>
  </si>
  <si>
    <t>#73487 0011</t>
  </si>
  <si>
    <t>500 + 1000 + 128 SSD</t>
  </si>
  <si>
    <t>GP108 [GEFORCE GT 1030]</t>
  </si>
  <si>
    <t>YLNF079575</t>
  </si>
  <si>
    <t>#64243 0027</t>
  </si>
  <si>
    <t>*D11796</t>
  </si>
  <si>
    <t>2021-06-23</t>
  </si>
  <si>
    <t>E5-1620</t>
  </si>
  <si>
    <t>YLFP017864</t>
  </si>
  <si>
    <t>#64243 0012</t>
  </si>
  <si>
    <t>CELSIUS M730</t>
  </si>
  <si>
    <t>E5-1620 V2</t>
  </si>
  <si>
    <t>YLNK011022</t>
  </si>
  <si>
    <t>#64243 0011</t>
  </si>
  <si>
    <t>YLNK013489</t>
  </si>
  <si>
    <t>#64243 0010</t>
  </si>
  <si>
    <t>YLNK013491</t>
  </si>
  <si>
    <t>#64243 0014</t>
  </si>
  <si>
    <t>YLXR012902</t>
  </si>
  <si>
    <t>#64243 0003</t>
  </si>
  <si>
    <t>YLXR014287</t>
  </si>
  <si>
    <t>#64243 0009</t>
  </si>
  <si>
    <t>YLXR016101</t>
  </si>
  <si>
    <t>#64243 0013</t>
  </si>
  <si>
    <t>YLXR016491</t>
  </si>
  <si>
    <t>#64243 0016</t>
  </si>
  <si>
    <t>YLXR008260</t>
  </si>
  <si>
    <t>#64243 0006</t>
  </si>
  <si>
    <t>YLXR018417</t>
  </si>
  <si>
    <t>#64243 0015</t>
  </si>
  <si>
    <t>YLXR018226</t>
  </si>
  <si>
    <t>#64243 0002</t>
  </si>
  <si>
    <t>YLXR018231</t>
  </si>
  <si>
    <t>#64243 0007</t>
  </si>
  <si>
    <t>YLXR018270</t>
  </si>
  <si>
    <t>#64857 0080</t>
  </si>
  <si>
    <t>2021-07-26</t>
  </si>
  <si>
    <t>YL8A032048</t>
  </si>
  <si>
    <t>#64857 0002</t>
  </si>
  <si>
    <t>YL8A032016</t>
  </si>
  <si>
    <t>#64857 0086</t>
  </si>
  <si>
    <t>YLNF012668</t>
  </si>
  <si>
    <t>#64857 0083</t>
  </si>
  <si>
    <t>YLNF012948</t>
  </si>
  <si>
    <t>#64857 0088</t>
  </si>
  <si>
    <t>YLNF012669</t>
  </si>
  <si>
    <t>#69062 0438</t>
  </si>
  <si>
    <t>*D12390</t>
  </si>
  <si>
    <t>2021-12-27</t>
  </si>
  <si>
    <t>FUTRO X923</t>
  </si>
  <si>
    <t>64 SSD</t>
  </si>
  <si>
    <t>YLUJ001912</t>
  </si>
  <si>
    <t>#69062 0444</t>
  </si>
  <si>
    <t>YLUJ001944</t>
  </si>
  <si>
    <t>#69062 0442</t>
  </si>
  <si>
    <t>YLUJ001955</t>
  </si>
  <si>
    <t>#69062 0441</t>
  </si>
  <si>
    <t>YLUJ001928</t>
  </si>
  <si>
    <t>#69062 0440</t>
  </si>
  <si>
    <t>YLUJ001953</t>
  </si>
  <si>
    <t>#69062 0439</t>
  </si>
  <si>
    <t>YLUJ001963</t>
  </si>
  <si>
    <t>#69062 0443</t>
  </si>
  <si>
    <t>YLUJ001932</t>
  </si>
  <si>
    <t>#69062 0437</t>
  </si>
  <si>
    <t>YLUJ001956</t>
  </si>
  <si>
    <t>#69062 0436</t>
  </si>
  <si>
    <t>YLUJ001921</t>
  </si>
  <si>
    <t>#69062 0435</t>
  </si>
  <si>
    <t>YLUJ001925</t>
  </si>
  <si>
    <t>#69062 0434</t>
  </si>
  <si>
    <t>YLUJ001962</t>
  </si>
  <si>
    <t>#69062 0433</t>
  </si>
  <si>
    <t>YLUJ001958</t>
  </si>
  <si>
    <t>FUJITSU SIEMENS</t>
  </si>
  <si>
    <t>#79365 1635</t>
  </si>
  <si>
    <t>*D13431</t>
  </si>
  <si>
    <t>P400</t>
  </si>
  <si>
    <t>YLCM147962</t>
  </si>
  <si>
    <t>#79668 0030</t>
  </si>
  <si>
    <t>11S0C69614ZVJ84X4358SK</t>
  </si>
  <si>
    <t>10003001511</t>
  </si>
  <si>
    <t>#79543 0016</t>
  </si>
  <si>
    <t>PB00QS9Z</t>
  </si>
  <si>
    <t>#79543 0015</t>
  </si>
  <si>
    <t>PB00XU7B</t>
  </si>
  <si>
    <t>#79668 0084</t>
  </si>
  <si>
    <t>11S0C69614ZVJ84X42C46P</t>
  </si>
  <si>
    <t>#79543 0009</t>
  </si>
  <si>
    <t>EDGE 72</t>
  </si>
  <si>
    <t>PBR88V0</t>
  </si>
  <si>
    <t>10003001661</t>
  </si>
  <si>
    <t>#79668 0083</t>
  </si>
  <si>
    <t>8SSS50D70439F1WH36T036K</t>
  </si>
  <si>
    <t>#79668 0053</t>
  </si>
  <si>
    <t>8SSS50D70439F1WH36J04RR</t>
  </si>
  <si>
    <t>10003001671</t>
  </si>
  <si>
    <t>#79543 0017</t>
  </si>
  <si>
    <t>PBR89R0</t>
  </si>
  <si>
    <t>#79543 0013</t>
  </si>
  <si>
    <t>PBR89P7</t>
  </si>
  <si>
    <t>#79543 0004</t>
  </si>
  <si>
    <t>PBR88V3</t>
  </si>
  <si>
    <t>#79668 0052</t>
  </si>
  <si>
    <t>8SSS50D70439F1WH36J05AS</t>
  </si>
  <si>
    <t>#79668 0037</t>
  </si>
  <si>
    <t>8SSS50D70439F1WH36K00XC</t>
  </si>
  <si>
    <t>#79543 0014</t>
  </si>
  <si>
    <t>PBR90C2</t>
  </si>
  <si>
    <t>EDGE72</t>
  </si>
  <si>
    <t>M81</t>
  </si>
  <si>
    <t>M91P</t>
  </si>
  <si>
    <t>10003000592</t>
  </si>
  <si>
    <t>M92P</t>
  </si>
  <si>
    <t>I5-4460S</t>
  </si>
  <si>
    <t>M93P</t>
  </si>
  <si>
    <t>10003000782</t>
  </si>
  <si>
    <t>10003000781</t>
  </si>
  <si>
    <t>10003001472</t>
  </si>
  <si>
    <t>#77483 0003</t>
  </si>
  <si>
    <t>*D13592</t>
  </si>
  <si>
    <t>2022-08-31</t>
  </si>
  <si>
    <t>1S10A70037MXS4M75253</t>
  </si>
  <si>
    <t>#77483 0009</t>
  </si>
  <si>
    <t>1S10A70037MXPC082NHD</t>
  </si>
  <si>
    <t>#76538 0824</t>
  </si>
  <si>
    <t>GRADE A</t>
  </si>
  <si>
    <t>PC04P88B</t>
  </si>
  <si>
    <t>#78188 1655</t>
  </si>
  <si>
    <t>P920</t>
  </si>
  <si>
    <t>YLPS038020</t>
  </si>
  <si>
    <t>10005000622</t>
  </si>
  <si>
    <t>#78188 1927</t>
  </si>
  <si>
    <t>S4C46974</t>
  </si>
  <si>
    <t>#78188 1928</t>
  </si>
  <si>
    <t>S4M41284</t>
  </si>
  <si>
    <t>#79986 0400</t>
  </si>
  <si>
    <t>S4D06906</t>
  </si>
  <si>
    <t>#78588 0005</t>
  </si>
  <si>
    <t>1000 + 240 SSD</t>
  </si>
  <si>
    <t>S4A19167</t>
  </si>
  <si>
    <t>#80751 0003</t>
  </si>
  <si>
    <t>1S10A70037MXS4M75254</t>
  </si>
  <si>
    <t>#80751 0004</t>
  </si>
  <si>
    <t>1S10A70037MXPC05PCUC</t>
  </si>
  <si>
    <t>#81976 2034</t>
  </si>
  <si>
    <t>S4M89327</t>
  </si>
  <si>
    <t>#81976 2036</t>
  </si>
  <si>
    <t>S4D06890</t>
  </si>
  <si>
    <t>#81976 2038</t>
  </si>
  <si>
    <t>PC06ADEY</t>
  </si>
  <si>
    <t>#71946 0003</t>
  </si>
  <si>
    <t>*D11979</t>
  </si>
  <si>
    <t>P700</t>
  </si>
  <si>
    <t>YLDA084428</t>
  </si>
  <si>
    <t>#64699 0021</t>
  </si>
  <si>
    <t>2021-07-30</t>
  </si>
  <si>
    <t>P900</t>
  </si>
  <si>
    <t>YLCW007482</t>
  </si>
  <si>
    <t>#73795 0004</t>
  </si>
  <si>
    <t>YLCW011626</t>
  </si>
  <si>
    <t>#69165 0002</t>
  </si>
  <si>
    <t>2021-12-10</t>
  </si>
  <si>
    <t>1S10DS000YMXPC093DVG</t>
  </si>
  <si>
    <t>#65981 1107</t>
  </si>
  <si>
    <t>PC01P9Y8</t>
  </si>
  <si>
    <t>#71374 0014</t>
  </si>
  <si>
    <t>1S5048RE3S4AZRT7</t>
  </si>
  <si>
    <t>#65565 0020</t>
  </si>
  <si>
    <t>2021-09-01</t>
  </si>
  <si>
    <t>1S3228BM9S4MAKH3</t>
  </si>
  <si>
    <t>#69884 0027</t>
  </si>
  <si>
    <t>1S10A7001TMXS4E16424</t>
  </si>
  <si>
    <t>#69884 0032</t>
  </si>
  <si>
    <t>1S10A70037MXS4G66404</t>
  </si>
  <si>
    <t>#65981 1244</t>
  </si>
  <si>
    <t>S4Q84672</t>
  </si>
  <si>
    <t>#65981 1243</t>
  </si>
  <si>
    <t>S4P74099</t>
  </si>
  <si>
    <t>#65981 1246</t>
  </si>
  <si>
    <t>S4K35713</t>
  </si>
  <si>
    <t>#65981 1245</t>
  </si>
  <si>
    <t>S4A21228</t>
  </si>
  <si>
    <t>#76082 0028</t>
  </si>
  <si>
    <t>*D12971</t>
  </si>
  <si>
    <t>ST50</t>
  </si>
  <si>
    <t>XEON E-2124G</t>
  </si>
  <si>
    <t>1S7Y48CTO1WWS4BAQ353</t>
  </si>
  <si>
    <t>#76082 0030</t>
  </si>
  <si>
    <t>2X 2000</t>
  </si>
  <si>
    <t>1S7Y48CTO1WWS4ARW959</t>
  </si>
  <si>
    <t>#76082 0039</t>
  </si>
  <si>
    <t>1S7Y48CTO1WWS4BAQ341</t>
  </si>
  <si>
    <t>#76082 0037</t>
  </si>
  <si>
    <t>1S7Y48CTO1WWS4BAH098</t>
  </si>
  <si>
    <t>#76082 0036</t>
  </si>
  <si>
    <t>1S7Y48CTO1WWS4ATT887</t>
  </si>
  <si>
    <t>#76082 0035</t>
  </si>
  <si>
    <t>1S7Y48CTO1WWS4ARW866</t>
  </si>
  <si>
    <t>#76082 0034</t>
  </si>
  <si>
    <t>1S7Y48CTO1WWS4ARW951</t>
  </si>
  <si>
    <t>#76082 0029</t>
  </si>
  <si>
    <t>1S7Y48CTO1WWS4BAG838</t>
  </si>
  <si>
    <t>#76082 0038</t>
  </si>
  <si>
    <t>1S7Y48CTO1WWS4ARW946</t>
  </si>
  <si>
    <t>#76082 0031</t>
  </si>
  <si>
    <t>1S7Y48CTO1WWS4ATT824</t>
  </si>
  <si>
    <t>#76082 0027</t>
  </si>
  <si>
    <t>1S7Y48CTO1WWS4ARW913</t>
  </si>
  <si>
    <t>#76082 0033</t>
  </si>
  <si>
    <t>1S7Y48CTO1WWS4ARW878</t>
  </si>
  <si>
    <t>#76082 0032</t>
  </si>
  <si>
    <t>1S7Y48CTO1WWS4ARW892</t>
  </si>
  <si>
    <t>#76082 0041</t>
  </si>
  <si>
    <t>1S7Y48CTO1WWS4ARW961</t>
  </si>
  <si>
    <t>#76082 0042</t>
  </si>
  <si>
    <t>1S7Y48CTO1WWS4ATT815</t>
  </si>
  <si>
    <t>#76082 0043</t>
  </si>
  <si>
    <t>1S7Y48CTO1WWS4BAQ362</t>
  </si>
  <si>
    <t>#76082 0040</t>
  </si>
  <si>
    <t>1S7Y48CTO1WWS4BAQ394</t>
  </si>
  <si>
    <t>#82411 0146</t>
  </si>
  <si>
    <t>*D13570</t>
  </si>
  <si>
    <t>1024 SSD</t>
  </si>
  <si>
    <t>AMD RADEON PRO V320</t>
  </si>
  <si>
    <t>S4LU7731</t>
  </si>
  <si>
    <t>10005000442</t>
  </si>
  <si>
    <t>#82411 0147</t>
  </si>
  <si>
    <t>S4MD3447</t>
  </si>
  <si>
    <t>#82411 0148</t>
  </si>
  <si>
    <t>S4LU8415</t>
  </si>
  <si>
    <t>#79986 0405</t>
  </si>
  <si>
    <t>*D13571</t>
  </si>
  <si>
    <t>E93Z</t>
  </si>
  <si>
    <t>S4H41921</t>
  </si>
  <si>
    <t>10003001572</t>
  </si>
  <si>
    <t>#79986 0406</t>
  </si>
  <si>
    <t>S4H41910</t>
  </si>
  <si>
    <t>#79986 0407</t>
  </si>
  <si>
    <t>S4H42068</t>
  </si>
  <si>
    <t>#79986 0408</t>
  </si>
  <si>
    <t>S4G38363</t>
  </si>
  <si>
    <t>#79986 0409</t>
  </si>
  <si>
    <t>S4H42047</t>
  </si>
  <si>
    <t>#79986 0410</t>
  </si>
  <si>
    <t>S4H41964</t>
  </si>
  <si>
    <t>#79986 0412</t>
  </si>
  <si>
    <t>S4H41848</t>
  </si>
  <si>
    <t>#79986 0411</t>
  </si>
  <si>
    <t>S4H41983</t>
  </si>
  <si>
    <t>#79986 0413</t>
  </si>
  <si>
    <t>S4H41890</t>
  </si>
  <si>
    <t>#79986 0414</t>
  </si>
  <si>
    <t>S4H41868</t>
  </si>
  <si>
    <t>#79986 0415</t>
  </si>
  <si>
    <t>S4H41903</t>
  </si>
  <si>
    <t>10003001582</t>
  </si>
  <si>
    <t>#82160 0046</t>
  </si>
  <si>
    <t>S4H41945</t>
  </si>
  <si>
    <t>#82160 0047</t>
  </si>
  <si>
    <t>S4H41939</t>
  </si>
  <si>
    <t>#82160 0048</t>
  </si>
  <si>
    <t>S4H41872</t>
  </si>
  <si>
    <t>PRESSURE MARK</t>
  </si>
  <si>
    <t>#82160 0049</t>
  </si>
  <si>
    <t>S4H41917</t>
  </si>
  <si>
    <t>#81603 1464</t>
  </si>
  <si>
    <t>S1H00KQ0</t>
  </si>
  <si>
    <t>ACL</t>
  </si>
  <si>
    <t>OR-PC19LP</t>
  </si>
  <si>
    <t>I5-4300U</t>
  </si>
  <si>
    <t>W7E</t>
  </si>
  <si>
    <t>NONAME</t>
  </si>
  <si>
    <t>CEL J1900</t>
  </si>
  <si>
    <t>IBM</t>
  </si>
  <si>
    <t>#81697 0023</t>
  </si>
  <si>
    <t>*D13583</t>
  </si>
  <si>
    <t>#81697 0012</t>
  </si>
  <si>
    <t>#81697 0011</t>
  </si>
  <si>
    <t>#81697 0022</t>
  </si>
  <si>
    <t>#81697 0021</t>
  </si>
  <si>
    <t>#81697 0014</t>
  </si>
  <si>
    <t>#81697 0015</t>
  </si>
  <si>
    <t>#81697 0026</t>
  </si>
  <si>
    <t>#81697 0020</t>
  </si>
  <si>
    <t>#81697 0006</t>
  </si>
  <si>
    <t>#81697 0009</t>
  </si>
  <si>
    <t>#81697 0019</t>
  </si>
  <si>
    <t>#81697 0010</t>
  </si>
  <si>
    <t>2022-12-16</t>
  </si>
  <si>
    <t>#81697 0013</t>
  </si>
  <si>
    <t>#81697 0017</t>
  </si>
  <si>
    <t>#81697 0001</t>
  </si>
  <si>
    <t>#81697 0002</t>
  </si>
  <si>
    <t>#81697 0025</t>
  </si>
  <si>
    <t>#81697 0032</t>
  </si>
  <si>
    <t>#81697 0031</t>
  </si>
  <si>
    <t>#81697 0028</t>
  </si>
  <si>
    <t>#81697 0030</t>
  </si>
  <si>
    <t>#80694 0217</t>
  </si>
  <si>
    <t>*D13602</t>
  </si>
  <si>
    <t>ENGAGE ONE AIO 145</t>
  </si>
  <si>
    <t>I5-7300U</t>
  </si>
  <si>
    <t>HD GRAPHICS 620</t>
  </si>
  <si>
    <t>8CN9410812</t>
  </si>
  <si>
    <t>#80694 0218</t>
  </si>
  <si>
    <t>8CN94107FX</t>
  </si>
  <si>
    <t>#80694 0216</t>
  </si>
  <si>
    <t>8CN94107G5</t>
  </si>
  <si>
    <t>#80694 0215</t>
  </si>
  <si>
    <t>8CN94107V8</t>
  </si>
  <si>
    <t>#81724 0001</t>
  </si>
  <si>
    <t>8CN85206WP</t>
  </si>
  <si>
    <t>#81976 2164</t>
  </si>
  <si>
    <t>THINKSMART HUB 500</t>
  </si>
  <si>
    <t>YH010LVT</t>
  </si>
  <si>
    <t>#81976 2163</t>
  </si>
  <si>
    <t>1S10V50002MTYH010A53</t>
  </si>
  <si>
    <t>#81976 2165</t>
  </si>
  <si>
    <t>YH010NAT</t>
  </si>
  <si>
    <t>#81976 2166</t>
  </si>
  <si>
    <t>1S10V50002MTYH010A5M</t>
  </si>
  <si>
    <t>#81976 2167</t>
  </si>
  <si>
    <t>YH010NAX</t>
  </si>
  <si>
    <t>#81976 2168</t>
  </si>
  <si>
    <t>1S10V50002MTYH010A5Y</t>
  </si>
  <si>
    <t>#81976 2169</t>
  </si>
  <si>
    <t>YH010NAV</t>
  </si>
  <si>
    <t>#81976 2170</t>
  </si>
  <si>
    <t>YH010PEF</t>
  </si>
  <si>
    <t>#81976 2171</t>
  </si>
  <si>
    <t>YH010PET</t>
  </si>
  <si>
    <t>#81976 2172</t>
  </si>
  <si>
    <t>YH010V61</t>
  </si>
  <si>
    <t>#81976 2173</t>
  </si>
  <si>
    <t>YH010V5G</t>
  </si>
  <si>
    <t>#81976 2174</t>
  </si>
  <si>
    <t>YH010P5P</t>
  </si>
  <si>
    <t>#81976 2175</t>
  </si>
  <si>
    <t>YH010ZD0</t>
  </si>
  <si>
    <t>#81976 2176</t>
  </si>
  <si>
    <t>YH010P4W</t>
  </si>
  <si>
    <t>#81976 2178</t>
  </si>
  <si>
    <t>YH010V2X</t>
  </si>
  <si>
    <t>#81976 2177</t>
  </si>
  <si>
    <t>YH010P3Y</t>
  </si>
  <si>
    <t>#81976 2179</t>
  </si>
  <si>
    <t>YH010PBZ</t>
  </si>
  <si>
    <t>#78410 0009</t>
  </si>
  <si>
    <t>*D13472</t>
  </si>
  <si>
    <t>4X 320</t>
  </si>
  <si>
    <t>RV710 [RADEON HD 4350/4550]</t>
  </si>
  <si>
    <t>EJ LÄSBART S/N 78410 0009</t>
  </si>
  <si>
    <t>#78579 0013</t>
  </si>
  <si>
    <t>FX-4300</t>
  </si>
  <si>
    <t>EJ LÄSBART S/N 78579 0013</t>
  </si>
  <si>
    <t>#79210 0004</t>
  </si>
  <si>
    <t>G96GL [QUADRO FX 380]</t>
  </si>
  <si>
    <t>NO S/N 79210 0004</t>
  </si>
  <si>
    <t>Pris Saknas</t>
  </si>
  <si>
    <t>#79210 0002</t>
  </si>
  <si>
    <t>TOWER WEBCAM</t>
  </si>
  <si>
    <t>G84GL [QUADRO FX 370]</t>
  </si>
  <si>
    <t>NO S/N 79210 0002</t>
  </si>
  <si>
    <t>#79210 0005</t>
  </si>
  <si>
    <t>NO S/N 79210 0005</t>
  </si>
  <si>
    <t>#79210 0006</t>
  </si>
  <si>
    <t>NO S/N 79210 0006</t>
  </si>
  <si>
    <t>#79210 0001</t>
  </si>
  <si>
    <t>NO S/N 79210 0001</t>
  </si>
  <si>
    <t>#79210 0003</t>
  </si>
  <si>
    <t>NO S/N 79210 0003</t>
  </si>
  <si>
    <t>NONE</t>
  </si>
  <si>
    <t>#78076 0036</t>
  </si>
  <si>
    <t>C2Q Q8200</t>
  </si>
  <si>
    <t>#81784 0007</t>
  </si>
  <si>
    <t>FOR251KKN21160600573</t>
  </si>
  <si>
    <t>#80526 0013</t>
  </si>
  <si>
    <t>TIETOTAPIO_01</t>
  </si>
  <si>
    <t>COOLERMASTER</t>
  </si>
  <si>
    <t>#81800 0003</t>
  </si>
  <si>
    <t>I7-950</t>
  </si>
  <si>
    <t>GF100 [GEFORCE GTX 480]</t>
  </si>
  <si>
    <t>RC1000KSN11104100178</t>
  </si>
  <si>
    <t>COOLER MASTER</t>
  </si>
  <si>
    <t>#82064 0018</t>
  </si>
  <si>
    <t>A6-3500</t>
  </si>
  <si>
    <t>SUMO [RADEON HD 6530D]</t>
  </si>
  <si>
    <t>RC310SKN11113400814</t>
  </si>
  <si>
    <t>#82507 0036</t>
  </si>
  <si>
    <t>GK104 [GEFORCE GTX 670]</t>
  </si>
  <si>
    <t>OLÄSLIGT S/N 82507 0036</t>
  </si>
  <si>
    <t>CUSTOM</t>
  </si>
  <si>
    <t>#81976 1063</t>
  </si>
  <si>
    <t>AMD PHENOM II X4 965</t>
  </si>
  <si>
    <t>UNREADABLE</t>
  </si>
  <si>
    <t>#79792 0002</t>
  </si>
  <si>
    <t>*D13591</t>
  </si>
  <si>
    <t>YLCN155456</t>
  </si>
  <si>
    <t>#80681 0011</t>
  </si>
  <si>
    <t>YLPW017457</t>
  </si>
  <si>
    <t>10005000451</t>
  </si>
  <si>
    <t>#80681 0004</t>
  </si>
  <si>
    <t>YPLW026019</t>
  </si>
  <si>
    <t>10005000441</t>
  </si>
  <si>
    <t>#80681 0003</t>
  </si>
  <si>
    <t>YPLW025979</t>
  </si>
  <si>
    <t>#80681 0001</t>
  </si>
  <si>
    <t>YLPW025981</t>
  </si>
  <si>
    <t>#80681 0002</t>
  </si>
  <si>
    <t>YPLW025978</t>
  </si>
  <si>
    <t>#81529 0005</t>
  </si>
  <si>
    <t>YLCV058236</t>
  </si>
  <si>
    <t>10005000571</t>
  </si>
  <si>
    <t>#82219 0002</t>
  </si>
  <si>
    <t>P910</t>
  </si>
  <si>
    <t>YLJB005416</t>
  </si>
  <si>
    <t>10005000591</t>
  </si>
  <si>
    <t>#79809 0004</t>
  </si>
  <si>
    <t>I5-4430S</t>
  </si>
  <si>
    <t>PB01UWZ3</t>
  </si>
  <si>
    <t>#81976 2093</t>
  </si>
  <si>
    <t>PB6Z28X</t>
  </si>
  <si>
    <t>#82768 0003</t>
  </si>
  <si>
    <t>M90P</t>
  </si>
  <si>
    <t>1S3282B4GS4WN522</t>
  </si>
  <si>
    <t>#81976 2051</t>
  </si>
  <si>
    <t>S4LTE75</t>
  </si>
  <si>
    <t>#81976 2035</t>
  </si>
  <si>
    <t>S4RYY21</t>
  </si>
  <si>
    <t>#78644 0002</t>
  </si>
  <si>
    <t>S4GNGH7</t>
  </si>
  <si>
    <t>#78644 0003</t>
  </si>
  <si>
    <t>S4NCBX8</t>
  </si>
  <si>
    <t>#82664 0009</t>
  </si>
  <si>
    <t>CAICOS PRO [RADEON HD 7450]</t>
  </si>
  <si>
    <t>1S2992B4GS4MEBG0</t>
  </si>
  <si>
    <t>10003000711</t>
  </si>
  <si>
    <t>#80099 0001</t>
  </si>
  <si>
    <t>S4XZRG0</t>
  </si>
  <si>
    <t>#80099 0002</t>
  </si>
  <si>
    <t>S4WRZD7</t>
  </si>
  <si>
    <t>TOSHIBA</t>
  </si>
  <si>
    <t>#80526 0049</t>
  </si>
  <si>
    <t>*D13550</t>
  </si>
  <si>
    <t>TCXWAVE 6140E5C</t>
  </si>
  <si>
    <t>CEL 3955U</t>
  </si>
  <si>
    <t>41FGH37</t>
  </si>
  <si>
    <t>#80526 0033</t>
  </si>
  <si>
    <t>TCXWAVE</t>
  </si>
  <si>
    <t>CEL 847E</t>
  </si>
  <si>
    <t>11S95Y4906YK10UR3AW08T</t>
  </si>
  <si>
    <t>#80526 0035</t>
  </si>
  <si>
    <t>11S95Y4906YK10UR3AW088</t>
  </si>
  <si>
    <t>#80526 0032</t>
  </si>
  <si>
    <t>11S95Y4906YK10UR3A400S</t>
  </si>
  <si>
    <t>#80526 0004</t>
  </si>
  <si>
    <t>11S95Y4906YK10UR3AA07M</t>
  </si>
  <si>
    <t>#80526 0007</t>
  </si>
  <si>
    <t>11S95Y4906YK10UR3AA04K</t>
  </si>
  <si>
    <t>#80526 0003</t>
  </si>
  <si>
    <t>11S95Y4906YK10UR3B602C</t>
  </si>
  <si>
    <t>17000000011</t>
  </si>
  <si>
    <t>MGA G200EH</t>
  </si>
  <si>
    <t>Management defect</t>
  </si>
  <si>
    <t>#78205 0009</t>
  </si>
  <si>
    <t>*S3626</t>
  </si>
  <si>
    <t>E5-2637V2</t>
  </si>
  <si>
    <t>RACK/SERVER</t>
  </si>
  <si>
    <t>CZ3514V81Y</t>
  </si>
  <si>
    <t>17001000271</t>
  </si>
  <si>
    <t>#78205 0023</t>
  </si>
  <si>
    <t>E5-2697V2</t>
  </si>
  <si>
    <t>CZ235013PV</t>
  </si>
  <si>
    <t>OK, Management defect</t>
  </si>
  <si>
    <t>17001000281</t>
  </si>
  <si>
    <t>#78205 0014</t>
  </si>
  <si>
    <t>CZ2426265S</t>
  </si>
  <si>
    <t>#78205 0015</t>
  </si>
  <si>
    <t>CZ23490V97</t>
  </si>
  <si>
    <t>#78205 0016</t>
  </si>
  <si>
    <t>CZ23490V96</t>
  </si>
  <si>
    <t>#78205 0019</t>
  </si>
  <si>
    <t>E5-2637</t>
  </si>
  <si>
    <t>CZ24160VLV</t>
  </si>
  <si>
    <t>#78205 0020</t>
  </si>
  <si>
    <t>CZ244100ZV</t>
  </si>
  <si>
    <t>#78205 0012</t>
  </si>
  <si>
    <t>CZ3514V821</t>
  </si>
  <si>
    <t>#76529 0011</t>
  </si>
  <si>
    <t>E5-2620</t>
  </si>
  <si>
    <t>RACK/SERVER MISSING HDD CADDY'S</t>
  </si>
  <si>
    <t>CZ24030905</t>
  </si>
  <si>
    <t>#78205 0021</t>
  </si>
  <si>
    <t>240 GB</t>
  </si>
  <si>
    <t>CZ3514V83B</t>
  </si>
  <si>
    <t>#78188 2024</t>
  </si>
  <si>
    <t>E5-2650V1</t>
  </si>
  <si>
    <t>128 GB</t>
  </si>
  <si>
    <t>SERVER RACK</t>
  </si>
  <si>
    <t>CZ2236060C</t>
  </si>
  <si>
    <t>17001000272</t>
  </si>
  <si>
    <t>#78188 2027</t>
  </si>
  <si>
    <t>E5-2665V1</t>
  </si>
  <si>
    <t>96 GB</t>
  </si>
  <si>
    <t>CZ221801B9</t>
  </si>
  <si>
    <t>#78400 0016</t>
  </si>
  <si>
    <t>6X 300</t>
  </si>
  <si>
    <t>RACK/SERVER  WEBCAM</t>
  </si>
  <si>
    <t>cz232800cs</t>
  </si>
  <si>
    <t>#78400 0017</t>
  </si>
  <si>
    <t>48 GB</t>
  </si>
  <si>
    <t>6X 600</t>
  </si>
  <si>
    <t>cz2328034r</t>
  </si>
  <si>
    <t>#78205 0010</t>
  </si>
  <si>
    <t>DL385P G8</t>
  </si>
  <si>
    <t>2X OPTERON</t>
  </si>
  <si>
    <t>6386SE</t>
  </si>
  <si>
    <t>192 GB</t>
  </si>
  <si>
    <t>CZJ3340004</t>
  </si>
  <si>
    <t>#78205 0017</t>
  </si>
  <si>
    <t>CZJ3340003</t>
  </si>
  <si>
    <t>#78188 2016</t>
  </si>
  <si>
    <t>*S3629</t>
  </si>
  <si>
    <t>DL360P G8</t>
  </si>
  <si>
    <t>E5-2650V2</t>
  </si>
  <si>
    <t>256 GB</t>
  </si>
  <si>
    <t>CZJ438049J</t>
  </si>
  <si>
    <t>17001000112</t>
  </si>
  <si>
    <t>#78188 2035</t>
  </si>
  <si>
    <t>E5-2640V1</t>
  </si>
  <si>
    <t>147 + 147 + 900 + 900</t>
  </si>
  <si>
    <t>CZ22360898</t>
  </si>
  <si>
    <t>#76529 0073</t>
  </si>
  <si>
    <t>E5-2690</t>
  </si>
  <si>
    <t>88 GB</t>
  </si>
  <si>
    <t>CZ22410FHW</t>
  </si>
  <si>
    <t>#76529 0059</t>
  </si>
  <si>
    <t>CZ22410FJ4</t>
  </si>
  <si>
    <t>#76529 0057</t>
  </si>
  <si>
    <t>E5-2630</t>
  </si>
  <si>
    <t>CZ2403052P</t>
  </si>
  <si>
    <t>#78188 2034</t>
  </si>
  <si>
    <t>E5-2609V1</t>
  </si>
  <si>
    <t>CZ23100HV9</t>
  </si>
  <si>
    <t>#78188 2033</t>
  </si>
  <si>
    <t>1200 + 1200</t>
  </si>
  <si>
    <t>CZ23100HVB</t>
  </si>
  <si>
    <t>#78205 0007</t>
  </si>
  <si>
    <t>CZ244100ZW</t>
  </si>
  <si>
    <t>#78205 0008</t>
  </si>
  <si>
    <t>CZ23490V93</t>
  </si>
  <si>
    <t>#78188 2032</t>
  </si>
  <si>
    <t>E5-2620V1</t>
  </si>
  <si>
    <t>CZ24070K17</t>
  </si>
  <si>
    <t>#78188 2028</t>
  </si>
  <si>
    <t>147 + 147 + 147</t>
  </si>
  <si>
    <t>CZ240229W9</t>
  </si>
  <si>
    <t>#76529 0006</t>
  </si>
  <si>
    <t>E5-2630V3</t>
  </si>
  <si>
    <t>czj4470166</t>
  </si>
  <si>
    <t>#78188 2026</t>
  </si>
  <si>
    <t>E5-2637V1</t>
  </si>
  <si>
    <t>480 SSD + 300</t>
  </si>
  <si>
    <t>CZ241515WK</t>
  </si>
  <si>
    <t>#78188 2025</t>
  </si>
  <si>
    <t>CZ22280G2S</t>
  </si>
  <si>
    <t>#78188 2015</t>
  </si>
  <si>
    <t>CZJ2420094</t>
  </si>
  <si>
    <t>#78188 2029</t>
  </si>
  <si>
    <t>CZ232202HF</t>
  </si>
  <si>
    <t>#78188 2030</t>
  </si>
  <si>
    <t>CZ3332KX5D</t>
  </si>
  <si>
    <t>#78188 2031</t>
  </si>
  <si>
    <t>CZ3332KX5E</t>
  </si>
  <si>
    <t>#78188 2017</t>
  </si>
  <si>
    <t>CZJ438049H</t>
  </si>
  <si>
    <t>#78400 0006</t>
  </si>
  <si>
    <t>DL380E G8</t>
  </si>
  <si>
    <t>XEON E5-2420</t>
  </si>
  <si>
    <t>6X 3001</t>
  </si>
  <si>
    <t>1810b0105202</t>
  </si>
  <si>
    <t>17001000181</t>
  </si>
  <si>
    <t>#78294 0003</t>
  </si>
  <si>
    <t>ML350P G8</t>
  </si>
  <si>
    <t>2X 450 + 4X 3001</t>
  </si>
  <si>
    <t>CZ224109XT</t>
  </si>
  <si>
    <t>17001000391</t>
  </si>
  <si>
    <t>#78205 0004</t>
  </si>
  <si>
    <t>XEON E5-2643</t>
  </si>
  <si>
    <t>CZ23060361</t>
  </si>
  <si>
    <t>#76529 0012</t>
  </si>
  <si>
    <t>XEON E5-2680</t>
  </si>
  <si>
    <t>CZ22190JLD</t>
  </si>
  <si>
    <t>#78508 0002</t>
  </si>
  <si>
    <t>*S3633</t>
  </si>
  <si>
    <t>CZ235013PT</t>
  </si>
  <si>
    <t>#78508 0003</t>
  </si>
  <si>
    <t>CZ2410000N</t>
  </si>
  <si>
    <t>#78205 0013</t>
  </si>
  <si>
    <t>CZ235013PX</t>
  </si>
  <si>
    <t>#78508 0007</t>
  </si>
  <si>
    <t>CZ235013PR</t>
  </si>
  <si>
    <t>#78508 0008</t>
  </si>
  <si>
    <t>CZ244100ZZ</t>
  </si>
  <si>
    <t>#78508 0006</t>
  </si>
  <si>
    <t>CZ24160VLT</t>
  </si>
  <si>
    <t>#78508 0009</t>
  </si>
  <si>
    <t>CZ24160VLR</t>
  </si>
  <si>
    <t>#78508 0010</t>
  </si>
  <si>
    <t>CZ235013PZ</t>
  </si>
  <si>
    <t>#78508 0004</t>
  </si>
  <si>
    <t>CZ24160VLL</t>
  </si>
  <si>
    <t>#78508 0005</t>
  </si>
  <si>
    <t>CZ2426265T</t>
  </si>
  <si>
    <t>#77643 0048</t>
  </si>
  <si>
    <t>E5-2650</t>
  </si>
  <si>
    <t>CZ234106T4</t>
  </si>
  <si>
    <t>#77643 0057</t>
  </si>
  <si>
    <t>CZ234106T6</t>
  </si>
  <si>
    <t>#77643 0047</t>
  </si>
  <si>
    <t>CZ234106TN</t>
  </si>
  <si>
    <t>#78508 0011</t>
  </si>
  <si>
    <t>CZ3514V83D</t>
  </si>
  <si>
    <t>#77643 0058</t>
  </si>
  <si>
    <t>4X 147</t>
  </si>
  <si>
    <t>CZ234106T9</t>
  </si>
  <si>
    <t>#76242 0002</t>
  </si>
  <si>
    <t>40 GB</t>
  </si>
  <si>
    <t>2X 300 + 2X 450</t>
  </si>
  <si>
    <t>CZ233503CZ</t>
  </si>
  <si>
    <t>#78508 0001</t>
  </si>
  <si>
    <t>CZJ3340002</t>
  </si>
  <si>
    <t>#78508 0012</t>
  </si>
  <si>
    <t>CZJ3340005</t>
  </si>
  <si>
    <t>#75083 0005</t>
  </si>
  <si>
    <t>*S3630</t>
  </si>
  <si>
    <t>PRIMERGY RX2540 M2</t>
  </si>
  <si>
    <t>MGA G200e [Pilot] ServerEngines (SEP1)</t>
  </si>
  <si>
    <t>S26361-K1495-A400</t>
  </si>
  <si>
    <t>#73644 0023</t>
  </si>
  <si>
    <t>PRIMERGY RX300 S6</t>
  </si>
  <si>
    <t>2X 147 + 2X 300</t>
  </si>
  <si>
    <t>yl6t026881</t>
  </si>
  <si>
    <t>#73644 0024</t>
  </si>
  <si>
    <t>2X 147 + 300</t>
  </si>
  <si>
    <t>yl6t026886</t>
  </si>
  <si>
    <t>#76529 0010</t>
  </si>
  <si>
    <t>RX200 S6</t>
  </si>
  <si>
    <t>YL6S019480</t>
  </si>
  <si>
    <t>#76529 0065</t>
  </si>
  <si>
    <t>YL6S019483</t>
  </si>
  <si>
    <t>#76529 0021</t>
  </si>
  <si>
    <t>RX200 S7</t>
  </si>
  <si>
    <t>ylaq003300</t>
  </si>
  <si>
    <t>#76529 0023</t>
  </si>
  <si>
    <t>RX300 S6</t>
  </si>
  <si>
    <t>yl6t037217</t>
  </si>
  <si>
    <t>INTEL</t>
  </si>
  <si>
    <t>#76074 0003</t>
  </si>
  <si>
    <t>R1304JP40C</t>
  </si>
  <si>
    <t>XEON E5-1620V2</t>
  </si>
  <si>
    <t>FCBU8420416</t>
  </si>
  <si>
    <t>VERITAS</t>
  </si>
  <si>
    <t>#75432 0005</t>
  </si>
  <si>
    <t>NETBACKUP APPLIANCE 5240</t>
  </si>
  <si>
    <t>12X 1000</t>
  </si>
  <si>
    <t>VTAS0002901</t>
  </si>
  <si>
    <t>#76120 0038</t>
  </si>
  <si>
    <t>999 + 2X 1000 + 8X 3001</t>
  </si>
  <si>
    <t>BQWD80191172</t>
  </si>
  <si>
    <t>ORACLE</t>
  </si>
  <si>
    <t>#76120 0062</t>
  </si>
  <si>
    <t>*S3640</t>
  </si>
  <si>
    <t>7058561 AQ298B#700</t>
  </si>
  <si>
    <t>NA</t>
  </si>
  <si>
    <t>NaN</t>
  </si>
  <si>
    <t>RACK/SERVER LTO 6 DRIVE, PW ON TEST</t>
  </si>
  <si>
    <t>HU14020P4R</t>
  </si>
  <si>
    <t>#76120 0058</t>
  </si>
  <si>
    <t>HU14020P3U</t>
  </si>
  <si>
    <t>#76120 0059</t>
  </si>
  <si>
    <t>HU14020P4D</t>
  </si>
  <si>
    <t>#76120 0060</t>
  </si>
  <si>
    <t>HU14020P62</t>
  </si>
  <si>
    <t>#76120 0061</t>
  </si>
  <si>
    <t>HU140613J9</t>
  </si>
  <si>
    <t>#76120 0057</t>
  </si>
  <si>
    <t>HU140613HT</t>
  </si>
  <si>
    <t>#76172 0017</t>
  </si>
  <si>
    <t>*S3624</t>
  </si>
  <si>
    <t>207824F - V5000 SFF EXPANSION</t>
  </si>
  <si>
    <t>24X 900</t>
  </si>
  <si>
    <t>17022700170W</t>
  </si>
  <si>
    <t>#76172 0016</t>
  </si>
  <si>
    <t>23X 900</t>
  </si>
  <si>
    <t>SYM12BG74B03J</t>
  </si>
  <si>
    <t>#76172 0015</t>
  </si>
  <si>
    <t>2022-08-23</t>
  </si>
  <si>
    <t>RACK/SERVER DISK SHELF</t>
  </si>
  <si>
    <t>17032200325W</t>
  </si>
  <si>
    <t>#76120 0020</t>
  </si>
  <si>
    <t>NETBACKUP 5240 STORAGE SHELF</t>
  </si>
  <si>
    <t>10X 6001</t>
  </si>
  <si>
    <t>SHT1012651G40G9</t>
  </si>
  <si>
    <t>#75432 0010</t>
  </si>
  <si>
    <t>SHM1012651RD2C6</t>
  </si>
  <si>
    <t>#76120 0036</t>
  </si>
  <si>
    <t>SHM1012651RD2R9</t>
  </si>
  <si>
    <t>#76120 0012</t>
  </si>
  <si>
    <t>RACK/SERVER STORAGE ENCLOSURE</t>
  </si>
  <si>
    <t>SHT1012651G46Q4</t>
  </si>
  <si>
    <t>#76120 0013</t>
  </si>
  <si>
    <t>12X 6001</t>
  </si>
  <si>
    <t>SHT1012651GDFPH</t>
  </si>
  <si>
    <t>#76172 0013</t>
  </si>
  <si>
    <t>*S3623</t>
  </si>
  <si>
    <t>V5000</t>
  </si>
  <si>
    <t>17022700193W</t>
  </si>
  <si>
    <t>NETAPP</t>
  </si>
  <si>
    <t>#76120 0002</t>
  </si>
  <si>
    <t>DS4246</t>
  </si>
  <si>
    <t>24X 2000</t>
  </si>
  <si>
    <t>SHJHU00000004DA</t>
  </si>
  <si>
    <t>#76120 0001</t>
  </si>
  <si>
    <t>12X 2000</t>
  </si>
  <si>
    <t>SHJHU1515000290</t>
  </si>
  <si>
    <t>#75432 0004</t>
  </si>
  <si>
    <t>SHJHU00000116F2</t>
  </si>
  <si>
    <t>#76120 0003</t>
  </si>
  <si>
    <t>FAS2240</t>
  </si>
  <si>
    <t>SHJSS0000001090</t>
  </si>
  <si>
    <t>#76120 0014</t>
  </si>
  <si>
    <t>RACK/SERVER STORAGE SHELF</t>
  </si>
  <si>
    <t>SHT1012651G1XDV</t>
  </si>
  <si>
    <t>#76120 0021</t>
  </si>
  <si>
    <t>SHT1012651G7D9M</t>
  </si>
  <si>
    <t>#76120 0015</t>
  </si>
  <si>
    <t>9X 6001</t>
  </si>
  <si>
    <t>SHM1012651RD2E9</t>
  </si>
  <si>
    <t>#76172 0012</t>
  </si>
  <si>
    <t>*S3631</t>
  </si>
  <si>
    <t>BLADECENTER H</t>
  </si>
  <si>
    <t>RACK/SERVER AIR FLAPS DEF, 2X AMM, 2X GB</t>
  </si>
  <si>
    <t>68Y8212</t>
  </si>
  <si>
    <t>#76172 0052</t>
  </si>
  <si>
    <t>BLADECENTER HS23</t>
  </si>
  <si>
    <t>1S7875C1G06GXHD3</t>
  </si>
  <si>
    <t>NO HDD</t>
  </si>
  <si>
    <t>#76172 0047</t>
  </si>
  <si>
    <t>1S7875C1G06GXHD2</t>
  </si>
  <si>
    <t>#76172 0046</t>
  </si>
  <si>
    <t>1S7875C1G06GXHE3</t>
  </si>
  <si>
    <t>#76172 0045</t>
  </si>
  <si>
    <t>1S7875C1G06GXHD4</t>
  </si>
  <si>
    <t>#76172 0048</t>
  </si>
  <si>
    <t>1S7875C1G06GXHE1</t>
  </si>
  <si>
    <t>#76172 0051</t>
  </si>
  <si>
    <t>1S7875C1G06GXHE0</t>
  </si>
  <si>
    <t>#76172 0053</t>
  </si>
  <si>
    <t>1S7875C1G06GXHD9</t>
  </si>
  <si>
    <t>#76172 0056</t>
  </si>
  <si>
    <t>1S7875C1G06GXHD7</t>
  </si>
  <si>
    <t>#76172 0055</t>
  </si>
  <si>
    <t>1S7875C1G06GXHE2</t>
  </si>
  <si>
    <t>#76172 0057</t>
  </si>
  <si>
    <t>1S7875C1G06BDMW9</t>
  </si>
  <si>
    <t>#76172 0050</t>
  </si>
  <si>
    <t>BLADECENTER HS23P</t>
  </si>
  <si>
    <t>1S7875C1G06BDMX0</t>
  </si>
  <si>
    <t>#76172 0054</t>
  </si>
  <si>
    <t>1S7875C1G06BDMW5</t>
  </si>
  <si>
    <t>CISCO</t>
  </si>
  <si>
    <t>#63612 0007</t>
  </si>
  <si>
    <t>*D11628</t>
  </si>
  <si>
    <t>2021-05-20</t>
  </si>
  <si>
    <t>CP6921</t>
  </si>
  <si>
    <t>NOT_RACK</t>
  </si>
  <si>
    <t>PXN16010K52</t>
  </si>
  <si>
    <t>18024000021</t>
  </si>
  <si>
    <t>#63612 0009</t>
  </si>
  <si>
    <t>PXN16010JS2</t>
  </si>
  <si>
    <t>#63612 0006</t>
  </si>
  <si>
    <t>PXN154703WD</t>
  </si>
  <si>
    <t>#63612 0005</t>
  </si>
  <si>
    <t>PXN16010ABH</t>
  </si>
  <si>
    <t>#63612 0010</t>
  </si>
  <si>
    <t>PXN16010JL3</t>
  </si>
  <si>
    <t>#63612 0004</t>
  </si>
  <si>
    <t>PXN15460A1A</t>
  </si>
  <si>
    <t>#63612 0001</t>
  </si>
  <si>
    <t>PXN154609ZO</t>
  </si>
  <si>
    <t>#63612 0003</t>
  </si>
  <si>
    <t>PXN16010JQE</t>
  </si>
  <si>
    <t>#63612 0002</t>
  </si>
  <si>
    <t>PXN16010CAZ</t>
  </si>
  <si>
    <t>#63493 0001</t>
  </si>
  <si>
    <t>2021-05-11</t>
  </si>
  <si>
    <t>CP-6921</t>
  </si>
  <si>
    <t>pxn16010eb9</t>
  </si>
  <si>
    <t>SIEMENS</t>
  </si>
  <si>
    <t>#62840 0014</t>
  </si>
  <si>
    <t>2021-04-15</t>
  </si>
  <si>
    <t>OPENSTAGE 15 HFA</t>
  </si>
  <si>
    <t>001AE825D002</t>
  </si>
  <si>
    <t>18000000011</t>
  </si>
  <si>
    <t>#62840 0010</t>
  </si>
  <si>
    <t>001AE823C7DF</t>
  </si>
  <si>
    <t>#62840 0011</t>
  </si>
  <si>
    <t>001AE8633BB9</t>
  </si>
  <si>
    <t>#62840 0009</t>
  </si>
  <si>
    <t>001AE825CF6B</t>
  </si>
  <si>
    <t>#62840 0012</t>
  </si>
  <si>
    <t>001AE823C788</t>
  </si>
  <si>
    <t>MISSING CABLE</t>
  </si>
  <si>
    <t>#62840 0013</t>
  </si>
  <si>
    <t>001AE825D004</t>
  </si>
  <si>
    <t>MICROSOFT</t>
  </si>
  <si>
    <t>#68924 0101</t>
  </si>
  <si>
    <t>*X4361</t>
  </si>
  <si>
    <t>V-U0038</t>
  </si>
  <si>
    <t>1651CUD065E8</t>
  </si>
  <si>
    <t>#68924 0097</t>
  </si>
  <si>
    <t>1651CUD05138</t>
  </si>
  <si>
    <t>#68924 0100</t>
  </si>
  <si>
    <t>1651CUD05168</t>
  </si>
  <si>
    <t>#68924 0098</t>
  </si>
  <si>
    <t>1651CUD063C8</t>
  </si>
  <si>
    <t>#68924 0099</t>
  </si>
  <si>
    <t>1651CUD04FA8</t>
  </si>
  <si>
    <t>AVAYA</t>
  </si>
  <si>
    <t>#75120 0001</t>
  </si>
  <si>
    <t>*X4360</t>
  </si>
  <si>
    <t>SCOPIA XT FLEX CAMERA</t>
  </si>
  <si>
    <t>V1317080212</t>
  </si>
  <si>
    <t>#75120 0012</t>
  </si>
  <si>
    <t>V1317080020</t>
  </si>
  <si>
    <t>LOGITECH</t>
  </si>
  <si>
    <t>#70372 0001</t>
  </si>
  <si>
    <t>OMAN-TRA</t>
  </si>
  <si>
    <t>1349GG046828</t>
  </si>
  <si>
    <t>#68924 0007</t>
  </si>
  <si>
    <t>V-U0036</t>
  </si>
  <si>
    <t>1718LZ09A929</t>
  </si>
  <si>
    <t>STARLEAF</t>
  </si>
  <si>
    <t>#75215 0046</t>
  </si>
  <si>
    <t>2022-07-08</t>
  </si>
  <si>
    <t>2036 STARLEAF TOUCH</t>
  </si>
  <si>
    <t>SMS1807C58</t>
  </si>
  <si>
    <t>#75215 0054</t>
  </si>
  <si>
    <t>SMS1809307</t>
  </si>
  <si>
    <t>#75215 0087</t>
  </si>
  <si>
    <t>SMS180967D</t>
  </si>
  <si>
    <t>#75215 0094</t>
  </si>
  <si>
    <t>SMS180939A</t>
  </si>
  <si>
    <t>#75215 0055</t>
  </si>
  <si>
    <t>SMS1706506</t>
  </si>
  <si>
    <t>#75215 0047</t>
  </si>
  <si>
    <t>SMS1706437</t>
  </si>
  <si>
    <t>#75215 0044</t>
  </si>
  <si>
    <t>SMS170652D</t>
  </si>
  <si>
    <t>#75215 0043</t>
  </si>
  <si>
    <t>SMS17064FD</t>
  </si>
  <si>
    <t>#75215 0091</t>
  </si>
  <si>
    <t>VHD-V61</t>
  </si>
  <si>
    <t>V61190322071</t>
  </si>
  <si>
    <t>#75215 0056</t>
  </si>
  <si>
    <t>V61190127024</t>
  </si>
  <si>
    <t>#75215 0052</t>
  </si>
  <si>
    <t>V61190127054</t>
  </si>
  <si>
    <t>#75215 0050</t>
  </si>
  <si>
    <t>V61190304082</t>
  </si>
  <si>
    <t>#75215 0051</t>
  </si>
  <si>
    <t>V61190127099</t>
  </si>
  <si>
    <t>TANDBERG</t>
  </si>
  <si>
    <t>#57836 0002</t>
  </si>
  <si>
    <t>*X4166</t>
  </si>
  <si>
    <t>2020-08-25</t>
  </si>
  <si>
    <t>6000 MXP</t>
  </si>
  <si>
    <t>25A63629</t>
  </si>
  <si>
    <t>DEF CAM,NO REM,DEF CBL,MISSING CVRS</t>
  </si>
  <si>
    <t>#62612 0015</t>
  </si>
  <si>
    <t>*X4205</t>
  </si>
  <si>
    <t>2021-04-19</t>
  </si>
  <si>
    <t>AIR-AP1131AG-E-K9</t>
  </si>
  <si>
    <t>FCZ1350Q1C9</t>
  </si>
  <si>
    <t>#62612 0014</t>
  </si>
  <si>
    <t>FCZ1350Q1DR</t>
  </si>
  <si>
    <t>#62831 0013</t>
  </si>
  <si>
    <t>AIR-CAP2602I-E-K9</t>
  </si>
  <si>
    <t>FCZ1751Q0UA</t>
  </si>
  <si>
    <t>#62831 0014</t>
  </si>
  <si>
    <t>FCZ1802U1DL</t>
  </si>
  <si>
    <t>#62831 0016</t>
  </si>
  <si>
    <t>FCZ1751Q0UB</t>
  </si>
  <si>
    <t>#62612 0009</t>
  </si>
  <si>
    <t>AIR-CAP2702I-EK9</t>
  </si>
  <si>
    <t>FCZ1840J2BD</t>
  </si>
  <si>
    <t>#62612 0018</t>
  </si>
  <si>
    <t>FCW1913NGBU</t>
  </si>
  <si>
    <t>#62612 0013</t>
  </si>
  <si>
    <t>FCW1904NZS4</t>
  </si>
  <si>
    <t>#62612 0008</t>
  </si>
  <si>
    <t>FCW1913NGFP</t>
  </si>
  <si>
    <t>#62612 0006</t>
  </si>
  <si>
    <t>FCW1935P253</t>
  </si>
  <si>
    <t>#62612 0005</t>
  </si>
  <si>
    <t>FCZ1830Y1MN</t>
  </si>
  <si>
    <t>#62612 0007</t>
  </si>
  <si>
    <t>FCZ1840Y2C8</t>
  </si>
  <si>
    <t>#62612 0011</t>
  </si>
  <si>
    <t>FCW1939P564</t>
  </si>
  <si>
    <t>#62612 0012</t>
  </si>
  <si>
    <t>AIR-LAP1142N-E-K9</t>
  </si>
  <si>
    <t>FGL1638S48K</t>
  </si>
  <si>
    <t>#62831 0015</t>
  </si>
  <si>
    <t>FCZ1532W052</t>
  </si>
  <si>
    <t>#62305 0069</t>
  </si>
  <si>
    <t>2021-03-22</t>
  </si>
  <si>
    <t>CN68G8M05R</t>
  </si>
  <si>
    <t>#62305 0091</t>
  </si>
  <si>
    <t>J9659A</t>
  </si>
  <si>
    <t>MY40DX706S</t>
  </si>
  <si>
    <t>#62305 0090</t>
  </si>
  <si>
    <t>MY40DX70LF</t>
  </si>
  <si>
    <t>#62305 0084</t>
  </si>
  <si>
    <t>MY40DX706B</t>
  </si>
  <si>
    <t>#62305 0089</t>
  </si>
  <si>
    <t>MY40DX70LJ</t>
  </si>
  <si>
    <t>#62305 0087</t>
  </si>
  <si>
    <t>MY40DX70BQ</t>
  </si>
  <si>
    <t>#62305 0088</t>
  </si>
  <si>
    <t>MY40DX707Q</t>
  </si>
  <si>
    <t>#62305 0085</t>
  </si>
  <si>
    <t>MY40DX70LC</t>
  </si>
  <si>
    <t>#62305 0086</t>
  </si>
  <si>
    <t>MY40DX705X</t>
  </si>
  <si>
    <t>#62305 0092</t>
  </si>
  <si>
    <t>MY40DX70KG</t>
  </si>
  <si>
    <t>#62305 0080</t>
  </si>
  <si>
    <t>MSM430</t>
  </si>
  <si>
    <t>CN50DWZ00R</t>
  </si>
  <si>
    <t>#62305 0072</t>
  </si>
  <si>
    <t>CN50DWZ022</t>
  </si>
  <si>
    <t>#62305 0079</t>
  </si>
  <si>
    <t>CN50DWZ08X</t>
  </si>
  <si>
    <t>#62305 0077</t>
  </si>
  <si>
    <t>CN50DWZ010</t>
  </si>
  <si>
    <t>#62305 0071</t>
  </si>
  <si>
    <t>CN50DWZ001</t>
  </si>
  <si>
    <t>#62593 0023</t>
  </si>
  <si>
    <t>2021-04-16</t>
  </si>
  <si>
    <t>MSM460</t>
  </si>
  <si>
    <t>CN42D331BS</t>
  </si>
  <si>
    <t>#62593 0006</t>
  </si>
  <si>
    <t>CN54D335SR</t>
  </si>
  <si>
    <t>#62593 0007</t>
  </si>
  <si>
    <t>CN18D331J7</t>
  </si>
  <si>
    <t>#62593 0005</t>
  </si>
  <si>
    <t>CN18D3310B</t>
  </si>
  <si>
    <t>#62593 0003</t>
  </si>
  <si>
    <t>CN22D330T2</t>
  </si>
  <si>
    <t>#62593 0014</t>
  </si>
  <si>
    <t>CN17D332WX</t>
  </si>
  <si>
    <t>#62593 0010</t>
  </si>
  <si>
    <t>CN51D335NX</t>
  </si>
  <si>
    <t>#62593 0012</t>
  </si>
  <si>
    <t>CN42D331BR</t>
  </si>
  <si>
    <t>#62593 0017</t>
  </si>
  <si>
    <t>CN19D33127</t>
  </si>
  <si>
    <t>#62593 0018</t>
  </si>
  <si>
    <t>CN18D334HQ</t>
  </si>
  <si>
    <t>#62593 0008</t>
  </si>
  <si>
    <t>CN18D331WY</t>
  </si>
  <si>
    <t>#62593 0009</t>
  </si>
  <si>
    <t>CN18D331PV</t>
  </si>
  <si>
    <t>#62593 0020</t>
  </si>
  <si>
    <t>CN3AD33894</t>
  </si>
  <si>
    <t>#62593 0011</t>
  </si>
  <si>
    <t>CN42D331BY</t>
  </si>
  <si>
    <t>#62593 0022</t>
  </si>
  <si>
    <t>CN18D334HJ</t>
  </si>
  <si>
    <t>#62593 0024</t>
  </si>
  <si>
    <t>HP_MSM460_01</t>
  </si>
  <si>
    <t>#62593 0002</t>
  </si>
  <si>
    <t>CN18D334HN</t>
  </si>
  <si>
    <t>#62593 0001</t>
  </si>
  <si>
    <t>CN51D332HM</t>
  </si>
  <si>
    <t>#62593 0015</t>
  </si>
  <si>
    <t>CN18D331P7</t>
  </si>
  <si>
    <t>#62593 0016</t>
  </si>
  <si>
    <t>CN18D331PQ</t>
  </si>
  <si>
    <t>#62593 0019</t>
  </si>
  <si>
    <t>CN18D33201</t>
  </si>
  <si>
    <t>#62593 0021</t>
  </si>
  <si>
    <t>CN18D334H7</t>
  </si>
  <si>
    <t>#62593 0013</t>
  </si>
  <si>
    <t>CN38D331D5</t>
  </si>
  <si>
    <t>#62305 0083</t>
  </si>
  <si>
    <t>MSM466</t>
  </si>
  <si>
    <t>CN51DLM0XP</t>
  </si>
  <si>
    <t>#62305 0075</t>
  </si>
  <si>
    <t>CN51DLM0Z3</t>
  </si>
  <si>
    <t>#62305 0081</t>
  </si>
  <si>
    <t>CN51DLM0XN</t>
  </si>
  <si>
    <t>#62305 0076</t>
  </si>
  <si>
    <t>CN51DLM0X4</t>
  </si>
  <si>
    <t>#62305 0074</t>
  </si>
  <si>
    <t>CN51DLM0Z5</t>
  </si>
  <si>
    <t>#62305 0070</t>
  </si>
  <si>
    <t>CN51DLM0SM</t>
  </si>
  <si>
    <t>#62305 0078</t>
  </si>
  <si>
    <t>CN51DLM12M</t>
  </si>
  <si>
    <t>#62305 0073</t>
  </si>
  <si>
    <t>CN51DLM0RW</t>
  </si>
  <si>
    <t>#62305 0082</t>
  </si>
  <si>
    <t>CN51DLM0RG</t>
  </si>
  <si>
    <t>#62593 0004</t>
  </si>
  <si>
    <t>CN53DLM06P</t>
  </si>
  <si>
    <t>ARUBA</t>
  </si>
  <si>
    <t>#65104 0014</t>
  </si>
  <si>
    <t>*X4228</t>
  </si>
  <si>
    <t>APIN0115</t>
  </si>
  <si>
    <t>CJ0122873</t>
  </si>
  <si>
    <t>JUNIPER NETWORKS</t>
  </si>
  <si>
    <t>#63717 0103</t>
  </si>
  <si>
    <t>2021-05-31</t>
  </si>
  <si>
    <t>WLA532-WW</t>
  </si>
  <si>
    <t>MG0215510088</t>
  </si>
  <si>
    <t>#63717 0102</t>
  </si>
  <si>
    <t>MG0215510291</t>
  </si>
  <si>
    <t>#63717 0101</t>
  </si>
  <si>
    <t>MG0215510030</t>
  </si>
  <si>
    <t>TRAPEZE</t>
  </si>
  <si>
    <t>#63106 0029</t>
  </si>
  <si>
    <t>2021-08-18</t>
  </si>
  <si>
    <t>09E5000677</t>
  </si>
  <si>
    <t>#63106 0031</t>
  </si>
  <si>
    <t>09E5000713</t>
  </si>
  <si>
    <t>#63106 0030</t>
  </si>
  <si>
    <t>09E5000885</t>
  </si>
  <si>
    <t>#63106 0032</t>
  </si>
  <si>
    <t>09E5000718</t>
  </si>
  <si>
    <t>#63106 0033</t>
  </si>
  <si>
    <t>09E5000930</t>
  </si>
  <si>
    <t>#63106 0028</t>
  </si>
  <si>
    <t>09E4900284</t>
  </si>
  <si>
    <t>TRAPEZE NETWORKS</t>
  </si>
  <si>
    <t>#63717 0061</t>
  </si>
  <si>
    <t>MP-522</t>
  </si>
  <si>
    <t>KX0212273502</t>
  </si>
  <si>
    <t>#63717 0122</t>
  </si>
  <si>
    <t>A28111101909</t>
  </si>
  <si>
    <t>#63717 0072</t>
  </si>
  <si>
    <t>A28111102561</t>
  </si>
  <si>
    <t>#63717 0148</t>
  </si>
  <si>
    <t>A28105000347</t>
  </si>
  <si>
    <t>#63717 0124</t>
  </si>
  <si>
    <t>A28115101252</t>
  </si>
  <si>
    <t>#63717 0114</t>
  </si>
  <si>
    <t>A28111104297</t>
  </si>
  <si>
    <t>#63717 0075</t>
  </si>
  <si>
    <t>A28111100697</t>
  </si>
  <si>
    <t>#63717 0123</t>
  </si>
  <si>
    <t>A28113001062</t>
  </si>
  <si>
    <t>#63717 0052</t>
  </si>
  <si>
    <t>KX0212421479</t>
  </si>
  <si>
    <t>#63717 0110</t>
  </si>
  <si>
    <t>WLA522-WW</t>
  </si>
  <si>
    <t>KX0212273568</t>
  </si>
  <si>
    <t>#63717 0105</t>
  </si>
  <si>
    <t>KX0212273510</t>
  </si>
  <si>
    <t>#63717 0060</t>
  </si>
  <si>
    <t>KX0212395624</t>
  </si>
  <si>
    <t>#63717 0113</t>
  </si>
  <si>
    <t>KX0213514672</t>
  </si>
  <si>
    <t>#63717 0057</t>
  </si>
  <si>
    <t>KX0212039934</t>
  </si>
  <si>
    <t>#63717 0073</t>
  </si>
  <si>
    <t>KX0212273566</t>
  </si>
  <si>
    <t>UBIQUITY</t>
  </si>
  <si>
    <t>#64621 0026</t>
  </si>
  <si>
    <t>2021-08-27</t>
  </si>
  <si>
    <t>AP AC PRO</t>
  </si>
  <si>
    <t>1629G802AA8D03057-WQBNNA</t>
  </si>
  <si>
    <t>TP-LINK</t>
  </si>
  <si>
    <t>#76015 0016</t>
  </si>
  <si>
    <t>*X4353</t>
  </si>
  <si>
    <t>EAP120</t>
  </si>
  <si>
    <t>NOT_RACK NEW IN BOX</t>
  </si>
  <si>
    <t>#76015 0010</t>
  </si>
  <si>
    <t>#76015 0006</t>
  </si>
  <si>
    <t>#76015 0007</t>
  </si>
  <si>
    <t>#76015 0015</t>
  </si>
  <si>
    <t>#76015 0014</t>
  </si>
  <si>
    <t>#76015 0003</t>
  </si>
  <si>
    <t>#76015 0009</t>
  </si>
  <si>
    <t>#76015 0004</t>
  </si>
  <si>
    <t>#76015 0005</t>
  </si>
  <si>
    <t>#76015 0008</t>
  </si>
  <si>
    <t>#76015 0011</t>
  </si>
  <si>
    <t>#76015 0012</t>
  </si>
  <si>
    <t>#76015 0013</t>
  </si>
  <si>
    <t>#64223 0010</t>
  </si>
  <si>
    <t>*D11782</t>
  </si>
  <si>
    <t>2021-06-24</t>
  </si>
  <si>
    <t>E-MSM430</t>
  </si>
  <si>
    <t>CN1BDWZ19Q</t>
  </si>
  <si>
    <t>#64223 0018</t>
  </si>
  <si>
    <t>CN30G672Q4</t>
  </si>
  <si>
    <t>#64223 0036</t>
  </si>
  <si>
    <t>CN43G6700W</t>
  </si>
  <si>
    <t>#64223 0004</t>
  </si>
  <si>
    <t>CN41G675QG</t>
  </si>
  <si>
    <t>#64223 0035</t>
  </si>
  <si>
    <t>CN41G676M8</t>
  </si>
  <si>
    <t>#64223 0008</t>
  </si>
  <si>
    <t>CN43G670TN</t>
  </si>
  <si>
    <t>#64223 0025</t>
  </si>
  <si>
    <t>CN43G6700B</t>
  </si>
  <si>
    <t>#64223 0026</t>
  </si>
  <si>
    <t>CN43G6701G</t>
  </si>
  <si>
    <t>#64223 0007</t>
  </si>
  <si>
    <t>CN43G6706M</t>
  </si>
  <si>
    <t>#64223 0031</t>
  </si>
  <si>
    <t>CN43G670TF</t>
  </si>
  <si>
    <t>#64223 0032</t>
  </si>
  <si>
    <t>CN43G670T4</t>
  </si>
  <si>
    <t>#64223 0029</t>
  </si>
  <si>
    <t>CN43G6700R</t>
  </si>
  <si>
    <t>#64223 0028</t>
  </si>
  <si>
    <t>CN43G67065</t>
  </si>
  <si>
    <t>#64223 0014</t>
  </si>
  <si>
    <t>CN43G6700V</t>
  </si>
  <si>
    <t>#64223 0019</t>
  </si>
  <si>
    <t>CN41G676GJ</t>
  </si>
  <si>
    <t>#64223 0009</t>
  </si>
  <si>
    <t>CN43G67052</t>
  </si>
  <si>
    <t>#64223 0006</t>
  </si>
  <si>
    <t>CN43G6707C</t>
  </si>
  <si>
    <t>#64223 0021</t>
  </si>
  <si>
    <t>CN43G67074</t>
  </si>
  <si>
    <t>#64223 0013</t>
  </si>
  <si>
    <t>CN4BG672MZ</t>
  </si>
  <si>
    <t>#64223 0024</t>
  </si>
  <si>
    <t>CN43G6705W</t>
  </si>
  <si>
    <t>#64223 0027</t>
  </si>
  <si>
    <t>CN43G670SJ</t>
  </si>
  <si>
    <t>#64223 0001</t>
  </si>
  <si>
    <t>CN43G67026</t>
  </si>
  <si>
    <t>#64223 0020</t>
  </si>
  <si>
    <t>CN43G6701J</t>
  </si>
  <si>
    <t>#64223 0022</t>
  </si>
  <si>
    <t>CN43G6701V</t>
  </si>
  <si>
    <t>#64223 0034</t>
  </si>
  <si>
    <t>CN43G67071</t>
  </si>
  <si>
    <t>#64223 0005</t>
  </si>
  <si>
    <t>CN43G67019</t>
  </si>
  <si>
    <t>#64223 0015</t>
  </si>
  <si>
    <t>CN43G67022</t>
  </si>
  <si>
    <t>#64223 0016</t>
  </si>
  <si>
    <t>CN43G67015</t>
  </si>
  <si>
    <t>#64223 0030</t>
  </si>
  <si>
    <t>CN41G676M2</t>
  </si>
  <si>
    <t>#64223 0023</t>
  </si>
  <si>
    <t>CN43G6705X</t>
  </si>
  <si>
    <t>#64223 0033</t>
  </si>
  <si>
    <t>CN43G6700M</t>
  </si>
  <si>
    <t>#63717 0100</t>
  </si>
  <si>
    <t>2021-06-22</t>
  </si>
  <si>
    <t>MRLBB-1001</t>
  </si>
  <si>
    <t>CN10DWZ082</t>
  </si>
  <si>
    <t>#64223 0011</t>
  </si>
  <si>
    <t>CN21DWZ4T3</t>
  </si>
  <si>
    <t>#64223 0012</t>
  </si>
  <si>
    <t>CN26DWZ30V</t>
  </si>
  <si>
    <t>#64223 0002</t>
  </si>
  <si>
    <t>CN19DWZ42P</t>
  </si>
  <si>
    <t>#64223 0053</t>
  </si>
  <si>
    <t>CN10DWZ5G0</t>
  </si>
  <si>
    <t>#64223 0054</t>
  </si>
  <si>
    <t>CN29DWZ2YL</t>
  </si>
  <si>
    <t>#64223 0017</t>
  </si>
  <si>
    <t>CN29DWZ2XX</t>
  </si>
  <si>
    <t>#64223 0003</t>
  </si>
  <si>
    <t>CN29DWZ2Y0</t>
  </si>
  <si>
    <t>AEROHIVE</t>
  </si>
  <si>
    <t>#56171 0008</t>
  </si>
  <si>
    <t>*X4161</t>
  </si>
  <si>
    <t>2020-05-15</t>
  </si>
  <si>
    <t>HIVEAP 120</t>
  </si>
  <si>
    <t>POST</t>
  </si>
  <si>
    <t>#56171 0024</t>
  </si>
  <si>
    <t>#56171 0006</t>
  </si>
  <si>
    <t>#56171 0026</t>
  </si>
  <si>
    <t>#56171 0023</t>
  </si>
  <si>
    <t>#56171 0033</t>
  </si>
  <si>
    <t>#56171 0007</t>
  </si>
  <si>
    <t>#56171 0010</t>
  </si>
  <si>
    <t>#56171 0025</t>
  </si>
  <si>
    <t>#56171 0021</t>
  </si>
  <si>
    <t>#56171 0027</t>
  </si>
  <si>
    <t>#56171 0022</t>
  </si>
  <si>
    <t>#56171 0011</t>
  </si>
  <si>
    <t>#56171 0003</t>
  </si>
  <si>
    <t>#56171 0009</t>
  </si>
  <si>
    <t>#56171 0002</t>
  </si>
  <si>
    <t>#56171 0019</t>
  </si>
  <si>
    <t>#56171 0005</t>
  </si>
  <si>
    <t>#56171 0032</t>
  </si>
  <si>
    <t>#56171 0001</t>
  </si>
  <si>
    <t>#56171 0004</t>
  </si>
  <si>
    <t>#56860 0023</t>
  </si>
  <si>
    <t>2020-06-16</t>
  </si>
  <si>
    <t>#56860 0017</t>
  </si>
  <si>
    <t>#56860 0019</t>
  </si>
  <si>
    <t>#56860 0039</t>
  </si>
  <si>
    <t>#56860 0029</t>
  </si>
  <si>
    <t>#56860 0028</t>
  </si>
  <si>
    <t>#56860 0027</t>
  </si>
  <si>
    <t>#56860 0026</t>
  </si>
  <si>
    <t>#56860 0037</t>
  </si>
  <si>
    <t>#56860 0036</t>
  </si>
  <si>
    <t>#56171 0041</t>
  </si>
  <si>
    <t>HIVEAP 121</t>
  </si>
  <si>
    <t>#56171 0030</t>
  </si>
  <si>
    <t>#56171 0031</t>
  </si>
  <si>
    <t>#56860 0033</t>
  </si>
  <si>
    <t>#56860 0045</t>
  </si>
  <si>
    <t>#56860 0018</t>
  </si>
  <si>
    <t>#56860 0020</t>
  </si>
  <si>
    <t>#56860 0021</t>
  </si>
  <si>
    <t>#56860 0038</t>
  </si>
  <si>
    <t>#56860 0046</t>
  </si>
  <si>
    <t>#56860 0034</t>
  </si>
  <si>
    <t>#56860 0041</t>
  </si>
  <si>
    <t>#56860 0030</t>
  </si>
  <si>
    <t>#56860 0048</t>
  </si>
  <si>
    <t>#56860 0032</t>
  </si>
  <si>
    <t>#56860 0031</t>
  </si>
  <si>
    <t>#56171 0036</t>
  </si>
  <si>
    <t>HIVEAP 340</t>
  </si>
  <si>
    <t>#56171 0044</t>
  </si>
  <si>
    <t>#56171 0043</t>
  </si>
  <si>
    <t>#56171 0038</t>
  </si>
  <si>
    <t>#56171 0035</t>
  </si>
  <si>
    <t>#56171 0037</t>
  </si>
  <si>
    <t>#56171 0028</t>
  </si>
  <si>
    <t>#56171 0017</t>
  </si>
  <si>
    <t>#56171 0020</t>
  </si>
  <si>
    <t>#56860 0015</t>
  </si>
  <si>
    <t>#56860 0025</t>
  </si>
  <si>
    <t>#56860 0024</t>
  </si>
  <si>
    <t>#56860 0014</t>
  </si>
  <si>
    <t>#56860 0035</t>
  </si>
  <si>
    <t>#56171 0013</t>
  </si>
  <si>
    <t>HIVEAP 350</t>
  </si>
  <si>
    <t>#56171 0042</t>
  </si>
  <si>
    <t>#56171 0018</t>
  </si>
  <si>
    <t>#56171 0016</t>
  </si>
  <si>
    <t>#56171 0029</t>
  </si>
  <si>
    <t>#56171 0012</t>
  </si>
  <si>
    <t>#56171 0014</t>
  </si>
  <si>
    <t>#56171 0034</t>
  </si>
  <si>
    <t>#56171 0015</t>
  </si>
  <si>
    <t>#56171 0039</t>
  </si>
  <si>
    <t>#56171 0040</t>
  </si>
  <si>
    <t>#56860 0042</t>
  </si>
  <si>
    <t>#56860 0022</t>
  </si>
  <si>
    <t>#56860 0016</t>
  </si>
  <si>
    <t>#56860 0043</t>
  </si>
  <si>
    <t>#56860 0044</t>
  </si>
  <si>
    <t>#56860 0040</t>
  </si>
  <si>
    <t>#56860 0047</t>
  </si>
  <si>
    <t>#57438 0019</t>
  </si>
  <si>
    <t>*D10601</t>
  </si>
  <si>
    <t>2020-07-23</t>
  </si>
  <si>
    <t>FACTORY RESET/POST</t>
  </si>
  <si>
    <t>#57438 0038</t>
  </si>
  <si>
    <t>#57438 0035</t>
  </si>
  <si>
    <t>#57438 0032</t>
  </si>
  <si>
    <t>#57438 0030</t>
  </si>
  <si>
    <t>#57438 0060</t>
  </si>
  <si>
    <t>#57438 0065</t>
  </si>
  <si>
    <t>#57438 0045</t>
  </si>
  <si>
    <t>#57438 0054</t>
  </si>
  <si>
    <t>#57438 0066</t>
  </si>
  <si>
    <t>#57438 0043</t>
  </si>
  <si>
    <t>#57438 0053</t>
  </si>
  <si>
    <t>#57438 0052</t>
  </si>
  <si>
    <t>#57438 0055</t>
  </si>
  <si>
    <t>#57438 0026</t>
  </si>
  <si>
    <t>#57438 0027</t>
  </si>
  <si>
    <t>#57438 0028</t>
  </si>
  <si>
    <t>#57438 0025</t>
  </si>
  <si>
    <t>#57438 0036</t>
  </si>
  <si>
    <t>#57438 0049</t>
  </si>
  <si>
    <t>#57438 0029</t>
  </si>
  <si>
    <t>#57438 0031</t>
  </si>
  <si>
    <t>#57438 0048</t>
  </si>
  <si>
    <t>#57438 0046</t>
  </si>
  <si>
    <t>#57438 0063</t>
  </si>
  <si>
    <t>#57438 0047</t>
  </si>
  <si>
    <t>#57438 0037</t>
  </si>
  <si>
    <t>#57438 0041</t>
  </si>
  <si>
    <t>#57438 0042</t>
  </si>
  <si>
    <t>#57438 0058</t>
  </si>
  <si>
    <t>#57438 0059</t>
  </si>
  <si>
    <t>#57438 0057</t>
  </si>
  <si>
    <t>#57438 0056</t>
  </si>
  <si>
    <t>#57438 0061</t>
  </si>
  <si>
    <t>#57438 0062</t>
  </si>
  <si>
    <t>#57438 0051</t>
  </si>
  <si>
    <t>#57438 0050</t>
  </si>
  <si>
    <t>#57438 0040</t>
  </si>
  <si>
    <t>#57438 0039</t>
  </si>
  <si>
    <t>#57438 0033</t>
  </si>
  <si>
    <t>#57438 0034</t>
  </si>
  <si>
    <t>#57438 0064</t>
  </si>
  <si>
    <t>#57438 0044</t>
  </si>
  <si>
    <t>#57438 0018</t>
  </si>
  <si>
    <t>HIVEAP 170</t>
  </si>
  <si>
    <t>#57438 0017</t>
  </si>
  <si>
    <t>#57438 0016</t>
  </si>
  <si>
    <t>#59487 0019</t>
  </si>
  <si>
    <t>*X4178</t>
  </si>
  <si>
    <t>2020-11-04</t>
  </si>
  <si>
    <t>AP230</t>
  </si>
  <si>
    <t>#59487 0020</t>
  </si>
  <si>
    <t>#59487 0024</t>
  </si>
  <si>
    <t>#59487 0017</t>
  </si>
  <si>
    <t>#59487 0023</t>
  </si>
  <si>
    <t>#59487 0018</t>
  </si>
  <si>
    <t>#59487 0016</t>
  </si>
  <si>
    <t>#59487 0021</t>
  </si>
  <si>
    <t>#59639 0094</t>
  </si>
  <si>
    <t>2020-11-18</t>
  </si>
  <si>
    <t>AL0133330</t>
  </si>
  <si>
    <t>#59639 0122</t>
  </si>
  <si>
    <t>BT0469782</t>
  </si>
  <si>
    <t>#59639 0061</t>
  </si>
  <si>
    <t>AL0122857</t>
  </si>
  <si>
    <t>#59639 0069</t>
  </si>
  <si>
    <t>AL0264540</t>
  </si>
  <si>
    <t>#59639 0072</t>
  </si>
  <si>
    <t>AL0158842</t>
  </si>
  <si>
    <t>#59639 0140</t>
  </si>
  <si>
    <t>BE0274557</t>
  </si>
  <si>
    <t>#59639 0100</t>
  </si>
  <si>
    <t>BT0841520</t>
  </si>
  <si>
    <t>#59639 0051</t>
  </si>
  <si>
    <t>BT0895514</t>
  </si>
  <si>
    <t>#59639 0068</t>
  </si>
  <si>
    <t>BT0468303</t>
  </si>
  <si>
    <t>#59639 0044</t>
  </si>
  <si>
    <t>BT0468494</t>
  </si>
  <si>
    <t>#59639 0064</t>
  </si>
  <si>
    <t>BT0992213</t>
  </si>
  <si>
    <t>#59639 0047</t>
  </si>
  <si>
    <t>BT0469925</t>
  </si>
  <si>
    <t>#59639 0142</t>
  </si>
  <si>
    <t>AL0123252</t>
  </si>
  <si>
    <t>#59639 0059</t>
  </si>
  <si>
    <t>AL0133966</t>
  </si>
  <si>
    <t>#59639 0076</t>
  </si>
  <si>
    <t>BE0282464</t>
  </si>
  <si>
    <t>#59639 0109</t>
  </si>
  <si>
    <t>BT0597532</t>
  </si>
  <si>
    <t>#59639 0071</t>
  </si>
  <si>
    <t>AL0123042</t>
  </si>
  <si>
    <t>#59639 0055</t>
  </si>
  <si>
    <t>AL0133796</t>
  </si>
  <si>
    <t>#59639 0104</t>
  </si>
  <si>
    <t>AL0133362</t>
  </si>
  <si>
    <t>#59639 0102</t>
  </si>
  <si>
    <t>BT0468320</t>
  </si>
  <si>
    <t>#59639 0099</t>
  </si>
  <si>
    <t>BT0469924</t>
  </si>
  <si>
    <t>#59639 0108</t>
  </si>
  <si>
    <t>AL0123036</t>
  </si>
  <si>
    <t>#59639 0121</t>
  </si>
  <si>
    <t>BT0469636</t>
  </si>
  <si>
    <t>#59639 0123</t>
  </si>
  <si>
    <t>BT0890358</t>
  </si>
  <si>
    <t>#59639 0114</t>
  </si>
  <si>
    <t>BT0778430</t>
  </si>
  <si>
    <t>#59639 0144</t>
  </si>
  <si>
    <t>BE0124126</t>
  </si>
  <si>
    <t>#59639 0127</t>
  </si>
  <si>
    <t>BT0890627</t>
  </si>
  <si>
    <t>#59639 0101</t>
  </si>
  <si>
    <t>BT0469403</t>
  </si>
  <si>
    <t>#59639 0070</t>
  </si>
  <si>
    <t>BT0468316</t>
  </si>
  <si>
    <t>#59639 0074</t>
  </si>
  <si>
    <t>BT0469783</t>
  </si>
  <si>
    <t>#59639 0081</t>
  </si>
  <si>
    <t>BT0469781</t>
  </si>
  <si>
    <t>#59639 0119</t>
  </si>
  <si>
    <t>BT0245277</t>
  </si>
  <si>
    <t>#59639 0073</t>
  </si>
  <si>
    <t>AL0158844</t>
  </si>
  <si>
    <t>#59639 0062</t>
  </si>
  <si>
    <t>AL0158681</t>
  </si>
  <si>
    <t>#59639 0086</t>
  </si>
  <si>
    <t>BT0468274</t>
  </si>
  <si>
    <t>#59639 0134</t>
  </si>
  <si>
    <t>BT0992287</t>
  </si>
  <si>
    <t>#59639 0111</t>
  </si>
  <si>
    <t>BT0602331</t>
  </si>
  <si>
    <t>#59639 0133</t>
  </si>
  <si>
    <t>BT0250275</t>
  </si>
  <si>
    <t>#59639 0129</t>
  </si>
  <si>
    <t>BT0889100</t>
  </si>
  <si>
    <t>#59639 0090</t>
  </si>
  <si>
    <t>BT0891030</t>
  </si>
  <si>
    <t>#59639 0132</t>
  </si>
  <si>
    <t>BE0123986</t>
  </si>
  <si>
    <t>#59639 0117</t>
  </si>
  <si>
    <t>BT0893327</t>
  </si>
  <si>
    <t>#59639 0066</t>
  </si>
  <si>
    <t>AL0133961</t>
  </si>
  <si>
    <t>#59639 0082</t>
  </si>
  <si>
    <t>BT0250480</t>
  </si>
  <si>
    <t>#59639 0113</t>
  </si>
  <si>
    <t>AL0158835</t>
  </si>
  <si>
    <t>#59639 0147</t>
  </si>
  <si>
    <t>BT0469423</t>
  </si>
  <si>
    <t>#59639 0084</t>
  </si>
  <si>
    <t>AL0158822</t>
  </si>
  <si>
    <t>#59639 0098</t>
  </si>
  <si>
    <t>BT0895673</t>
  </si>
  <si>
    <t>#59639 0136</t>
  </si>
  <si>
    <t>BE0282497</t>
  </si>
  <si>
    <t>#59639 0120</t>
  </si>
  <si>
    <t>BT0601897</t>
  </si>
  <si>
    <t>#59639 0078</t>
  </si>
  <si>
    <t>BT0391064</t>
  </si>
  <si>
    <t>#59639 0107</t>
  </si>
  <si>
    <t>BT0468313</t>
  </si>
  <si>
    <t>#59639 0125</t>
  </si>
  <si>
    <t>BT0179142</t>
  </si>
  <si>
    <t>#59639 0095</t>
  </si>
  <si>
    <t>AL0377152</t>
  </si>
  <si>
    <t>#59639 0128</t>
  </si>
  <si>
    <t>AL0334313</t>
  </si>
  <si>
    <t>#59639 0124</t>
  </si>
  <si>
    <t>AL0133958</t>
  </si>
  <si>
    <t>#59639 0115</t>
  </si>
  <si>
    <t>BT0602705</t>
  </si>
  <si>
    <t>#59639 0118</t>
  </si>
  <si>
    <t>AL0158839</t>
  </si>
  <si>
    <t>#59639 0116</t>
  </si>
  <si>
    <t>BT0469909</t>
  </si>
  <si>
    <t>#59639 0131</t>
  </si>
  <si>
    <t>BT0602706</t>
  </si>
  <si>
    <t>#59639 0130</t>
  </si>
  <si>
    <t>BT0469743</t>
  </si>
  <si>
    <t>#59639 0057</t>
  </si>
  <si>
    <t>AL0158826</t>
  </si>
  <si>
    <t>#59639 0092</t>
  </si>
  <si>
    <t>AL0264530</t>
  </si>
  <si>
    <t>#59639 0126</t>
  </si>
  <si>
    <t>BT0597541</t>
  </si>
  <si>
    <t>#59639 0105</t>
  </si>
  <si>
    <t>AL0158824</t>
  </si>
  <si>
    <t>#59639 0058</t>
  </si>
  <si>
    <t>BT0578057</t>
  </si>
  <si>
    <t>#59639 0097</t>
  </si>
  <si>
    <t>BT0469791</t>
  </si>
  <si>
    <t>#59639 0054</t>
  </si>
  <si>
    <t>BT0469893</t>
  </si>
  <si>
    <t>#59639 0110</t>
  </si>
  <si>
    <t>BT0179147</t>
  </si>
  <si>
    <t>#59639 0141</t>
  </si>
  <si>
    <t>BT0602680</t>
  </si>
  <si>
    <t>#59639 0088</t>
  </si>
  <si>
    <t>AL0334326</t>
  </si>
  <si>
    <t>#59639 0103</t>
  </si>
  <si>
    <t>BT0992300</t>
  </si>
  <si>
    <t>#59639 0139</t>
  </si>
  <si>
    <t>BT0602790</t>
  </si>
  <si>
    <t>#59639 0077</t>
  </si>
  <si>
    <t>BT0601916</t>
  </si>
  <si>
    <t>#59639 0087</t>
  </si>
  <si>
    <t>AL0133807</t>
  </si>
  <si>
    <t>#59639 0063</t>
  </si>
  <si>
    <t>BT0469776</t>
  </si>
  <si>
    <t>#59639 0052</t>
  </si>
  <si>
    <t>BE0124061</t>
  </si>
  <si>
    <t>#59639 0106</t>
  </si>
  <si>
    <t>AL0158837</t>
  </si>
  <si>
    <t>#59639 0056</t>
  </si>
  <si>
    <t>BT0602815</t>
  </si>
  <si>
    <t>#59639 0112</t>
  </si>
  <si>
    <t>AL0134739</t>
  </si>
  <si>
    <t>#59639 0067</t>
  </si>
  <si>
    <t>BT0894997</t>
  </si>
  <si>
    <t>#59639 0075</t>
  </si>
  <si>
    <t>BT0926860</t>
  </si>
  <si>
    <t>#59639 0049</t>
  </si>
  <si>
    <t>BT0469919</t>
  </si>
  <si>
    <t>#59639 0053</t>
  </si>
  <si>
    <t>AL0158846</t>
  </si>
  <si>
    <t>#59639 0050</t>
  </si>
  <si>
    <t>BT0891169</t>
  </si>
  <si>
    <t>#59639 0048</t>
  </si>
  <si>
    <t>BT0895815</t>
  </si>
  <si>
    <t>#59639 0046</t>
  </si>
  <si>
    <t>BT0438885</t>
  </si>
  <si>
    <t>#59639 0045</t>
  </si>
  <si>
    <t>BT0469898</t>
  </si>
  <si>
    <t>#59639 0060</t>
  </si>
  <si>
    <t>BT0602817</t>
  </si>
  <si>
    <t>#59639 0065</t>
  </si>
  <si>
    <t>BT0468524</t>
  </si>
  <si>
    <t>#59639 0137</t>
  </si>
  <si>
    <t>BT0602663</t>
  </si>
  <si>
    <t>#59639 0091</t>
  </si>
  <si>
    <t>BT0469926</t>
  </si>
  <si>
    <t>#59639 0085</t>
  </si>
  <si>
    <t>BT0250292</t>
  </si>
  <si>
    <t>#59639 0096</t>
  </si>
  <si>
    <t>AL0354134</t>
  </si>
  <si>
    <t>#59639 0135</t>
  </si>
  <si>
    <t>AL0196021</t>
  </si>
  <si>
    <t>#59639 0138</t>
  </si>
  <si>
    <t>BT0880109</t>
  </si>
  <si>
    <t>#59639 0079</t>
  </si>
  <si>
    <t>BE0124160</t>
  </si>
  <si>
    <t>#59639 0093</t>
  </si>
  <si>
    <t>BT0597800</t>
  </si>
  <si>
    <t>#59639 0089</t>
  </si>
  <si>
    <t>AL0133948</t>
  </si>
  <si>
    <t>#59639 0083</t>
  </si>
  <si>
    <t>BT0602781</t>
  </si>
  <si>
    <t>#59639 0146</t>
  </si>
  <si>
    <t>BT0602659</t>
  </si>
  <si>
    <t>#59639 0080</t>
  </si>
  <si>
    <t>BT0841515</t>
  </si>
  <si>
    <t>#59639 0145</t>
  </si>
  <si>
    <t>BT0601930</t>
  </si>
  <si>
    <t>#58743 0009</t>
  </si>
  <si>
    <t>2020-09-28</t>
  </si>
  <si>
    <t>CN39DWZ1KV</t>
  </si>
  <si>
    <t>#58743 0008</t>
  </si>
  <si>
    <t>CN69D332X0</t>
  </si>
  <si>
    <t>ARUBA NETWORKS</t>
  </si>
  <si>
    <t>#63717 0251</t>
  </si>
  <si>
    <t>*X4225</t>
  </si>
  <si>
    <t>2021-05-27</t>
  </si>
  <si>
    <t>BT0348217</t>
  </si>
  <si>
    <t>#63717 0438</t>
  </si>
  <si>
    <t>2021-05-28</t>
  </si>
  <si>
    <t>AL0050758</t>
  </si>
  <si>
    <t>#63717 0350</t>
  </si>
  <si>
    <t>2021-05-26</t>
  </si>
  <si>
    <t>A28111104511</t>
  </si>
  <si>
    <t>#63717 0367</t>
  </si>
  <si>
    <t>KX0212284016</t>
  </si>
  <si>
    <t>#63717 0362</t>
  </si>
  <si>
    <t>A28110800335</t>
  </si>
  <si>
    <t>#63717 0371</t>
  </si>
  <si>
    <t>A28105000313</t>
  </si>
  <si>
    <t>#63717 0346</t>
  </si>
  <si>
    <t>A28113102750</t>
  </si>
  <si>
    <t>#63717 0368</t>
  </si>
  <si>
    <t>A28104602201</t>
  </si>
  <si>
    <t>#63717 0439</t>
  </si>
  <si>
    <t>KX0213259769</t>
  </si>
  <si>
    <t>#63717 0365</t>
  </si>
  <si>
    <t>A28111101565</t>
  </si>
  <si>
    <t>#63717 0329</t>
  </si>
  <si>
    <t>A28113501456</t>
  </si>
  <si>
    <t>#63717 0358</t>
  </si>
  <si>
    <t>KX0212273619</t>
  </si>
  <si>
    <t>#63717 0352</t>
  </si>
  <si>
    <t>A78103700057</t>
  </si>
  <si>
    <t>#63717 0255</t>
  </si>
  <si>
    <t>A28104900291</t>
  </si>
  <si>
    <t>#63717 0249</t>
  </si>
  <si>
    <t>A28105000037</t>
  </si>
  <si>
    <t>#63717 0250</t>
  </si>
  <si>
    <t>A28105000103</t>
  </si>
  <si>
    <t>#63717 0260</t>
  </si>
  <si>
    <t>ACCESSPOINT</t>
  </si>
  <si>
    <t>A28112000009</t>
  </si>
  <si>
    <t>#63717 0248</t>
  </si>
  <si>
    <t>A28112002831</t>
  </si>
  <si>
    <t>#63717 0243</t>
  </si>
  <si>
    <t>A28112004100</t>
  </si>
  <si>
    <t>#63717 0410</t>
  </si>
  <si>
    <t>09E3701671</t>
  </si>
  <si>
    <t>#63717 0399</t>
  </si>
  <si>
    <t>10E3200986</t>
  </si>
  <si>
    <t>#63717 0392</t>
  </si>
  <si>
    <t>10E3200117</t>
  </si>
  <si>
    <t>#63717 0430</t>
  </si>
  <si>
    <t>10E3200357</t>
  </si>
  <si>
    <t>#63717 0425</t>
  </si>
  <si>
    <t>09E3701418</t>
  </si>
  <si>
    <t>#63717 0404</t>
  </si>
  <si>
    <t>09E4500383</t>
  </si>
  <si>
    <t>#63717 0441</t>
  </si>
  <si>
    <t>10E3202190</t>
  </si>
  <si>
    <t>#63717 0433</t>
  </si>
  <si>
    <t>09E3701629</t>
  </si>
  <si>
    <t>#63717 0396</t>
  </si>
  <si>
    <t>10E3202266</t>
  </si>
  <si>
    <t>#63717 0416</t>
  </si>
  <si>
    <t>09E4500527</t>
  </si>
  <si>
    <t>#63717 0426</t>
  </si>
  <si>
    <t>10E3200245</t>
  </si>
  <si>
    <t>#63717 0395</t>
  </si>
  <si>
    <t>10E3202311</t>
  </si>
  <si>
    <t>#63717 0434</t>
  </si>
  <si>
    <t>10E3202519</t>
  </si>
  <si>
    <t>#63717 0415</t>
  </si>
  <si>
    <t>09E4500489</t>
  </si>
  <si>
    <t>#63717 0394</t>
  </si>
  <si>
    <t>10E3201983</t>
  </si>
  <si>
    <t>#63717 0437</t>
  </si>
  <si>
    <t>09E4200638</t>
  </si>
  <si>
    <t>#63717 0435</t>
  </si>
  <si>
    <t>10E3200254</t>
  </si>
  <si>
    <t>#63717 0403</t>
  </si>
  <si>
    <t>09E4200616</t>
  </si>
  <si>
    <t>#63717 0423</t>
  </si>
  <si>
    <t>09E3701590</t>
  </si>
  <si>
    <t>#63717 0405</t>
  </si>
  <si>
    <t>10E3200642</t>
  </si>
  <si>
    <t>#63717 0431</t>
  </si>
  <si>
    <t>09E3701634</t>
  </si>
  <si>
    <t>#63717 0432</t>
  </si>
  <si>
    <t>10E3200640</t>
  </si>
  <si>
    <t>#63717 0428</t>
  </si>
  <si>
    <t>10E3202487</t>
  </si>
  <si>
    <t>#63717 0402</t>
  </si>
  <si>
    <t>10E3202499</t>
  </si>
  <si>
    <t>#63717 0424</t>
  </si>
  <si>
    <t>09E3701604</t>
  </si>
  <si>
    <t>#63717 0421</t>
  </si>
  <si>
    <t>10E3200484</t>
  </si>
  <si>
    <t>#63717 0411</t>
  </si>
  <si>
    <t>09E4200625</t>
  </si>
  <si>
    <t>#63717 0422</t>
  </si>
  <si>
    <t>09E3701606</t>
  </si>
  <si>
    <t>#63717 0429</t>
  </si>
  <si>
    <t>10E3202177</t>
  </si>
  <si>
    <t>#63717 0420</t>
  </si>
  <si>
    <t>10E3200698</t>
  </si>
  <si>
    <t>#63717 0419</t>
  </si>
  <si>
    <t>10E3202531</t>
  </si>
  <si>
    <t>#63717 0414</t>
  </si>
  <si>
    <t>09E3500256</t>
  </si>
  <si>
    <t>#63717 0413</t>
  </si>
  <si>
    <t>09E3701666</t>
  </si>
  <si>
    <t>#63717 0397</t>
  </si>
  <si>
    <t>09E4500556</t>
  </si>
  <si>
    <t>#63717 0400</t>
  </si>
  <si>
    <t>10E3200354</t>
  </si>
  <si>
    <t>#63717 0398</t>
  </si>
  <si>
    <t>09E3701561</t>
  </si>
  <si>
    <t>#63717 0391</t>
  </si>
  <si>
    <t>10E2900036</t>
  </si>
  <si>
    <t>#63717 0407</t>
  </si>
  <si>
    <t>10E3401134</t>
  </si>
  <si>
    <t>#63717 0406</t>
  </si>
  <si>
    <t>10E3202476</t>
  </si>
  <si>
    <t>#63717 0373</t>
  </si>
  <si>
    <t>09E4200619</t>
  </si>
  <si>
    <t>#63717 0325</t>
  </si>
  <si>
    <t>10E3201964</t>
  </si>
  <si>
    <t>#63717 0343</t>
  </si>
  <si>
    <t>KX0212030345</t>
  </si>
  <si>
    <t>#63717 0262</t>
  </si>
  <si>
    <t>KX0212394416</t>
  </si>
  <si>
    <t>#63717 0254</t>
  </si>
  <si>
    <t>KX0212409807</t>
  </si>
  <si>
    <t>UBIQUITI NETWORKS</t>
  </si>
  <si>
    <t>#63717 0276</t>
  </si>
  <si>
    <t>UNIFI AL LR</t>
  </si>
  <si>
    <t>0418D69CFBA7</t>
  </si>
  <si>
    <t>#63717 0244</t>
  </si>
  <si>
    <t>UNIFI AP LONG RANGE</t>
  </si>
  <si>
    <t>0418D698527E</t>
  </si>
  <si>
    <t>#63678 0167</t>
  </si>
  <si>
    <t>*X4254</t>
  </si>
  <si>
    <t>CHARCOAL</t>
  </si>
  <si>
    <t>NET-63678167</t>
  </si>
  <si>
    <t>#63678 0161</t>
  </si>
  <si>
    <t>NET-63678161</t>
  </si>
  <si>
    <t>#63678 0159</t>
  </si>
  <si>
    <t>NET-63678159</t>
  </si>
  <si>
    <t>#63678 0158</t>
  </si>
  <si>
    <t>NET-63678158</t>
  </si>
  <si>
    <t>#63678 0157</t>
  </si>
  <si>
    <t>NET-63678157</t>
  </si>
  <si>
    <t>#63678 0156</t>
  </si>
  <si>
    <t>NET-63678156</t>
  </si>
  <si>
    <t>#63678 0155</t>
  </si>
  <si>
    <t>NET-63678155</t>
  </si>
  <si>
    <t>#63678 0154</t>
  </si>
  <si>
    <t>NET-63678154</t>
  </si>
  <si>
    <t>#63678 0153</t>
  </si>
  <si>
    <t>NET-63678153</t>
  </si>
  <si>
    <t>#63678 0152</t>
  </si>
  <si>
    <t>NET-63678152</t>
  </si>
  <si>
    <t>#63678 0151</t>
  </si>
  <si>
    <t>NET-63678151</t>
  </si>
  <si>
    <t>#63678 0150</t>
  </si>
  <si>
    <t>NET-63678150</t>
  </si>
  <si>
    <t>#63678 0149</t>
  </si>
  <si>
    <t>NET-63678149</t>
  </si>
  <si>
    <t>#63678 0148</t>
  </si>
  <si>
    <t>NET-63678148</t>
  </si>
  <si>
    <t>#63678 0147</t>
  </si>
  <si>
    <t>NET-63678147</t>
  </si>
  <si>
    <t>#63678 0146</t>
  </si>
  <si>
    <t>NET-63678146</t>
  </si>
  <si>
    <t>#63678 0145</t>
  </si>
  <si>
    <t>NET-63678145</t>
  </si>
  <si>
    <t>#63678 0144</t>
  </si>
  <si>
    <t>NET-63678144</t>
  </si>
  <si>
    <t>#63678 0143</t>
  </si>
  <si>
    <t>NET-63678143</t>
  </si>
  <si>
    <t>#63678 0142</t>
  </si>
  <si>
    <t>NET-63678142</t>
  </si>
  <si>
    <t>#63678 0141</t>
  </si>
  <si>
    <t>NET-63678141</t>
  </si>
  <si>
    <t>#63678 0140</t>
  </si>
  <si>
    <t>NET-63678140</t>
  </si>
  <si>
    <t>#63678 0139</t>
  </si>
  <si>
    <t>NET-63678139</t>
  </si>
  <si>
    <t>#63678 0138</t>
  </si>
  <si>
    <t>NET-63678138</t>
  </si>
  <si>
    <t>#63678 0137</t>
  </si>
  <si>
    <t>NET-63678137</t>
  </si>
  <si>
    <t>#63678 0136</t>
  </si>
  <si>
    <t>NET-63678136</t>
  </si>
  <si>
    <t>#63678 0135</t>
  </si>
  <si>
    <t>NET-63678135</t>
  </si>
  <si>
    <t>#63678 0134</t>
  </si>
  <si>
    <t>NET-63678134</t>
  </si>
  <si>
    <t>#63678 0133</t>
  </si>
  <si>
    <t>NET-63678133</t>
  </si>
  <si>
    <t>#63678 0132</t>
  </si>
  <si>
    <t>NET-63678132</t>
  </si>
  <si>
    <t>#63678 0131</t>
  </si>
  <si>
    <t>NET-63678131</t>
  </si>
  <si>
    <t>#63678 0130</t>
  </si>
  <si>
    <t>NET-63678130</t>
  </si>
  <si>
    <t>#63678 0129</t>
  </si>
  <si>
    <t>NET-63678129</t>
  </si>
  <si>
    <t>#63678 0128</t>
  </si>
  <si>
    <t>NET-63678128</t>
  </si>
  <si>
    <t>#63678 0127</t>
  </si>
  <si>
    <t>NET-63678127</t>
  </si>
  <si>
    <t>#63678 0126</t>
  </si>
  <si>
    <t>NET-63678126</t>
  </si>
  <si>
    <t>#63678 0125</t>
  </si>
  <si>
    <t>NET-63678125</t>
  </si>
  <si>
    <t>#63678 0124</t>
  </si>
  <si>
    <t>NET-63678124</t>
  </si>
  <si>
    <t>#63678 0123</t>
  </si>
  <si>
    <t>NET-63678123</t>
  </si>
  <si>
    <t>#63678 0122</t>
  </si>
  <si>
    <t>NET-63678122</t>
  </si>
  <si>
    <t>#63678 0162</t>
  </si>
  <si>
    <t>NET-63678162</t>
  </si>
  <si>
    <t>#63678 0163</t>
  </si>
  <si>
    <t>NET-63678163</t>
  </si>
  <si>
    <t>#63678 0164</t>
  </si>
  <si>
    <t>NET-63678164</t>
  </si>
  <si>
    <t>#63678 0165</t>
  </si>
  <si>
    <t>NET-63678165</t>
  </si>
  <si>
    <t>#63678 0166</t>
  </si>
  <si>
    <t>NET-63678166</t>
  </si>
  <si>
    <t>#63678 0160</t>
  </si>
  <si>
    <t>NET-63678160</t>
  </si>
  <si>
    <t>#63678 0168</t>
  </si>
  <si>
    <t>NET-63678168</t>
  </si>
  <si>
    <t>#63678 0169</t>
  </si>
  <si>
    <t>NET-63678169</t>
  </si>
  <si>
    <t>#63678 0170</t>
  </si>
  <si>
    <t>1220 IP DESKPHONE</t>
  </si>
  <si>
    <t>NET-63678170</t>
  </si>
  <si>
    <t>#63678 0171</t>
  </si>
  <si>
    <t>NET-63678171</t>
  </si>
  <si>
    <t>#63678 0172</t>
  </si>
  <si>
    <t>1230 IP DESKPHONE</t>
  </si>
  <si>
    <t>NET-63678172</t>
  </si>
  <si>
    <t>#63678 0173</t>
  </si>
  <si>
    <t>NET-63678173</t>
  </si>
  <si>
    <t>#63678 0174</t>
  </si>
  <si>
    <t>NET-63678174</t>
  </si>
  <si>
    <t>#63678 0175</t>
  </si>
  <si>
    <t>NET-63678175</t>
  </si>
  <si>
    <t>#63678 0176</t>
  </si>
  <si>
    <t>NET-63678176</t>
  </si>
  <si>
    <t>#63678 0177</t>
  </si>
  <si>
    <t>NET-63678177</t>
  </si>
  <si>
    <t>#63678 0178</t>
  </si>
  <si>
    <t>NET-63678178</t>
  </si>
  <si>
    <t>#63678 0179</t>
  </si>
  <si>
    <t>NET-63678179</t>
  </si>
  <si>
    <t>#63678 0180</t>
  </si>
  <si>
    <t>NET-63678180</t>
  </si>
  <si>
    <t>#63678 0181</t>
  </si>
  <si>
    <t>NET-63678181</t>
  </si>
  <si>
    <t>#63678 0182</t>
  </si>
  <si>
    <t>NET-63678182</t>
  </si>
  <si>
    <t>#63678 0183</t>
  </si>
  <si>
    <t>NET-63678183</t>
  </si>
  <si>
    <t>#63678 0184</t>
  </si>
  <si>
    <t>NET-63678184</t>
  </si>
  <si>
    <t>AASTRA</t>
  </si>
  <si>
    <t>#63678 0185</t>
  </si>
  <si>
    <t>DARK GREY</t>
  </si>
  <si>
    <t>NET-63678185</t>
  </si>
  <si>
    <t>#63678 0186</t>
  </si>
  <si>
    <t>NET-63678186</t>
  </si>
  <si>
    <t>#63678 0187</t>
  </si>
  <si>
    <t>NET-63678187</t>
  </si>
  <si>
    <t>#63678 0188</t>
  </si>
  <si>
    <t>NET-63678188</t>
  </si>
  <si>
    <t>#63678 0189</t>
  </si>
  <si>
    <t>NET-63678189</t>
  </si>
  <si>
    <t>#63678 0190</t>
  </si>
  <si>
    <t>NET-63678190</t>
  </si>
  <si>
    <t>#63678 0191</t>
  </si>
  <si>
    <t>NET-63678191</t>
  </si>
  <si>
    <t>#63678 0192</t>
  </si>
  <si>
    <t>NET-63678192</t>
  </si>
  <si>
    <t>#63678 0193</t>
  </si>
  <si>
    <t>NET-63678193</t>
  </si>
  <si>
    <t>#63678 0194</t>
  </si>
  <si>
    <t>NET-63678194</t>
  </si>
  <si>
    <t>#63678 0195</t>
  </si>
  <si>
    <t>NET-63678195</t>
  </si>
  <si>
    <t>#63678 0196</t>
  </si>
  <si>
    <t>NET-63678196</t>
  </si>
  <si>
    <t>#63678 0197</t>
  </si>
  <si>
    <t>NET-63678197</t>
  </si>
  <si>
    <t>#63678 0198</t>
  </si>
  <si>
    <t>NET-63678198</t>
  </si>
  <si>
    <t>#63678 0199</t>
  </si>
  <si>
    <t>NET-63678199</t>
  </si>
  <si>
    <t>#63678 0200</t>
  </si>
  <si>
    <t>NET-63678200</t>
  </si>
  <si>
    <t>#63678 0201</t>
  </si>
  <si>
    <t>NET-63678201</t>
  </si>
  <si>
    <t>#63678 0202</t>
  </si>
  <si>
    <t>NET-63678202</t>
  </si>
  <si>
    <t>#63678 0203</t>
  </si>
  <si>
    <t>NET-63678203</t>
  </si>
  <si>
    <t>#63678 0204</t>
  </si>
  <si>
    <t>NET-63678204</t>
  </si>
  <si>
    <t>#63678 0205</t>
  </si>
  <si>
    <t>NET-63678205</t>
  </si>
  <si>
    <t>#63678 0206</t>
  </si>
  <si>
    <t>NET-63678206</t>
  </si>
  <si>
    <t>#63678 0207</t>
  </si>
  <si>
    <t>NET-63678207</t>
  </si>
  <si>
    <t>#63678 0208</t>
  </si>
  <si>
    <t>NET-63678208</t>
  </si>
  <si>
    <t>#63678 0209</t>
  </si>
  <si>
    <t>NET-63678209</t>
  </si>
  <si>
    <t>#63678 0210</t>
  </si>
  <si>
    <t>NET-63678210</t>
  </si>
  <si>
    <t>#63678 0211</t>
  </si>
  <si>
    <t>NET-63678211</t>
  </si>
  <si>
    <t>POLYCOM</t>
  </si>
  <si>
    <t>#62101 0093</t>
  </si>
  <si>
    <t>*X4196</t>
  </si>
  <si>
    <t>2021-03-09</t>
  </si>
  <si>
    <t>0004F24731D4</t>
  </si>
  <si>
    <t>#62101 0083</t>
  </si>
  <si>
    <t>2021-03-08</t>
  </si>
  <si>
    <t>0004F23A08A9</t>
  </si>
  <si>
    <t>#62101 0090</t>
  </si>
  <si>
    <t>0004F231162C</t>
  </si>
  <si>
    <t>#62101 0140</t>
  </si>
  <si>
    <t>0004F2388635</t>
  </si>
  <si>
    <t>#62101 0076</t>
  </si>
  <si>
    <t>0004F2472F0A</t>
  </si>
  <si>
    <t>#62101 0062</t>
  </si>
  <si>
    <t>0004F22E20FF</t>
  </si>
  <si>
    <t>#62101 0071</t>
  </si>
  <si>
    <t>0004F2473219</t>
  </si>
  <si>
    <t>#62101 0085</t>
  </si>
  <si>
    <t>0004F230FD17</t>
  </si>
  <si>
    <t>#62101 0074</t>
  </si>
  <si>
    <t>0004F2372BB3</t>
  </si>
  <si>
    <t>#62101 0097</t>
  </si>
  <si>
    <t>0004F2354E4C</t>
  </si>
  <si>
    <t>#62101 0100</t>
  </si>
  <si>
    <t>0004F2AFDB8A</t>
  </si>
  <si>
    <t>#62101 0094</t>
  </si>
  <si>
    <t>0004F24740BA</t>
  </si>
  <si>
    <t>#62101 0118</t>
  </si>
  <si>
    <t>0004F23911E0</t>
  </si>
  <si>
    <t>#62101 0120</t>
  </si>
  <si>
    <t>0004F23AA7AF</t>
  </si>
  <si>
    <t>#62101 0137</t>
  </si>
  <si>
    <t>0004F2310823</t>
  </si>
  <si>
    <t>#62101 0114</t>
  </si>
  <si>
    <t>0004F2AC5113</t>
  </si>
  <si>
    <t>#62101 0113</t>
  </si>
  <si>
    <t>0004F24A8B47</t>
  </si>
  <si>
    <t>#62101 0139</t>
  </si>
  <si>
    <t>0004F2473040</t>
  </si>
  <si>
    <t>#62101 0141</t>
  </si>
  <si>
    <t>0004F2472E91</t>
  </si>
  <si>
    <t>#62101 0080</t>
  </si>
  <si>
    <t>0004F22DFA22</t>
  </si>
  <si>
    <t>#62101 0106</t>
  </si>
  <si>
    <t>0004F2372689</t>
  </si>
  <si>
    <t>#62101 0135</t>
  </si>
  <si>
    <t>0004F22E5C4B</t>
  </si>
  <si>
    <t>#62101 0130</t>
  </si>
  <si>
    <t>0004F23AD705</t>
  </si>
  <si>
    <t>#62101 0153</t>
  </si>
  <si>
    <t>0004F22ED89A</t>
  </si>
  <si>
    <t>#62101 0164</t>
  </si>
  <si>
    <t>0004F247306E</t>
  </si>
  <si>
    <t>#62101 0150</t>
  </si>
  <si>
    <t>0004F23A89B2</t>
  </si>
  <si>
    <t>#62101 0092</t>
  </si>
  <si>
    <t>0004F23913B0</t>
  </si>
  <si>
    <t>#62101 0157</t>
  </si>
  <si>
    <t>0004F2472F25</t>
  </si>
  <si>
    <t>#62101 0148</t>
  </si>
  <si>
    <t>0004F23F000A</t>
  </si>
  <si>
    <t>#62101 0168</t>
  </si>
  <si>
    <t>0004F24731E9</t>
  </si>
  <si>
    <t>#62101 0160</t>
  </si>
  <si>
    <t>0004F2311875</t>
  </si>
  <si>
    <t>#62101 0170</t>
  </si>
  <si>
    <t>0004F2472F94</t>
  </si>
  <si>
    <t>#62101 0163</t>
  </si>
  <si>
    <t>0004F24730DD</t>
  </si>
  <si>
    <t>#62101 0165</t>
  </si>
  <si>
    <t>0004F2473299</t>
  </si>
  <si>
    <t>#62101 0158</t>
  </si>
  <si>
    <t>0004F24732BD</t>
  </si>
  <si>
    <t>#62101 0161</t>
  </si>
  <si>
    <t>0004F247329A</t>
  </si>
  <si>
    <t>#62101 0162</t>
  </si>
  <si>
    <t>0004F23FC30B</t>
  </si>
  <si>
    <t>#62101 0166</t>
  </si>
  <si>
    <t>0004F2473256</t>
  </si>
  <si>
    <t>#62101 0136</t>
  </si>
  <si>
    <t>0004F24730D9</t>
  </si>
  <si>
    <t>#62101 0131</t>
  </si>
  <si>
    <t>0004F22B87B0</t>
  </si>
  <si>
    <t>#62101 0167</t>
  </si>
  <si>
    <t>0004F24731B0</t>
  </si>
  <si>
    <t>#62101 0156</t>
  </si>
  <si>
    <t>0004F24731AE</t>
  </si>
  <si>
    <t>#62101 0154</t>
  </si>
  <si>
    <t>0004F23A72BB</t>
  </si>
  <si>
    <t>#62101 0133</t>
  </si>
  <si>
    <t>0004F2311FF2</t>
  </si>
  <si>
    <t>#62101 0159</t>
  </si>
  <si>
    <t>0004F247317B</t>
  </si>
  <si>
    <t>#62101 0129</t>
  </si>
  <si>
    <t>0004F24730AF</t>
  </si>
  <si>
    <t>#62101 0151</t>
  </si>
  <si>
    <t>0004F22E5B50</t>
  </si>
  <si>
    <t>#62101 0169</t>
  </si>
  <si>
    <t>0004F2472F0E</t>
  </si>
  <si>
    <t>#62101 0155</t>
  </si>
  <si>
    <t>0004F22E2B30</t>
  </si>
  <si>
    <t>#62101 0152</t>
  </si>
  <si>
    <t>0004F22DF5F0</t>
  </si>
  <si>
    <t>#62101 0144</t>
  </si>
  <si>
    <t>0004F2325F1C</t>
  </si>
  <si>
    <t>#62101 0109</t>
  </si>
  <si>
    <t>0004F22E5D6D</t>
  </si>
  <si>
    <t>#62101 0115</t>
  </si>
  <si>
    <t>0004F2473257</t>
  </si>
  <si>
    <t>#62101 0121</t>
  </si>
  <si>
    <t>0004F23A7C45</t>
  </si>
  <si>
    <t>#62101 0149</t>
  </si>
  <si>
    <t>0004F2472E65</t>
  </si>
  <si>
    <t>#62101 0147</t>
  </si>
  <si>
    <t>0004F23AEEB3</t>
  </si>
  <si>
    <t>#62101 0110</t>
  </si>
  <si>
    <t>0004F22E2A60</t>
  </si>
  <si>
    <t>#62101 0127</t>
  </si>
  <si>
    <t>0004F238F50A</t>
  </si>
  <si>
    <t>#62101 0142</t>
  </si>
  <si>
    <t>0004F2311DEE</t>
  </si>
  <si>
    <t>#62101 0146</t>
  </si>
  <si>
    <t>0004F23AA3BF</t>
  </si>
  <si>
    <t>#62101 0111</t>
  </si>
  <si>
    <t>0004F23A772F</t>
  </si>
  <si>
    <t>#62101 0128</t>
  </si>
  <si>
    <t>0004F23AAC58</t>
  </si>
  <si>
    <t>#62101 0119</t>
  </si>
  <si>
    <t>0004F23A7F06</t>
  </si>
  <si>
    <t>#62101 0143</t>
  </si>
  <si>
    <t>0004F2354106</t>
  </si>
  <si>
    <t>#62101 0123</t>
  </si>
  <si>
    <t>0004F23A71F3</t>
  </si>
  <si>
    <t>#62101 0107</t>
  </si>
  <si>
    <t>0004F2473269</t>
  </si>
  <si>
    <t>#62101 0105</t>
  </si>
  <si>
    <t>0004F247323F</t>
  </si>
  <si>
    <t>#62101 0104</t>
  </si>
  <si>
    <t>0004F2473273</t>
  </si>
  <si>
    <t>#62101 0079</t>
  </si>
  <si>
    <t>0004F23E789E</t>
  </si>
  <si>
    <t>#62101 0081</t>
  </si>
  <si>
    <t>0004F23727E5</t>
  </si>
  <si>
    <t>#62101 0059</t>
  </si>
  <si>
    <t>0004F240147C</t>
  </si>
  <si>
    <t>#62101 0096</t>
  </si>
  <si>
    <t>0004F23727E6</t>
  </si>
  <si>
    <t>#62101 0122</t>
  </si>
  <si>
    <t>0004F22EC479</t>
  </si>
  <si>
    <t>#62101 0075</t>
  </si>
  <si>
    <t>0004F2353FA9</t>
  </si>
  <si>
    <t>#62101 0134</t>
  </si>
  <si>
    <t>0004F2472E97</t>
  </si>
  <si>
    <t>#62101 0056</t>
  </si>
  <si>
    <t>0004F238FCB7</t>
  </si>
  <si>
    <t>#62101 0125</t>
  </si>
  <si>
    <t>0004F247A057</t>
  </si>
  <si>
    <t>#62101 0037</t>
  </si>
  <si>
    <t>0004F2472E8B</t>
  </si>
  <si>
    <t>#62101 0054</t>
  </si>
  <si>
    <t>0004F23AA573</t>
  </si>
  <si>
    <t>#62101 0145</t>
  </si>
  <si>
    <t>0004F22E1F81</t>
  </si>
  <si>
    <t>#62101 0024</t>
  </si>
  <si>
    <t>0004F22E57F5</t>
  </si>
  <si>
    <t>#62101 0061</t>
  </si>
  <si>
    <t>0004F22E59FE</t>
  </si>
  <si>
    <t>#62101 0026</t>
  </si>
  <si>
    <t>0004F22E2070</t>
  </si>
  <si>
    <t>#62101 0089</t>
  </si>
  <si>
    <t>0004F233F318</t>
  </si>
  <si>
    <t>#62101 0138</t>
  </si>
  <si>
    <t>0004F2391A44</t>
  </si>
  <si>
    <t>#62101 0073</t>
  </si>
  <si>
    <t>0004F2372CDD</t>
  </si>
  <si>
    <t>#62101 0027</t>
  </si>
  <si>
    <t>0004F24731CE</t>
  </si>
  <si>
    <t>#62101 0043</t>
  </si>
  <si>
    <t>0004F22E565B</t>
  </si>
  <si>
    <t>#62101 0060</t>
  </si>
  <si>
    <t>0004F2AB0F44</t>
  </si>
  <si>
    <t>#62101 0042</t>
  </si>
  <si>
    <t>0004F23ABAC0</t>
  </si>
  <si>
    <t>#62101 0103</t>
  </si>
  <si>
    <t>0004F247417C</t>
  </si>
  <si>
    <t>#62101 0132</t>
  </si>
  <si>
    <t>0004F2474244</t>
  </si>
  <si>
    <t>#62101 0032</t>
  </si>
  <si>
    <t>0004F259908F</t>
  </si>
  <si>
    <t>#62101 0112</t>
  </si>
  <si>
    <t>0004F239184E</t>
  </si>
  <si>
    <t>#62101 0070</t>
  </si>
  <si>
    <t>0004F2311808</t>
  </si>
  <si>
    <t>#62101 0099</t>
  </si>
  <si>
    <t>0004F23AA575</t>
  </si>
  <si>
    <t>#62101 0078</t>
  </si>
  <si>
    <t>0004F23AAD1E</t>
  </si>
  <si>
    <t>#62101 0095</t>
  </si>
  <si>
    <t>0004F2311706</t>
  </si>
  <si>
    <t>#62101 0102</t>
  </si>
  <si>
    <t>0004F2AC68B0</t>
  </si>
  <si>
    <t>#62101 0098</t>
  </si>
  <si>
    <t>0004F2352329</t>
  </si>
  <si>
    <t>#62101 0084</t>
  </si>
  <si>
    <t>0004F2473127</t>
  </si>
  <si>
    <t>#62101 0066</t>
  </si>
  <si>
    <t>0004F23AA504</t>
  </si>
  <si>
    <t>#62101 0069</t>
  </si>
  <si>
    <t>0004F22E2947</t>
  </si>
  <si>
    <t>#62101 0039</t>
  </si>
  <si>
    <t>0004F23E259A</t>
  </si>
  <si>
    <t>#62101 0126</t>
  </si>
  <si>
    <t>0004F2473309</t>
  </si>
  <si>
    <t>#62101 0048</t>
  </si>
  <si>
    <t>0004F23A8974</t>
  </si>
  <si>
    <t>#62101 0117</t>
  </si>
  <si>
    <t>0004F23AB615</t>
  </si>
  <si>
    <t>#62101 0063</t>
  </si>
  <si>
    <t>0004F23242CB</t>
  </si>
  <si>
    <t>#62101 0077</t>
  </si>
  <si>
    <t>0004F23A7C18</t>
  </si>
  <si>
    <t>#62101 0072</t>
  </si>
  <si>
    <t>0004F2472FDF</t>
  </si>
  <si>
    <t>#62101 0124</t>
  </si>
  <si>
    <t>0004F23A80B2</t>
  </si>
  <si>
    <t>#62101 0058</t>
  </si>
  <si>
    <t>0004F22C2E23</t>
  </si>
  <si>
    <t>#62101 0040</t>
  </si>
  <si>
    <t>0004F2387CB4</t>
  </si>
  <si>
    <t>#62101 0046</t>
  </si>
  <si>
    <t>0004F231662B</t>
  </si>
  <si>
    <t>#62101 0050</t>
  </si>
  <si>
    <t>0004F24732A0</t>
  </si>
  <si>
    <t>#62101 0082</t>
  </si>
  <si>
    <t>0004F247322B</t>
  </si>
  <si>
    <t>#62101 0068</t>
  </si>
  <si>
    <t>0004F22E26B9</t>
  </si>
  <si>
    <t>#62101 0044</t>
  </si>
  <si>
    <t>0004F2355CE8</t>
  </si>
  <si>
    <t>#62101 0108</t>
  </si>
  <si>
    <t>0004F22DFB48</t>
  </si>
  <si>
    <t>#62101 0065</t>
  </si>
  <si>
    <t>0004F235FAB6</t>
  </si>
  <si>
    <t>#62101 0091</t>
  </si>
  <si>
    <t>0004F247326F</t>
  </si>
  <si>
    <t>#62101 0086</t>
  </si>
  <si>
    <t>0004F22ED9E2</t>
  </si>
  <si>
    <t>#62101 0055</t>
  </si>
  <si>
    <t>0004F239038D</t>
  </si>
  <si>
    <t>#62101 0036</t>
  </si>
  <si>
    <t>0004F247305F</t>
  </si>
  <si>
    <t>#62101 0087</t>
  </si>
  <si>
    <t>0004F247308F</t>
  </si>
  <si>
    <t>#62101 0064</t>
  </si>
  <si>
    <t>0004F2316D11</t>
  </si>
  <si>
    <t>#62101 0038</t>
  </si>
  <si>
    <t>0004F2B401D5</t>
  </si>
  <si>
    <t>#62101 0053</t>
  </si>
  <si>
    <t>0004F2472F46</t>
  </si>
  <si>
    <t>#62101 0088</t>
  </si>
  <si>
    <t>0004F22E2476</t>
  </si>
  <si>
    <t>#62101 0035</t>
  </si>
  <si>
    <t>0004F23885A5</t>
  </si>
  <si>
    <t>#62101 0022</t>
  </si>
  <si>
    <t>0004F22E21EA</t>
  </si>
  <si>
    <t>#62101 0057</t>
  </si>
  <si>
    <t>0004F23A78BB</t>
  </si>
  <si>
    <t>#62101 0045</t>
  </si>
  <si>
    <t>0004F22EBA19</t>
  </si>
  <si>
    <t>#62101 0018</t>
  </si>
  <si>
    <t>0004F23A8D40</t>
  </si>
  <si>
    <t>#62101 0030</t>
  </si>
  <si>
    <t>2021-03-10</t>
  </si>
  <si>
    <t>0004F2472F4B</t>
  </si>
  <si>
    <t>#62101 0021</t>
  </si>
  <si>
    <t>0004F24A8362</t>
  </si>
  <si>
    <t>#62101 0017</t>
  </si>
  <si>
    <t>0004F22E25EA</t>
  </si>
  <si>
    <t>#62101 0023</t>
  </si>
  <si>
    <t>0004F2AB0A0A</t>
  </si>
  <si>
    <t>#62101 0034</t>
  </si>
  <si>
    <t>0004F24747A5</t>
  </si>
  <si>
    <t>#62101 0009</t>
  </si>
  <si>
    <t>0004F22E5C61</t>
  </si>
  <si>
    <t>#62101 0033</t>
  </si>
  <si>
    <t>0004F23AAAFF</t>
  </si>
  <si>
    <t>#62101 0029</t>
  </si>
  <si>
    <t>0004F25D5DFE</t>
  </si>
  <si>
    <t>#62101 0006</t>
  </si>
  <si>
    <t>0004F24740A7</t>
  </si>
  <si>
    <t>#62101 0010</t>
  </si>
  <si>
    <t>0004F2325299</t>
  </si>
  <si>
    <t>#62101 0041</t>
  </si>
  <si>
    <t>0004F247319E</t>
  </si>
  <si>
    <t>#62101 0049</t>
  </si>
  <si>
    <t>0004F23A7870</t>
  </si>
  <si>
    <t>#62101 0001</t>
  </si>
  <si>
    <t>0004F2474014</t>
  </si>
  <si>
    <t>#62101 0067</t>
  </si>
  <si>
    <t>0004F2472F3D</t>
  </si>
  <si>
    <t>#62101 0051</t>
  </si>
  <si>
    <t>0004F23115FF</t>
  </si>
  <si>
    <t>#62101 0015</t>
  </si>
  <si>
    <t>0004F23A7E09</t>
  </si>
  <si>
    <t>#62101 0011</t>
  </si>
  <si>
    <t>0004F23E6EE4</t>
  </si>
  <si>
    <t>#62101 0002</t>
  </si>
  <si>
    <t>0004F247326D</t>
  </si>
  <si>
    <t>#62101 0003</t>
  </si>
  <si>
    <t>0004F23A87B8</t>
  </si>
  <si>
    <t>#62101 0014</t>
  </si>
  <si>
    <t>0004F231E0FE</t>
  </si>
  <si>
    <t>#62101 0012</t>
  </si>
  <si>
    <t>0004F2AB0A14</t>
  </si>
  <si>
    <t>#62101 0005</t>
  </si>
  <si>
    <t>0004F24731B2</t>
  </si>
  <si>
    <t>#62101 0004</t>
  </si>
  <si>
    <t>0004F23541E4</t>
  </si>
  <si>
    <t>#62101 0008</t>
  </si>
  <si>
    <t>0004F230415E</t>
  </si>
  <si>
    <t>#62101 0019</t>
  </si>
  <si>
    <t>0004F23AB3B5</t>
  </si>
  <si>
    <t>#62101 0028</t>
  </si>
  <si>
    <t>0004F22E1F90</t>
  </si>
  <si>
    <t>#62101 0052</t>
  </si>
  <si>
    <t>0004F2400E7A</t>
  </si>
  <si>
    <t>#62101 0020</t>
  </si>
  <si>
    <t>0004F2401654</t>
  </si>
  <si>
    <t>#62101 0025</t>
  </si>
  <si>
    <t>0004F2B4B1F9</t>
  </si>
  <si>
    <t>#62101 0013</t>
  </si>
  <si>
    <t>0004F2AB1B24</t>
  </si>
  <si>
    <t>#62101 0016</t>
  </si>
  <si>
    <t>0004F23E0C76</t>
  </si>
  <si>
    <t>#62101 0047</t>
  </si>
  <si>
    <t>0004F23AA572</t>
  </si>
  <si>
    <t>#62101 0007</t>
  </si>
  <si>
    <t>0004F22E13B7</t>
  </si>
  <si>
    <t>#62101 0101</t>
  </si>
  <si>
    <t>0004F247329C</t>
  </si>
  <si>
    <t>#64857 0004</t>
  </si>
  <si>
    <t>*D11931</t>
  </si>
  <si>
    <t>2021-07-23</t>
  </si>
  <si>
    <t>CX3000</t>
  </si>
  <si>
    <t>0004F2A1089A</t>
  </si>
  <si>
    <t>#64857 0005</t>
  </si>
  <si>
    <t>0004F2A114F4</t>
  </si>
  <si>
    <t>#65634 0005</t>
  </si>
  <si>
    <t>0004F2F634CE</t>
  </si>
  <si>
    <t>#65634 0004</t>
  </si>
  <si>
    <t>0004F2F1A4DA</t>
  </si>
  <si>
    <t>#65634 0006</t>
  </si>
  <si>
    <t>0004F2F65B72</t>
  </si>
  <si>
    <t>#65634 0001</t>
  </si>
  <si>
    <t>0004F2F63571</t>
  </si>
  <si>
    <t>#65634 0002</t>
  </si>
  <si>
    <t>0004F2F1FE26</t>
  </si>
  <si>
    <t>#65634 0008</t>
  </si>
  <si>
    <t>0004F2F1A4C5</t>
  </si>
  <si>
    <t>#65634 0003</t>
  </si>
  <si>
    <t>0004F2F1FB69</t>
  </si>
  <si>
    <t>#65634 0007</t>
  </si>
  <si>
    <t>0004F2F63AE0</t>
  </si>
  <si>
    <t>#64857 0052</t>
  </si>
  <si>
    <t>SOUNDSTATION IP5000</t>
  </si>
  <si>
    <t>0004F2E794EB</t>
  </si>
  <si>
    <t>#57836 0019</t>
  </si>
  <si>
    <t>*X4165</t>
  </si>
  <si>
    <t>13N539208682</t>
  </si>
  <si>
    <t>#57836 0033</t>
  </si>
  <si>
    <t>14N502309532</t>
  </si>
  <si>
    <t>#57836 0015</t>
  </si>
  <si>
    <t>13N525103999</t>
  </si>
  <si>
    <t>#57836 0037</t>
  </si>
  <si>
    <t>13N513211088</t>
  </si>
  <si>
    <t>#57836 0044</t>
  </si>
  <si>
    <t>13N539305444</t>
  </si>
  <si>
    <t>#57836 0036</t>
  </si>
  <si>
    <t>13N525103981</t>
  </si>
  <si>
    <t>#57836 0013</t>
  </si>
  <si>
    <t>14N502309579</t>
  </si>
  <si>
    <t>#57836 0018</t>
  </si>
  <si>
    <t>13N512506711</t>
  </si>
  <si>
    <t>#57836 0028</t>
  </si>
  <si>
    <t>14N503004067</t>
  </si>
  <si>
    <t>#57836 0041</t>
  </si>
  <si>
    <t>13N525202211</t>
  </si>
  <si>
    <t>#57836 0032</t>
  </si>
  <si>
    <t>14N503004129</t>
  </si>
  <si>
    <t>#57836 0026</t>
  </si>
  <si>
    <t>14N502309417</t>
  </si>
  <si>
    <t>#57836 0029</t>
  </si>
  <si>
    <t>13N542521614</t>
  </si>
  <si>
    <t>#57836 0022</t>
  </si>
  <si>
    <t>14N520304678</t>
  </si>
  <si>
    <t>#57836 0040</t>
  </si>
  <si>
    <t>13N513308692</t>
  </si>
  <si>
    <t>#57836 0030</t>
  </si>
  <si>
    <t>14N502309486</t>
  </si>
  <si>
    <t>#57836 0035</t>
  </si>
  <si>
    <t>14N502309482</t>
  </si>
  <si>
    <t>#57836 0034</t>
  </si>
  <si>
    <t>14N502309651</t>
  </si>
  <si>
    <t>#57836 0025</t>
  </si>
  <si>
    <t>14N503002744</t>
  </si>
  <si>
    <t>#57836 0039</t>
  </si>
  <si>
    <t>13N539305872</t>
  </si>
  <si>
    <t>#57836 0024</t>
  </si>
  <si>
    <t>14N502309678</t>
  </si>
  <si>
    <t>#57836 0027</t>
  </si>
  <si>
    <t>14N503004832</t>
  </si>
  <si>
    <t>#57836 0021</t>
  </si>
  <si>
    <t>13N513308751</t>
  </si>
  <si>
    <t>#57836 0020</t>
  </si>
  <si>
    <t>13N539208375</t>
  </si>
  <si>
    <t>#57179 0009</t>
  </si>
  <si>
    <t>2020-07-15</t>
  </si>
  <si>
    <t>4610SW IP</t>
  </si>
  <si>
    <t>AVAYA 4610SW IP-01</t>
  </si>
  <si>
    <t>#57836 0017</t>
  </si>
  <si>
    <t>9611G</t>
  </si>
  <si>
    <t>12WZ454702DX</t>
  </si>
  <si>
    <t>#57836 0016</t>
  </si>
  <si>
    <t>12N548206405</t>
  </si>
  <si>
    <t>#57836 0043</t>
  </si>
  <si>
    <t>12N548310591</t>
  </si>
  <si>
    <t>#57836 0031</t>
  </si>
  <si>
    <t>12N543506370</t>
  </si>
  <si>
    <t>#57836 0023</t>
  </si>
  <si>
    <t>12N545006181</t>
  </si>
  <si>
    <t>#57836 0045</t>
  </si>
  <si>
    <t>13N507606873</t>
  </si>
  <si>
    <t>#57836 0038</t>
  </si>
  <si>
    <t>12N543506388</t>
  </si>
  <si>
    <t>#57836 0014</t>
  </si>
  <si>
    <t>12N543506645</t>
  </si>
  <si>
    <t>#57836 0042</t>
  </si>
  <si>
    <t>12N543506355</t>
  </si>
  <si>
    <t>#57836 0046</t>
  </si>
  <si>
    <t>12N543506314</t>
  </si>
  <si>
    <t>#56890 0016</t>
  </si>
  <si>
    <t>CP-6920</t>
  </si>
  <si>
    <t>PXN16010JPD</t>
  </si>
  <si>
    <t>#56890 0017</t>
  </si>
  <si>
    <t>PXN15460G45</t>
  </si>
  <si>
    <t>#56890 0015</t>
  </si>
  <si>
    <t>PXN16010L4H</t>
  </si>
  <si>
    <t>#57520 0001</t>
  </si>
  <si>
    <t>2020-07-06</t>
  </si>
  <si>
    <t>PXN15460AFQ</t>
  </si>
  <si>
    <t>#57836 0048</t>
  </si>
  <si>
    <t>0004F2F63F4D</t>
  </si>
  <si>
    <t>#57836 0047</t>
  </si>
  <si>
    <t>64167F053808</t>
  </si>
  <si>
    <t>#57836 0049</t>
  </si>
  <si>
    <t>0004F2F62DD0</t>
  </si>
  <si>
    <t>#57836 0050</t>
  </si>
  <si>
    <t>0004F2F690F3</t>
  </si>
  <si>
    <t>#57836 0051</t>
  </si>
  <si>
    <t>0004F2F9183F</t>
  </si>
  <si>
    <t>#80694 0072</t>
  </si>
  <si>
    <t>*D13549</t>
  </si>
  <si>
    <t>RP2 2030</t>
  </si>
  <si>
    <t>XPE</t>
  </si>
  <si>
    <t>ATOM PROCESSOR Z36XXX/Z37XXX SERIES GRAPHICS &amp; DISPLAY</t>
  </si>
  <si>
    <t>CZC6349G7K</t>
  </si>
  <si>
    <t>#80694 0102</t>
  </si>
  <si>
    <t>CZC6349G71</t>
  </si>
  <si>
    <t>SCREEN - SCRATCHED, NO STAND</t>
  </si>
  <si>
    <t>#80694 0105</t>
  </si>
  <si>
    <t>CZC651BBTW</t>
  </si>
  <si>
    <t>#80694 0090</t>
  </si>
  <si>
    <t>CZC6349G6M</t>
  </si>
  <si>
    <t>#80694 0091</t>
  </si>
  <si>
    <t>CZC8377C0F</t>
  </si>
  <si>
    <t>#80694 0089</t>
  </si>
  <si>
    <t>CZC7187XSC</t>
  </si>
  <si>
    <t>#80694 0088</t>
  </si>
  <si>
    <t>CZC6047SXY</t>
  </si>
  <si>
    <t>#80694 0087</t>
  </si>
  <si>
    <t>CZC6219KPL</t>
  </si>
  <si>
    <t>#80694 0107</t>
  </si>
  <si>
    <t>CZC71482NN</t>
  </si>
  <si>
    <t>PIXEL ERROR 5+, NO STAND</t>
  </si>
  <si>
    <t>#80694 0106</t>
  </si>
  <si>
    <t>CZC7358S96</t>
  </si>
  <si>
    <t>#80694 0082</t>
  </si>
  <si>
    <t>CZC6349G6X</t>
  </si>
  <si>
    <t>#80694 0081</t>
  </si>
  <si>
    <t>CZC6349G76</t>
  </si>
  <si>
    <t>#80694 0111</t>
  </si>
  <si>
    <t>CZC636746R</t>
  </si>
  <si>
    <t>#80694 0112</t>
  </si>
  <si>
    <t>CZC551C6MW</t>
  </si>
  <si>
    <t>#80694 0084</t>
  </si>
  <si>
    <t>CZC83570ZX</t>
  </si>
  <si>
    <t>SCREEN - CRACKED GLASS, NO STAND</t>
  </si>
  <si>
    <t>#80694 0110</t>
  </si>
  <si>
    <t>CZC7358S90</t>
  </si>
  <si>
    <t>#80694 0113</t>
  </si>
  <si>
    <t>CZC6168VBW</t>
  </si>
  <si>
    <t>#80694 0124</t>
  </si>
  <si>
    <t>CZC6419CHV</t>
  </si>
  <si>
    <t>#80694 0080</t>
  </si>
  <si>
    <t>CZC6237SS0</t>
  </si>
  <si>
    <t>#80694 0103</t>
  </si>
  <si>
    <t>CZC7017QBS</t>
  </si>
  <si>
    <t>#80694 0122</t>
  </si>
  <si>
    <t>CZC6359JWK</t>
  </si>
  <si>
    <t>#80694 0083</t>
  </si>
  <si>
    <t>CZC63883PW</t>
  </si>
  <si>
    <t>#80694 0079</t>
  </si>
  <si>
    <t>CZC6318B6P</t>
  </si>
  <si>
    <t>#80694 0100</t>
  </si>
  <si>
    <t>CZC6369QXX</t>
  </si>
  <si>
    <t>NO STAND, PRESSURE MARK</t>
  </si>
  <si>
    <t>#80694 0115</t>
  </si>
  <si>
    <t>CZC6237SS2</t>
  </si>
  <si>
    <t>#80694 0117</t>
  </si>
  <si>
    <t>CZC651BBV8</t>
  </si>
  <si>
    <t>#80694 0096</t>
  </si>
  <si>
    <t>CZC652962S</t>
  </si>
  <si>
    <t>NO STAND, SCREEN - SCRATCHED, PRESSURE MARK</t>
  </si>
  <si>
    <t>SCREEN - SCRATCHED, PRESSURE MARK</t>
  </si>
  <si>
    <t>#80694 0097</t>
  </si>
  <si>
    <t>CZC7028BL5</t>
  </si>
  <si>
    <t>#80694 0094</t>
  </si>
  <si>
    <t>CZC54585J3</t>
  </si>
  <si>
    <t>#80694 0073</t>
  </si>
  <si>
    <t>CZC6089B9Q</t>
  </si>
  <si>
    <t>#80694 0070</t>
  </si>
  <si>
    <t>CZC551C6MT</t>
  </si>
  <si>
    <t>#80694 0071</t>
  </si>
  <si>
    <t>CZC6328KS2</t>
  </si>
  <si>
    <t>#80694 0093</t>
  </si>
  <si>
    <t>CZC6349G6F</t>
  </si>
  <si>
    <t>#80694 0025</t>
  </si>
  <si>
    <t>CZC652962R</t>
  </si>
  <si>
    <t>#80694 0024</t>
  </si>
  <si>
    <t>CZC551C6MD</t>
  </si>
  <si>
    <t>#80694 0023</t>
  </si>
  <si>
    <t>CZC6328KRH</t>
  </si>
  <si>
    <t>#80694 0059</t>
  </si>
  <si>
    <t>CZC6359JWM</t>
  </si>
  <si>
    <t>#80694 0056</t>
  </si>
  <si>
    <t>CZC6369QXW</t>
  </si>
  <si>
    <t>#80694 0049</t>
  </si>
  <si>
    <t>CZC551C6MJ</t>
  </si>
  <si>
    <t>#80694 0057</t>
  </si>
  <si>
    <t>CZC651BBTT</t>
  </si>
  <si>
    <t>NO STAND, DEF TOUCH SCREEN</t>
  </si>
  <si>
    <t>DEF TOUCH SCREEN</t>
  </si>
  <si>
    <t>#80694 0048</t>
  </si>
  <si>
    <t>CZC72775DT</t>
  </si>
  <si>
    <t>#80694 0054</t>
  </si>
  <si>
    <t>CZC6488ZK5</t>
  </si>
  <si>
    <t>#80694 0035</t>
  </si>
  <si>
    <t>CZC651BBV3</t>
  </si>
  <si>
    <t>#80694 0055</t>
  </si>
  <si>
    <t>CZC71482NH</t>
  </si>
  <si>
    <t>NO STAND, PRESSURE MARK, DEF TOUCH SCREEN</t>
  </si>
  <si>
    <t>PRESSURE MARK, DEF TOUCH SCREEN</t>
  </si>
  <si>
    <t>#80694 0034</t>
  </si>
  <si>
    <t>CZC651BBV6</t>
  </si>
  <si>
    <t>NO STAND, SCREEN - CRACKED GLASS</t>
  </si>
  <si>
    <t>#80694 0052</t>
  </si>
  <si>
    <t>CZC6237SS5</t>
  </si>
  <si>
    <t>#80694 0033</t>
  </si>
  <si>
    <t>CZC71482N5</t>
  </si>
  <si>
    <t>#80694 0053</t>
  </si>
  <si>
    <t>CZC8377C4G</t>
  </si>
  <si>
    <t>#80694 0032</t>
  </si>
  <si>
    <t>CZC6488ZKH</t>
  </si>
  <si>
    <t>#80694 0050</t>
  </si>
  <si>
    <t>CZC7387VQB</t>
  </si>
  <si>
    <t>#80694 0031</t>
  </si>
  <si>
    <t>CZC749872K</t>
  </si>
  <si>
    <t>#80694 0030</t>
  </si>
  <si>
    <t>CZC6288NKG</t>
  </si>
  <si>
    <t>#80694 0029</t>
  </si>
  <si>
    <t>CZC7017QBW</t>
  </si>
  <si>
    <t>#80694 0028</t>
  </si>
  <si>
    <t>CZC6328KRX</t>
  </si>
  <si>
    <t>#80694 0027</t>
  </si>
  <si>
    <t>CZC652962H</t>
  </si>
  <si>
    <t>#80694 0026</t>
  </si>
  <si>
    <t>CZC6328KRY</t>
  </si>
  <si>
    <t>#80694 0015</t>
  </si>
  <si>
    <t>CZC61190ZX</t>
  </si>
  <si>
    <t>#80694 0014</t>
  </si>
  <si>
    <t>CZC6168VB7</t>
  </si>
  <si>
    <t>#80694 0013</t>
  </si>
  <si>
    <t>CZC614740G</t>
  </si>
  <si>
    <t>#80694 0010</t>
  </si>
  <si>
    <t>CZC623CV7B</t>
  </si>
  <si>
    <t>#80694 0012</t>
  </si>
  <si>
    <t>CZC6328KS3</t>
  </si>
  <si>
    <t>#80694 0007</t>
  </si>
  <si>
    <t>CZC7257YXD</t>
  </si>
  <si>
    <t>#80694 0011</t>
  </si>
  <si>
    <t>CZC8377C1D</t>
  </si>
  <si>
    <t>#80694 0006</t>
  </si>
  <si>
    <t>CZC7387VR8</t>
  </si>
  <si>
    <t>#80694 0051</t>
  </si>
  <si>
    <t>CZC6349G7M</t>
  </si>
  <si>
    <t>#78080 0067</t>
  </si>
  <si>
    <t>CZC71892C0</t>
  </si>
  <si>
    <t>#78080 0072</t>
  </si>
  <si>
    <t>CZC718897Q</t>
  </si>
  <si>
    <t>#78080 0069</t>
  </si>
  <si>
    <t>CZC71482NL</t>
  </si>
  <si>
    <t>#78080 0071</t>
  </si>
  <si>
    <t>CZC7119LGR</t>
  </si>
  <si>
    <t>#80694 0104</t>
  </si>
  <si>
    <t>CZC54585J0</t>
  </si>
  <si>
    <t>DISCOLOURED DISPLAY, NO STAND</t>
  </si>
  <si>
    <t>#80694 0086</t>
  </si>
  <si>
    <t>CZC6369QXF</t>
  </si>
  <si>
    <t>#80694 0085</t>
  </si>
  <si>
    <t>CZC6488ZK1</t>
  </si>
  <si>
    <t>#78080 0073</t>
  </si>
  <si>
    <t>P J2900</t>
  </si>
  <si>
    <t>CZC8088LH4</t>
  </si>
  <si>
    <t>10002001931</t>
  </si>
  <si>
    <t>62LXGL2</t>
  </si>
  <si>
    <t>T3620</t>
  </si>
  <si>
    <t>*D13569</t>
  </si>
  <si>
    <t>#81581 0008</t>
  </si>
  <si>
    <t>4N9Y3G2</t>
  </si>
  <si>
    <t>GM107GL [QUADRO K620],HD GRAPHICS P530</t>
  </si>
  <si>
    <t>#81581 0015</t>
  </si>
  <si>
    <t>4N204G2</t>
  </si>
  <si>
    <t>#81581 0011</t>
  </si>
  <si>
    <t>7YF8JN2</t>
  </si>
  <si>
    <t>HD GRAPHICS 630</t>
  </si>
  <si>
    <t>I7-7700K</t>
  </si>
  <si>
    <t>#79211 0018</t>
  </si>
  <si>
    <t>10002001941</t>
  </si>
  <si>
    <t>FNW2NK2</t>
  </si>
  <si>
    <t>GM206GL [QUADRO M2000],HD GRAPHICS 630</t>
  </si>
  <si>
    <t>#81784 0003</t>
  </si>
  <si>
    <t>80PBGQ2</t>
  </si>
  <si>
    <t>W10H</t>
  </si>
  <si>
    <t>#80449 0015</t>
  </si>
  <si>
    <t>FDMQYR2</t>
  </si>
  <si>
    <t>GP106 [GEFORCE GTX 1060 6GB],HD GRAPHICS 530</t>
  </si>
  <si>
    <t>#80682 0003</t>
  </si>
  <si>
    <t>6VY7XP2</t>
  </si>
  <si>
    <t>GP106GL [QUADRO P2000],HD GRAPHICS 530</t>
  </si>
  <si>
    <t>#80181 0013</t>
  </si>
  <si>
    <t>DTCYMK2</t>
  </si>
  <si>
    <t>#80449 0023</t>
  </si>
  <si>
    <t>10002001701</t>
  </si>
  <si>
    <t>GK107GL [QUADRO K600]</t>
  </si>
  <si>
    <t>T1700</t>
  </si>
  <si>
    <t>#81581 0017</t>
  </si>
  <si>
    <t>#81581 0003</t>
  </si>
  <si>
    <t>#81581 0012</t>
  </si>
  <si>
    <t>DZX5C92</t>
  </si>
  <si>
    <t>#78609 0003</t>
  </si>
  <si>
    <t>10002001671</t>
  </si>
  <si>
    <t>CHASSI - SCRATCHED, BIOS PW</t>
  </si>
  <si>
    <t>3C1CWX1</t>
  </si>
  <si>
    <t>XEON E3-1270</t>
  </si>
  <si>
    <t>T1650</t>
  </si>
  <si>
    <t>2022-11-01</t>
  </si>
  <si>
    <t>#80392 0070</t>
  </si>
  <si>
    <t>10002001702</t>
  </si>
  <si>
    <t>H57X762</t>
  </si>
  <si>
    <t>GM107HL (QUADRO K620)</t>
  </si>
  <si>
    <t>500 SSD +2 56 SSD</t>
  </si>
  <si>
    <t>E3-1226 V3</t>
  </si>
  <si>
    <t>PRECISION T1700</t>
  </si>
  <si>
    <t>#82160 0088</t>
  </si>
  <si>
    <t>3YQ9DD2</t>
  </si>
  <si>
    <t>GM107GL [QUADRO 620]</t>
  </si>
  <si>
    <t>#81338 0009</t>
  </si>
  <si>
    <t>10002001932</t>
  </si>
  <si>
    <t>BZSS3N2</t>
  </si>
  <si>
    <t>#81603 1972</t>
  </si>
  <si>
    <t>1G6NYW2</t>
  </si>
  <si>
    <t>#81603 1982</t>
  </si>
  <si>
    <t>BZTK3N2</t>
  </si>
  <si>
    <t>#81603 1981</t>
  </si>
  <si>
    <t>BZSR3N2</t>
  </si>
  <si>
    <t>#81603 1980</t>
  </si>
  <si>
    <t>BZSQ3N2</t>
  </si>
  <si>
    <t>#81603 1979</t>
  </si>
  <si>
    <t>BZSP3N2</t>
  </si>
  <si>
    <t>#81603 1978</t>
  </si>
  <si>
    <t>BZSN3N2</t>
  </si>
  <si>
    <t>#81603 1977</t>
  </si>
  <si>
    <t>BZSM3N2</t>
  </si>
  <si>
    <t>#81603 1976</t>
  </si>
  <si>
    <t>BZSL3N2</t>
  </si>
  <si>
    <t>#81603 1975</t>
  </si>
  <si>
    <t>BZSK3N2</t>
  </si>
  <si>
    <t>#81603 1974</t>
  </si>
  <si>
    <t>BZSJ3N2</t>
  </si>
  <si>
    <t>#81603 1973</t>
  </si>
  <si>
    <t>10002002841</t>
  </si>
  <si>
    <t>NO CADDY</t>
  </si>
  <si>
    <t>CHASSI - MINOR CRACK, NO CADDY</t>
  </si>
  <si>
    <t>33YV5W2</t>
  </si>
  <si>
    <t>W-2123</t>
  </si>
  <si>
    <t>*D13473</t>
  </si>
  <si>
    <t>#83121 0007</t>
  </si>
  <si>
    <t>10002002831</t>
  </si>
  <si>
    <t>17MNBX2</t>
  </si>
  <si>
    <t>XEON W-2123</t>
  </si>
  <si>
    <t>2022-12-05</t>
  </si>
  <si>
    <t>#82138 0079</t>
  </si>
  <si>
    <t>7BPBD73</t>
  </si>
  <si>
    <t>TU104GL [QUADRO RTX 4000]</t>
  </si>
  <si>
    <t>XEON W-2223</t>
  </si>
  <si>
    <t>#82138 0078</t>
  </si>
  <si>
    <t>HCPKFS2</t>
  </si>
  <si>
    <t>#82138 0068</t>
  </si>
  <si>
    <t>6MNCHZ2</t>
  </si>
  <si>
    <t>#82138 0067</t>
  </si>
  <si>
    <t>JQ1ZCR2</t>
  </si>
  <si>
    <t>#82138 0066</t>
  </si>
  <si>
    <t>GJ1PZX2</t>
  </si>
  <si>
    <t>#82138 0003</t>
  </si>
  <si>
    <t>6MFQKQ2</t>
  </si>
  <si>
    <t>#82138 0002</t>
  </si>
  <si>
    <t>94HP9X2</t>
  </si>
  <si>
    <t>#80768 0013</t>
  </si>
  <si>
    <t>9R211W2</t>
  </si>
  <si>
    <t>#80768 0012</t>
  </si>
  <si>
    <t>8CNPZX2</t>
  </si>
  <si>
    <t>GP106GL [QUADRO P2000]</t>
  </si>
  <si>
    <t>W-2175</t>
  </si>
  <si>
    <t>#80768 0011</t>
  </si>
  <si>
    <t>10002002592</t>
  </si>
  <si>
    <t>98LM5T2</t>
  </si>
  <si>
    <t>#76538 3033</t>
  </si>
  <si>
    <t>C2X9MM2</t>
  </si>
  <si>
    <t>#76538 3032</t>
  </si>
  <si>
    <t>C2Z3MM2</t>
  </si>
  <si>
    <t>#76538 3031</t>
  </si>
  <si>
    <t>6SVZZR2</t>
  </si>
  <si>
    <t>#76538 2906</t>
  </si>
  <si>
    <t>BVZKFV2</t>
  </si>
  <si>
    <t>#79017 0015</t>
  </si>
  <si>
    <t>10002002052</t>
  </si>
  <si>
    <t>7V5TT72</t>
  </si>
  <si>
    <t>E5-1660V1</t>
  </si>
  <si>
    <t>T5810</t>
  </si>
  <si>
    <t>2023-01-03</t>
  </si>
  <si>
    <t>*D13680</t>
  </si>
  <si>
    <t>#82434 0047</t>
  </si>
  <si>
    <t>G5Q2152</t>
  </si>
  <si>
    <t>E5-1650V3</t>
  </si>
  <si>
    <t>#82434 0049</t>
  </si>
  <si>
    <t>38Q2152</t>
  </si>
  <si>
    <t>#82434 0048</t>
  </si>
  <si>
    <t>DC34C92</t>
  </si>
  <si>
    <t>#82434 0043</t>
  </si>
  <si>
    <t>1DFQ5K2</t>
  </si>
  <si>
    <t>E5-1620V4</t>
  </si>
  <si>
    <t>#82434 0044</t>
  </si>
  <si>
    <t>2CS5MN2</t>
  </si>
  <si>
    <t>GF119 [NVS 315]</t>
  </si>
  <si>
    <t>1000 + 1000</t>
  </si>
  <si>
    <t>E5-1620V3</t>
  </si>
  <si>
    <t>#82434 0042</t>
  </si>
  <si>
    <t>GC3R1H2</t>
  </si>
  <si>
    <t>#82434 0046</t>
  </si>
  <si>
    <t>94P20D2</t>
  </si>
  <si>
    <t>#82434 0045</t>
  </si>
  <si>
    <t>17S6C72</t>
  </si>
  <si>
    <t>#82434 0050</t>
  </si>
  <si>
    <t>10002002341</t>
  </si>
  <si>
    <t>1TNZHP2</t>
  </si>
  <si>
    <t>2023-01-05</t>
  </si>
  <si>
    <t>*D13685</t>
  </si>
  <si>
    <t>#82422 0003</t>
  </si>
  <si>
    <t>CYXHGQ2</t>
  </si>
  <si>
    <t>#82422 0004</t>
  </si>
  <si>
    <t>J52N2W2</t>
  </si>
  <si>
    <t>#82422 0005</t>
  </si>
  <si>
    <t>G13M2W2</t>
  </si>
  <si>
    <t>#82422 0006</t>
  </si>
  <si>
    <t>CZ3CGQ2</t>
  </si>
  <si>
    <t>#82422 0014</t>
  </si>
  <si>
    <t>342N2W2</t>
  </si>
  <si>
    <t>#82422 0008</t>
  </si>
  <si>
    <t>CZ2HGQ2</t>
  </si>
  <si>
    <t>#82422 0009</t>
  </si>
  <si>
    <t>CYVJGQ2</t>
  </si>
  <si>
    <t>#82422 0010</t>
  </si>
  <si>
    <t>GY1N2W2</t>
  </si>
  <si>
    <t>2023-01-02</t>
  </si>
  <si>
    <t>#82422 0021</t>
  </si>
  <si>
    <t>2X1N2W2</t>
  </si>
  <si>
    <t>#82422 0022</t>
  </si>
  <si>
    <t>DMVM2W2</t>
  </si>
  <si>
    <t>*D13675</t>
  </si>
  <si>
    <t>#82422 0011</t>
  </si>
  <si>
    <t>613M2W2</t>
  </si>
  <si>
    <t>#82422 0012</t>
  </si>
  <si>
    <t>9MVM2W2</t>
  </si>
  <si>
    <t>#82422 0013</t>
  </si>
  <si>
    <t>CZ1N2W2</t>
  </si>
  <si>
    <t>#82422 0018</t>
  </si>
  <si>
    <t>3X1N2W2</t>
  </si>
  <si>
    <t>#82422 0015</t>
  </si>
  <si>
    <t>B12N2W2</t>
  </si>
  <si>
    <t>#82422 0016</t>
  </si>
  <si>
    <t>9W1N2W2</t>
  </si>
  <si>
    <t>#82422 0026</t>
  </si>
  <si>
    <t>6X1N2W2</t>
  </si>
  <si>
    <t>#82422 0020</t>
  </si>
  <si>
    <t>HVX8JS2</t>
  </si>
  <si>
    <t>#82422 0019</t>
  </si>
  <si>
    <t>CYTCGQ2</t>
  </si>
  <si>
    <t>#82422 0017</t>
  </si>
  <si>
    <t>CZC5113YZT</t>
  </si>
  <si>
    <t>I3-4160</t>
  </si>
  <si>
    <t>*D13616</t>
  </si>
  <si>
    <t>#81976 1362</t>
  </si>
  <si>
    <t>CZC5113YZR</t>
  </si>
  <si>
    <t>#81976 1361</t>
  </si>
  <si>
    <t>CZC52639H4</t>
  </si>
  <si>
    <t>#81976 1360</t>
  </si>
  <si>
    <t>CZC54229JP</t>
  </si>
  <si>
    <t>#80820 0014</t>
  </si>
  <si>
    <t>CZC54229JM</t>
  </si>
  <si>
    <t>#80820 0011</t>
  </si>
  <si>
    <t>10001003641</t>
  </si>
  <si>
    <t>CZC4110KTF</t>
  </si>
  <si>
    <t>#80820 0065</t>
  </si>
  <si>
    <t>CZC41108TL</t>
  </si>
  <si>
    <t>#80820 0048</t>
  </si>
  <si>
    <t>CZC43014ZX</t>
  </si>
  <si>
    <t>#82418 0002</t>
  </si>
  <si>
    <t>CZC4094MRS</t>
  </si>
  <si>
    <t>#81976 1359</t>
  </si>
  <si>
    <t>CZC4144RHV</t>
  </si>
  <si>
    <t>#81976 1358</t>
  </si>
  <si>
    <t>CZC4483B46</t>
  </si>
  <si>
    <t>#81976 1357</t>
  </si>
  <si>
    <t>CZC4381Q4T</t>
  </si>
  <si>
    <t>#81976 1356</t>
  </si>
  <si>
    <t>CZC4381Q4Y</t>
  </si>
  <si>
    <t>#81976 1355</t>
  </si>
  <si>
    <t>CZC4521CHT</t>
  </si>
  <si>
    <t>#81976 1354</t>
  </si>
  <si>
    <t>CZC41941N3</t>
  </si>
  <si>
    <t>#81976 1353</t>
  </si>
  <si>
    <t>CZC4110SCN</t>
  </si>
  <si>
    <t>#80820 0066</t>
  </si>
  <si>
    <t>CZC4144QGG</t>
  </si>
  <si>
    <t>#80820 0005</t>
  </si>
  <si>
    <t>CZC4200XVM</t>
  </si>
  <si>
    <t>#80820 0006</t>
  </si>
  <si>
    <t>CZC4133X9C</t>
  </si>
  <si>
    <t>#81551 0002</t>
  </si>
  <si>
    <t>CZC4235NFP</t>
  </si>
  <si>
    <t>#81976 1436</t>
  </si>
  <si>
    <t>CZC450442K</t>
  </si>
  <si>
    <t>#81976 1385</t>
  </si>
  <si>
    <t>CZC4114PPH</t>
  </si>
  <si>
    <t>#80105 0023</t>
  </si>
  <si>
    <t>CZC4458B33</t>
  </si>
  <si>
    <t>#82160 0032</t>
  </si>
  <si>
    <t>10001004621</t>
  </si>
  <si>
    <t>CZC44921MZ</t>
  </si>
  <si>
    <t>500 + 240 SSD</t>
  </si>
  <si>
    <t>#80645 0016</t>
  </si>
  <si>
    <t>CZC43414YN</t>
  </si>
  <si>
    <t>#82100 0003</t>
  </si>
  <si>
    <t>CZC43414WF</t>
  </si>
  <si>
    <t>#82100 0013</t>
  </si>
  <si>
    <t>10001002492</t>
  </si>
  <si>
    <t>CZC7057CKZ</t>
  </si>
  <si>
    <t>600 + 500 + 3001</t>
  </si>
  <si>
    <t>E5-2620V4</t>
  </si>
  <si>
    <t>Z840</t>
  </si>
  <si>
    <t>*D13586</t>
  </si>
  <si>
    <t>#78637 0030</t>
  </si>
  <si>
    <t>CZC73787N9</t>
  </si>
  <si>
    <t>TOWER MISSING ONE PCIE SHIELD</t>
  </si>
  <si>
    <t>#81308 0008</t>
  </si>
  <si>
    <t>CZC72189G8</t>
  </si>
  <si>
    <t>#81308 0007</t>
  </si>
  <si>
    <t>CZC73787NK</t>
  </si>
  <si>
    <t>#81308 0010</t>
  </si>
  <si>
    <t>CZC7127NSH</t>
  </si>
  <si>
    <t>#81308 0009</t>
  </si>
  <si>
    <t>10001004681</t>
  </si>
  <si>
    <t>CZC9457G8R</t>
  </si>
  <si>
    <t>XEON SILVER</t>
  </si>
  <si>
    <t>Z6 G4</t>
  </si>
  <si>
    <t>#80886 0008</t>
  </si>
  <si>
    <t>CZC8468PRF</t>
  </si>
  <si>
    <t>#80886 0002</t>
  </si>
  <si>
    <t>CZC00179FK</t>
  </si>
  <si>
    <t>GP106GL [QUADRO P2200]</t>
  </si>
  <si>
    <t>XEON BRONZE</t>
  </si>
  <si>
    <t>#82418 0003</t>
  </si>
  <si>
    <t>CZC7138LZM</t>
  </si>
  <si>
    <t>E5-1650V4</t>
  </si>
  <si>
    <t>#78637 0039</t>
  </si>
  <si>
    <t>CZC7358ZNT</t>
  </si>
  <si>
    <t>#78637 0037</t>
  </si>
  <si>
    <t>CZC7187MY3</t>
  </si>
  <si>
    <t>#78637 0036</t>
  </si>
  <si>
    <t>CZC5201JMP</t>
  </si>
  <si>
    <t>E5-1650 V3</t>
  </si>
  <si>
    <t>#81976 1943</t>
  </si>
  <si>
    <t>CZC6108KBN</t>
  </si>
  <si>
    <t>#78637 0029</t>
  </si>
  <si>
    <t>CZC611CCLH</t>
  </si>
  <si>
    <t>#78637 0038</t>
  </si>
  <si>
    <t>CZC8037DHK</t>
  </si>
  <si>
    <t>#78637 0031</t>
  </si>
  <si>
    <t>CZC6108KBS</t>
  </si>
  <si>
    <t>#78637 0028</t>
  </si>
  <si>
    <t>CZC8217KM0</t>
  </si>
  <si>
    <t>XEON W-2125</t>
  </si>
  <si>
    <t>Z4 G4</t>
  </si>
  <si>
    <t>#79080 0005</t>
  </si>
  <si>
    <t>CZC8217KLL</t>
  </si>
  <si>
    <t>#79080 0002</t>
  </si>
  <si>
    <t>CZC8257NY0</t>
  </si>
  <si>
    <t>Z3Y91AV</t>
  </si>
  <si>
    <t>2022-12-27</t>
  </si>
  <si>
    <t>#82941 0033</t>
  </si>
  <si>
    <t>CZC645989G</t>
  </si>
  <si>
    <t>#78255 0004</t>
  </si>
  <si>
    <t>CZC8198L8Q</t>
  </si>
  <si>
    <t>#81904 0001</t>
  </si>
  <si>
    <t>CZC650846N</t>
  </si>
  <si>
    <t>#78255 0006</t>
  </si>
  <si>
    <t>10001002032</t>
  </si>
  <si>
    <t>CZC7118TVC</t>
  </si>
  <si>
    <t>512 SSD + 1000</t>
  </si>
  <si>
    <t>#81603 1588</t>
  </si>
  <si>
    <t>CZC63890GM</t>
  </si>
  <si>
    <t>#81976 1942</t>
  </si>
  <si>
    <t>CZC63890GQ</t>
  </si>
  <si>
    <t>#81976 1933</t>
  </si>
  <si>
    <t>CZC5262P11</t>
  </si>
  <si>
    <t>#82260 0014</t>
  </si>
  <si>
    <t>CZC60374ZN</t>
  </si>
  <si>
    <t>#78255 0005</t>
  </si>
  <si>
    <t>10001002201</t>
  </si>
  <si>
    <t>CZC4393Z50</t>
  </si>
  <si>
    <t>XEON E5-1650V2</t>
  </si>
  <si>
    <t>Z420</t>
  </si>
  <si>
    <t>*D13577</t>
  </si>
  <si>
    <t>#81784 0001</t>
  </si>
  <si>
    <t>10001002191</t>
  </si>
  <si>
    <t>CZC4021SMH</t>
  </si>
  <si>
    <t>GP106 [GEFORCE GTX 1060 3GB]</t>
  </si>
  <si>
    <t>#81338 0008</t>
  </si>
  <si>
    <t>CZC3176T8M</t>
  </si>
  <si>
    <t>2022-12-19</t>
  </si>
  <si>
    <t>#83034 0001</t>
  </si>
  <si>
    <t>CZC242D1PT</t>
  </si>
  <si>
    <t>GF119 [NVS 310]</t>
  </si>
  <si>
    <t>#80513 0008</t>
  </si>
  <si>
    <t>CZC242D1PN</t>
  </si>
  <si>
    <t>#80513 0004</t>
  </si>
  <si>
    <t>CZC242D1MQ</t>
  </si>
  <si>
    <t>#80513 0007</t>
  </si>
  <si>
    <t>CZC242D1P6</t>
  </si>
  <si>
    <t>#80513 0011</t>
  </si>
  <si>
    <t>CZC3381V28</t>
  </si>
  <si>
    <t>#80820 0052</t>
  </si>
  <si>
    <t>CZC242D1MP</t>
  </si>
  <si>
    <t>2X 1000</t>
  </si>
  <si>
    <t>#80513 0006</t>
  </si>
  <si>
    <t>CZC242D1NZ</t>
  </si>
  <si>
    <t>#80513 0010</t>
  </si>
  <si>
    <t>CZC242D1N1</t>
  </si>
  <si>
    <t>#80513 0002</t>
  </si>
  <si>
    <t>CZC242D1PL</t>
  </si>
  <si>
    <t>#80513 0005</t>
  </si>
  <si>
    <t>CZC242D1NY</t>
  </si>
  <si>
    <t>#80513 0003</t>
  </si>
  <si>
    <t>CZC2453QZR</t>
  </si>
  <si>
    <t>#80513 0001</t>
  </si>
  <si>
    <t>CZC3077QTQ</t>
  </si>
  <si>
    <t>#80820 0053</t>
  </si>
  <si>
    <t>CZC4062LLM</t>
  </si>
  <si>
    <t>#80820 0060</t>
  </si>
  <si>
    <t>10001002192</t>
  </si>
  <si>
    <t>CZC3051DJ2</t>
  </si>
  <si>
    <t>E5-1650</t>
  </si>
  <si>
    <t>#81976 1944</t>
  </si>
  <si>
    <t>CZC3252184</t>
  </si>
  <si>
    <t>#81976 1939</t>
  </si>
  <si>
    <t>CZC4012HSR</t>
  </si>
  <si>
    <t>#79365 1051</t>
  </si>
  <si>
    <t>CZC4091WKP</t>
  </si>
  <si>
    <t>#79365 1050</t>
  </si>
  <si>
    <t>CZC24390WM</t>
  </si>
  <si>
    <t>#81976 1937</t>
  </si>
  <si>
    <t>CZC2524P01</t>
  </si>
  <si>
    <t>#81210 0428</t>
  </si>
  <si>
    <t>10001002081</t>
  </si>
  <si>
    <t>CZC050BPPH</t>
  </si>
  <si>
    <t>Z400</t>
  </si>
  <si>
    <t>#81760 0001</t>
  </si>
  <si>
    <t>10001002082</t>
  </si>
  <si>
    <t>CZC0357HRG</t>
  </si>
  <si>
    <t>W3550</t>
  </si>
  <si>
    <t>#82160 0043</t>
  </si>
  <si>
    <t>CZC023BC2F</t>
  </si>
  <si>
    <t>W3520</t>
  </si>
  <si>
    <t>#82160 0044</t>
  </si>
  <si>
    <t>CZC4363MWQ</t>
  </si>
  <si>
    <t> E5-1620</t>
  </si>
  <si>
    <t>#81528 0002</t>
  </si>
  <si>
    <t>CZC2456TZ7</t>
  </si>
  <si>
    <t>#81528 0001</t>
  </si>
  <si>
    <t>10001002671</t>
  </si>
  <si>
    <t>CZC6187XMS</t>
  </si>
  <si>
    <t>*D13678</t>
  </si>
  <si>
    <t>#82347 0019</t>
  </si>
  <si>
    <t>CZC6187XL8</t>
  </si>
  <si>
    <t>#82347 0031</t>
  </si>
  <si>
    <t>CZC6187XMR</t>
  </si>
  <si>
    <t>#82347 0030</t>
  </si>
  <si>
    <t>CZC6187XNM</t>
  </si>
  <si>
    <t>#82347 0029</t>
  </si>
  <si>
    <t>CZC6187XNK</t>
  </si>
  <si>
    <t>#82347 0028</t>
  </si>
  <si>
    <t>CZC6187XM0</t>
  </si>
  <si>
    <t>#82347 0027</t>
  </si>
  <si>
    <t>CZC6187XM2</t>
  </si>
  <si>
    <t>#82347 0026</t>
  </si>
  <si>
    <t>CZC6187XNG</t>
  </si>
  <si>
    <t>#82347 0025</t>
  </si>
  <si>
    <t>CZC6187XNQ</t>
  </si>
  <si>
    <t>#82347 0033</t>
  </si>
  <si>
    <t>CZC6187XMF</t>
  </si>
  <si>
    <t>#82347 0032</t>
  </si>
  <si>
    <t>CZC6187XMT</t>
  </si>
  <si>
    <t>*D13677</t>
  </si>
  <si>
    <t>#82347 0007</t>
  </si>
  <si>
    <t>CZC6187XL9</t>
  </si>
  <si>
    <t>#82347 0015</t>
  </si>
  <si>
    <t>CZC6187XLD</t>
  </si>
  <si>
    <t>#82347 0014</t>
  </si>
  <si>
    <t>CZC6187XNJ</t>
  </si>
  <si>
    <t>#82347 0008</t>
  </si>
  <si>
    <t>CZC6187XLW</t>
  </si>
  <si>
    <t>#82347 0013</t>
  </si>
  <si>
    <t>CZC6187XMN</t>
  </si>
  <si>
    <t>#82347 0012</t>
  </si>
  <si>
    <t>CZC6187XLS</t>
  </si>
  <si>
    <t>#82347 0010</t>
  </si>
  <si>
    <t>CZC6187XMJ</t>
  </si>
  <si>
    <t>#82347 0011</t>
  </si>
  <si>
    <t>CZC6187XM5</t>
  </si>
  <si>
    <t>#82347 0022</t>
  </si>
  <si>
    <t>CZC6187XL6</t>
  </si>
  <si>
    <t>#82347 0021</t>
  </si>
  <si>
    <t>CZC6187XNC</t>
  </si>
  <si>
    <t>*D13676</t>
  </si>
  <si>
    <t>#82347 0020</t>
  </si>
  <si>
    <t>CZC54770K5</t>
  </si>
  <si>
    <t>#82347 0017</t>
  </si>
  <si>
    <t>CZC6187XN9</t>
  </si>
  <si>
    <t>#82347 0023</t>
  </si>
  <si>
    <t>CZC6187XNF</t>
  </si>
  <si>
    <t>#82347 0024</t>
  </si>
  <si>
    <t>CZC6187XLF</t>
  </si>
  <si>
    <t>#82347 0001</t>
  </si>
  <si>
    <t>CZC6187XLY</t>
  </si>
  <si>
    <t>#82347 0002</t>
  </si>
  <si>
    <t>CZC6187XML</t>
  </si>
  <si>
    <t>#82347 0003</t>
  </si>
  <si>
    <t>CZC6187XLN</t>
  </si>
  <si>
    <t>#82347 0004</t>
  </si>
  <si>
    <t>CZC6187XL5</t>
  </si>
  <si>
    <t>#82347 0005</t>
  </si>
  <si>
    <t>CZC6187XNH</t>
  </si>
  <si>
    <t>#82347 0006</t>
  </si>
  <si>
    <t>YMHN007737</t>
  </si>
  <si>
    <t>XEON E-2144G</t>
  </si>
  <si>
    <t>W580</t>
  </si>
  <si>
    <t>*D13585</t>
  </si>
  <si>
    <t>#81760 0002</t>
  </si>
  <si>
    <t>YM8U005163</t>
  </si>
  <si>
    <t>W550 POWER</t>
  </si>
  <si>
    <t>#80823 0007</t>
  </si>
  <si>
    <t>10005001001</t>
  </si>
  <si>
    <t>YM5U018169</t>
  </si>
  <si>
    <t>#81760 0007</t>
  </si>
  <si>
    <t>YLNF076088</t>
  </si>
  <si>
    <t>#81760 0006</t>
  </si>
  <si>
    <t>YLLB011067</t>
  </si>
  <si>
    <t>XEON E3-1220V2</t>
  </si>
  <si>
    <t>TX140 S1P</t>
  </si>
  <si>
    <t>#81503 0003</t>
  </si>
  <si>
    <t>YL1V008783</t>
  </si>
  <si>
    <t>X3220</t>
  </si>
  <si>
    <t>TX100 S1</t>
  </si>
  <si>
    <t>#81976 1080</t>
  </si>
  <si>
    <t>YL1V015206</t>
  </si>
  <si>
    <t>#81976 1081</t>
  </si>
  <si>
    <t>YLLD034635</t>
  </si>
  <si>
    <t>PRIMERGY TX100 S3P</t>
  </si>
  <si>
    <t>#81114 0003</t>
  </si>
  <si>
    <t>YM4V010722</t>
  </si>
  <si>
    <t>P756</t>
  </si>
  <si>
    <t>#81976 1086</t>
  </si>
  <si>
    <t>YM4V010734</t>
  </si>
  <si>
    <t>#81976 1085</t>
  </si>
  <si>
    <t>YLXR011711</t>
  </si>
  <si>
    <t>#80823 0011</t>
  </si>
  <si>
    <t>YLXR009443</t>
  </si>
  <si>
    <t>#80886 0007</t>
  </si>
  <si>
    <t>YLXR011710</t>
  </si>
  <si>
    <t>#80823 0008</t>
  </si>
  <si>
    <t>YLXR013160</t>
  </si>
  <si>
    <t>#80886 0003</t>
  </si>
  <si>
    <t>YKJL002548</t>
  </si>
  <si>
    <t>E5520</t>
  </si>
  <si>
    <t>CELSIUS R570</t>
  </si>
  <si>
    <t>#82219 0003</t>
  </si>
  <si>
    <t>YLXS003969</t>
  </si>
  <si>
    <t>#77564 0005</t>
  </si>
  <si>
    <t>YLXS001821</t>
  </si>
  <si>
    <t>#80823 0009</t>
  </si>
  <si>
    <t>#80823 0010</t>
  </si>
  <si>
    <t>YM9L001522</t>
  </si>
  <si>
    <t>CELSIUS M740</t>
  </si>
  <si>
    <t>#80823 0012</t>
  </si>
  <si>
    <t>YMFA004733</t>
  </si>
  <si>
    <t>I5-7400T</t>
  </si>
  <si>
    <t>K557/24</t>
  </si>
  <si>
    <t>*D13582</t>
  </si>
  <si>
    <t>#81089 0001</t>
  </si>
  <si>
    <t>YMFA004731</t>
  </si>
  <si>
    <t>#81089 0002</t>
  </si>
  <si>
    <t>YMFA002088</t>
  </si>
  <si>
    <t>#81089 0003</t>
  </si>
  <si>
    <t>YMFA004782</t>
  </si>
  <si>
    <t>#81089 0004</t>
  </si>
  <si>
    <t>YMFA004734</t>
  </si>
  <si>
    <t>#81089 0005</t>
  </si>
  <si>
    <t>YMFA004736</t>
  </si>
  <si>
    <t>#81089 0006</t>
  </si>
  <si>
    <t>PC0K2W52</t>
  </si>
  <si>
    <t>XEON E3-1225V5</t>
  </si>
  <si>
    <t>TS150</t>
  </si>
  <si>
    <t>*D13439</t>
  </si>
  <si>
    <t>#77564 0006</t>
  </si>
  <si>
    <t>1S70A4003QEUS4Z41760</t>
  </si>
  <si>
    <t>XEON E3-1226V3</t>
  </si>
  <si>
    <t>TS140</t>
  </si>
  <si>
    <t>#81503 0004</t>
  </si>
  <si>
    <t>10003001481</t>
  </si>
  <si>
    <t>S4CDH25</t>
  </si>
  <si>
    <t>S20</t>
  </si>
  <si>
    <t>#80823 0003</t>
  </si>
  <si>
    <t>S4CDH98</t>
  </si>
  <si>
    <t>#80823 0006</t>
  </si>
  <si>
    <t>S4JL8507</t>
  </si>
  <si>
    <t>P720</t>
  </si>
  <si>
    <t>#76984 0001</t>
  </si>
  <si>
    <t>S4HW5669</t>
  </si>
  <si>
    <t>#76986 0001</t>
  </si>
  <si>
    <t>10003001061</t>
  </si>
  <si>
    <t>1S30B2S0SP00S4EH8745</t>
  </si>
  <si>
    <t>XEON E5-2603</t>
  </si>
  <si>
    <t>#79446 0025</t>
  </si>
  <si>
    <t>10003002772</t>
  </si>
  <si>
    <t>S4KS1517</t>
  </si>
  <si>
    <t>MINI TOWER</t>
  </si>
  <si>
    <t>P330</t>
  </si>
  <si>
    <t>#76538 3022</t>
  </si>
  <si>
    <t>1S30CY000RMTS4MQ4888</t>
  </si>
  <si>
    <t>COFFEELAKE-S GT2 [UHD GRAPHICS 630]</t>
  </si>
  <si>
    <t>500 + 512 SSD</t>
  </si>
  <si>
    <t>I7-9700</t>
  </si>
  <si>
    <t>#77526 0003</t>
  </si>
  <si>
    <t>1S30CY000RMTS4MQ4864</t>
  </si>
  <si>
    <t>#77526 0001</t>
  </si>
  <si>
    <t>1S30CY000RMTS4MY1249</t>
  </si>
  <si>
    <t>I7-9000</t>
  </si>
  <si>
    <t>#77526 0002</t>
  </si>
  <si>
    <t>1S30C5003DMTPC15NBGC</t>
  </si>
  <si>
    <t>GP106GL [QUADRO P2000],COMETLAKE-S GT2 [UHD GRAPHICS 630]</t>
  </si>
  <si>
    <t>I7-8700K</t>
  </si>
  <si>
    <t>#77565 0048</t>
  </si>
  <si>
    <t>10003001031</t>
  </si>
  <si>
    <t>1S30BH004QGES4EP6670</t>
  </si>
  <si>
    <t>GK208B [GEFORCE GT 730]</t>
  </si>
  <si>
    <t>P320</t>
  </si>
  <si>
    <t>#77983 0005</t>
  </si>
  <si>
    <t>1S30BH004QGES4EP6688</t>
  </si>
  <si>
    <t>#77983 0010</t>
  </si>
  <si>
    <t>1S30BGS1G600S4EQ6042</t>
  </si>
  <si>
    <t>GP107GL [QUADRO P400]</t>
  </si>
  <si>
    <t>#82607 0001</t>
  </si>
  <si>
    <t>10003001032</t>
  </si>
  <si>
    <t>PC0VMZDA</t>
  </si>
  <si>
    <t>#79365 1625</t>
  </si>
  <si>
    <t>1S30BH0053GES4GP7424</t>
  </si>
  <si>
    <t>#77983 0003</t>
  </si>
  <si>
    <t>1S30BH0053GES4FS8142</t>
  </si>
  <si>
    <t>#77983 0006</t>
  </si>
  <si>
    <t>1S30BH0053GES4ET0537</t>
  </si>
  <si>
    <t>#77983 0015</t>
  </si>
  <si>
    <t>PC0VMZAS</t>
  </si>
  <si>
    <t>#76538 3021</t>
  </si>
  <si>
    <t>10003001042</t>
  </si>
  <si>
    <t>S4DV9320</t>
  </si>
  <si>
    <t>[QUADRO P1000]</t>
  </si>
  <si>
    <t>E3-1240V5</t>
  </si>
  <si>
    <t>#77969 2544</t>
  </si>
  <si>
    <t>10003001001</t>
  </si>
  <si>
    <t>S4AG4326</t>
  </si>
  <si>
    <t>P310</t>
  </si>
  <si>
    <t>#80053 0048</t>
  </si>
  <si>
    <t>10003000961</t>
  </si>
  <si>
    <t>1S30AHCTO1WWS4P72154</t>
  </si>
  <si>
    <t>GK107GL [QUADRO K420]</t>
  </si>
  <si>
    <t>2000 + 2X 256 SSD + 180 S</t>
  </si>
  <si>
    <t>P300</t>
  </si>
  <si>
    <t>#82111 0026</t>
  </si>
  <si>
    <t>1S30AHCTO1WWS4P72127</t>
  </si>
  <si>
    <t>#82111 0027</t>
  </si>
  <si>
    <t>1S30AHCTO1WWS4P72165</t>
  </si>
  <si>
    <t>#82111 0031</t>
  </si>
  <si>
    <t>1S30AHCTO1WWS4P72158</t>
  </si>
  <si>
    <t>2000 + 180 SSD + 2X 256 S</t>
  </si>
  <si>
    <t>#82111 0023</t>
  </si>
  <si>
    <t>1S30AHCTO1WWS4P72166</t>
  </si>
  <si>
    <t>#82111 0028</t>
  </si>
  <si>
    <t>1S30AHCTO1WWS4P72159</t>
  </si>
  <si>
    <t>#82111 0029</t>
  </si>
  <si>
    <t>10003000102</t>
  </si>
  <si>
    <t>S4GYFP4</t>
  </si>
  <si>
    <t>GF108 (QUADRO 600)</t>
  </si>
  <si>
    <t>E31280</t>
  </si>
  <si>
    <t>E30</t>
  </si>
  <si>
    <t>#82411 0149</t>
  </si>
  <si>
    <t>2X 1500 + 240 SSD</t>
  </si>
  <si>
    <t>I7-930</t>
  </si>
  <si>
    <t>*D13460</t>
  </si>
  <si>
    <t>#82392 0001</t>
  </si>
  <si>
    <t>NO S/N + 82160 0114</t>
  </si>
  <si>
    <t>I5-661</t>
  </si>
  <si>
    <t>#82160 0114</t>
  </si>
  <si>
    <t>NO NAME</t>
  </si>
  <si>
    <t>10003000481</t>
  </si>
  <si>
    <t>1S3246B8GS4HLA99</t>
  </si>
  <si>
    <t>I3-550</t>
  </si>
  <si>
    <t>M90</t>
  </si>
  <si>
    <t>#81829 0016</t>
  </si>
  <si>
    <t>AZRQ939003EQ</t>
  </si>
  <si>
    <t>DG41RQ</t>
  </si>
  <si>
    <t>#76680 0015</t>
  </si>
  <si>
    <t>CZC0107M56</t>
  </si>
  <si>
    <t>2X 500 + 1000</t>
  </si>
  <si>
    <t>#80820 0059</t>
  </si>
  <si>
    <t>CZC6501VVH</t>
  </si>
  <si>
    <t>C2D 6600</t>
  </si>
  <si>
    <t>XW4400</t>
  </si>
  <si>
    <t>#80823 0002</t>
  </si>
  <si>
    <t>CZC4512ZD7</t>
  </si>
  <si>
    <t>P4 3240</t>
  </si>
  <si>
    <t>PRODESK 400 G2</t>
  </si>
  <si>
    <t>#77564 0009</t>
  </si>
  <si>
    <t>CZC50643CC</t>
  </si>
  <si>
    <t>I5-6500U</t>
  </si>
  <si>
    <t>#77564 0034</t>
  </si>
  <si>
    <t>CZC50643CJ</t>
  </si>
  <si>
    <t>#77564 0032</t>
  </si>
  <si>
    <t>CZC1138CWS</t>
  </si>
  <si>
    <t>G6950</t>
  </si>
  <si>
    <t>PRO 3130</t>
  </si>
  <si>
    <t>#82495 0004</t>
  </si>
  <si>
    <t>CZ3123HWBC</t>
  </si>
  <si>
    <t>XEON X3450</t>
  </si>
  <si>
    <t>ML110 G6</t>
  </si>
  <si>
    <t>#79727 0015</t>
  </si>
  <si>
    <t>CZC3530L73</t>
  </si>
  <si>
    <t>512 MB</t>
  </si>
  <si>
    <t>PROCESSOR</t>
  </si>
  <si>
    <t>INTEL® CELERON®</t>
  </si>
  <si>
    <t>D530 CMT</t>
  </si>
  <si>
    <t>#78076 0035</t>
  </si>
  <si>
    <t>CZC05135RY</t>
  </si>
  <si>
    <t>I5-660</t>
  </si>
  <si>
    <t>2022-12-12</t>
  </si>
  <si>
    <t>#73310 0002</t>
  </si>
  <si>
    <t>CZC1332C20</t>
  </si>
  <si>
    <t>#73310 0003</t>
  </si>
  <si>
    <t>10001000571</t>
  </si>
  <si>
    <t>CZC21881ZM</t>
  </si>
  <si>
    <t>G630</t>
  </si>
  <si>
    <t>#80700 0001</t>
  </si>
  <si>
    <t>CZC944B9D2</t>
  </si>
  <si>
    <t>B22</t>
  </si>
  <si>
    <t>ATHLON X2</t>
  </si>
  <si>
    <t>6005 PRO</t>
  </si>
  <si>
    <t>#78076 0032</t>
  </si>
  <si>
    <t>CZC1364KS4</t>
  </si>
  <si>
    <t>6000 PRO</t>
  </si>
  <si>
    <t>#78076 0031</t>
  </si>
  <si>
    <t>CZC0363ZN8</t>
  </si>
  <si>
    <t>#78076 0027</t>
  </si>
  <si>
    <t>CZC00570H7</t>
  </si>
  <si>
    <t>#77564 0056</t>
  </si>
  <si>
    <t>CZC00270RF</t>
  </si>
  <si>
    <t>#77564 0057</t>
  </si>
  <si>
    <t>CZC3313J61</t>
  </si>
  <si>
    <t>G96C [GEFORCE 9500 GT]</t>
  </si>
  <si>
    <t>P G2030</t>
  </si>
  <si>
    <t>3500 PRO</t>
  </si>
  <si>
    <t>#79543 0010</t>
  </si>
  <si>
    <t>YL1C026472</t>
  </si>
  <si>
    <t>P7935E</t>
  </si>
  <si>
    <t>#80650 0003</t>
  </si>
  <si>
    <t>10005000501</t>
  </si>
  <si>
    <t>YLHW097018</t>
  </si>
  <si>
    <t>P710</t>
  </si>
  <si>
    <t>#80435 0001</t>
  </si>
  <si>
    <t>YKHG025301</t>
  </si>
  <si>
    <t>CD E2220</t>
  </si>
  <si>
    <t>P5730</t>
  </si>
  <si>
    <t>#81081 0010</t>
  </si>
  <si>
    <t>YLCQ027973</t>
  </si>
  <si>
    <t>P500 E85+</t>
  </si>
  <si>
    <t>#81113 0003</t>
  </si>
  <si>
    <t>C$PHW1</t>
  </si>
  <si>
    <t>G860</t>
  </si>
  <si>
    <t>#80481 0009</t>
  </si>
  <si>
    <t>YL1N038760</t>
  </si>
  <si>
    <t>CELSIUS W380</t>
  </si>
  <si>
    <t>#76529 0047</t>
  </si>
  <si>
    <t>DZC9S4J</t>
  </si>
  <si>
    <t>GT218 [GEFORCE 310]</t>
  </si>
  <si>
    <t>VOSTRO 430</t>
  </si>
  <si>
    <t>#82152 0005</t>
  </si>
  <si>
    <t>PS6PRE1A027378A4562900</t>
  </si>
  <si>
    <t>C2D 6420</t>
  </si>
  <si>
    <t>VERITON 6900</t>
  </si>
  <si>
    <t>#80298 0002</t>
  </si>
  <si>
    <t>DV7GV4J</t>
  </si>
  <si>
    <t>MGA G200EW WPCM450</t>
  </si>
  <si>
    <t>7X 147</t>
  </si>
  <si>
    <t>T610</t>
  </si>
  <si>
    <t>*S3658</t>
  </si>
  <si>
    <t>#81829 0013</t>
  </si>
  <si>
    <t>9HR7302</t>
  </si>
  <si>
    <t>G200ER2</t>
  </si>
  <si>
    <t>2X 600 + 3X 3001</t>
  </si>
  <si>
    <t>XEON E5-2430</t>
  </si>
  <si>
    <t>POWEREDGE T420</t>
  </si>
  <si>
    <t>#81090 0005</t>
  </si>
  <si>
    <t>CN09M1D27107047I0019A01</t>
  </si>
  <si>
    <t>XEON E5-2420V2</t>
  </si>
  <si>
    <t>#82260 0024</t>
  </si>
  <si>
    <t>17000000021</t>
  </si>
  <si>
    <t>CHASSI - DENTED, FRONT PANEL BROKEN/MISSING</t>
  </si>
  <si>
    <t>FRONT PANEL BROKEN/MISSING, CHASSI - DENTED</t>
  </si>
  <si>
    <t>CFZT85J</t>
  </si>
  <si>
    <t>2022-11-11</t>
  </si>
  <si>
    <t>#80107 0122</t>
  </si>
  <si>
    <t>6YKM992</t>
  </si>
  <si>
    <t>4X 300 + 2X 2000</t>
  </si>
  <si>
    <t>POWEREDGE T340</t>
  </si>
  <si>
    <t>#81581 0019</t>
  </si>
  <si>
    <t>CN09M1D27107053I02C7A01</t>
  </si>
  <si>
    <t>XEON E5-2407V2</t>
  </si>
  <si>
    <t>POWEREDGE T320</t>
  </si>
  <si>
    <t>#82260 0026</t>
  </si>
  <si>
    <t>CN09M1D27107055L019FA01</t>
  </si>
  <si>
    <t>#82260 0025</t>
  </si>
  <si>
    <t>DS3Z75J</t>
  </si>
  <si>
    <t>XEON X3440</t>
  </si>
  <si>
    <t>POWEREDGE T310</t>
  </si>
  <si>
    <t>#77564 0004</t>
  </si>
  <si>
    <t>DTGHG42</t>
  </si>
  <si>
    <t>#80107 0124</t>
  </si>
  <si>
    <t>CC0LS12</t>
  </si>
  <si>
    <t>#80107 0127</t>
  </si>
  <si>
    <t>7TKMJ32</t>
  </si>
  <si>
    <t>#80107 0126</t>
  </si>
  <si>
    <t>G14KJ32</t>
  </si>
  <si>
    <t>#80107 0117</t>
  </si>
  <si>
    <t>C5TRV42</t>
  </si>
  <si>
    <t>#80107 0120</t>
  </si>
  <si>
    <t>3C81152</t>
  </si>
  <si>
    <t>#80107 0125</t>
  </si>
  <si>
    <t>5YPB032</t>
  </si>
  <si>
    <t>#80107 0121</t>
  </si>
  <si>
    <t>5SGHG42</t>
  </si>
  <si>
    <t>#80107 0115</t>
  </si>
  <si>
    <t>DVGHG42</t>
  </si>
  <si>
    <t>#80107 0119</t>
  </si>
  <si>
    <t>D03VD52</t>
  </si>
  <si>
    <t>#80107 0116</t>
  </si>
  <si>
    <t>6QZBNZ1</t>
  </si>
  <si>
    <t>#80107 0118</t>
  </si>
  <si>
    <t>17002000582</t>
  </si>
  <si>
    <t>52YK2J2</t>
  </si>
  <si>
    <t>RACK MOUNT CHASSIS</t>
  </si>
  <si>
    <t>SERVER DELL POWEREDG</t>
  </si>
  <si>
    <t>E5-2650V4</t>
  </si>
  <si>
    <t>R730</t>
  </si>
  <si>
    <t>*S3655</t>
  </si>
  <si>
    <t>#80212 2372</t>
  </si>
  <si>
    <t>52ZC2J2</t>
  </si>
  <si>
    <t>#80212 2371</t>
  </si>
  <si>
    <t>17002000551</t>
  </si>
  <si>
    <t>FDQ9V02</t>
  </si>
  <si>
    <t>6X 960 SSD</t>
  </si>
  <si>
    <t>E5-2667V2</t>
  </si>
  <si>
    <t>R720</t>
  </si>
  <si>
    <t>#82507 0012</t>
  </si>
  <si>
    <t>7DQ9V02</t>
  </si>
  <si>
    <t>RACK/SERVER WEBCAM</t>
  </si>
  <si>
    <t>5X 960 SSD</t>
  </si>
  <si>
    <t>#82507 0006</t>
  </si>
  <si>
    <t>JDQ0V02</t>
  </si>
  <si>
    <t>#82507 0014</t>
  </si>
  <si>
    <t>BDQ9V02</t>
  </si>
  <si>
    <t>#82507 0005</t>
  </si>
  <si>
    <t>17002000552</t>
  </si>
  <si>
    <t>3YVKZY1</t>
  </si>
  <si>
    <t>E5-2620V2</t>
  </si>
  <si>
    <t>#80212 2370</t>
  </si>
  <si>
    <t>7YVKZY1</t>
  </si>
  <si>
    <t>E5-26200</t>
  </si>
  <si>
    <t>#80212 2369</t>
  </si>
  <si>
    <t>6FQ9V02</t>
  </si>
  <si>
    <t>E5-2640V2</t>
  </si>
  <si>
    <t>#82507 0007</t>
  </si>
  <si>
    <t>2Y81G5J</t>
  </si>
  <si>
    <t>2X 147 + 4X 300</t>
  </si>
  <si>
    <t>E5-2630L</t>
  </si>
  <si>
    <t>#75432 0015</t>
  </si>
  <si>
    <t>JR49ZZ1</t>
  </si>
  <si>
    <t>E5-2690V2</t>
  </si>
  <si>
    <t>#75432 0006</t>
  </si>
  <si>
    <t>17002000462</t>
  </si>
  <si>
    <t>JMX5LZ1</t>
  </si>
  <si>
    <t>E5-2680V2</t>
  </si>
  <si>
    <t>R620</t>
  </si>
  <si>
    <t>#78188 1958</t>
  </si>
  <si>
    <t>4QZ2LZ1</t>
  </si>
  <si>
    <t>#78188 1957</t>
  </si>
  <si>
    <t>60C1202</t>
  </si>
  <si>
    <t>#78188 1959</t>
  </si>
  <si>
    <t>4G8KWX1</t>
  </si>
  <si>
    <t>E5-2670V1</t>
  </si>
  <si>
    <t>#78188 1961</t>
  </si>
  <si>
    <t>3F8KWX1</t>
  </si>
  <si>
    <t>#78188 1960</t>
  </si>
  <si>
    <t>2F5PWX1</t>
  </si>
  <si>
    <t>SERVER AND SWITCH DE</t>
  </si>
  <si>
    <t>E5-26700</t>
  </si>
  <si>
    <t>#80212 2368</t>
  </si>
  <si>
    <t>BD9JWX1</t>
  </si>
  <si>
    <t>#80212 2367</t>
  </si>
  <si>
    <t>HD5PWX1</t>
  </si>
  <si>
    <t>#80212 2366</t>
  </si>
  <si>
    <t>17002000461</t>
  </si>
  <si>
    <t>CN0NNM484798528S4344A00</t>
  </si>
  <si>
    <t>E5-2609</t>
  </si>
  <si>
    <t>#77147 0001</t>
  </si>
  <si>
    <t>DR6BWX1</t>
  </si>
  <si>
    <t>E5-2665</t>
  </si>
  <si>
    <t>#77458 0016</t>
  </si>
  <si>
    <t>17002000401</t>
  </si>
  <si>
    <t>G5WYM62</t>
  </si>
  <si>
    <t>3X 1000</t>
  </si>
  <si>
    <t>E5-2620V3</t>
  </si>
  <si>
    <t>R530</t>
  </si>
  <si>
    <t>#82507 0011</t>
  </si>
  <si>
    <t>17002000371</t>
  </si>
  <si>
    <t>CNRGJ5J</t>
  </si>
  <si>
    <t>E5-2440</t>
  </si>
  <si>
    <t>R520</t>
  </si>
  <si>
    <t>#77458 0017</t>
  </si>
  <si>
    <t>17002000311</t>
  </si>
  <si>
    <t>BVGYBB2</t>
  </si>
  <si>
    <t>R430</t>
  </si>
  <si>
    <t>#80923 0003</t>
  </si>
  <si>
    <t>17002000222</t>
  </si>
  <si>
    <t>7BK6002</t>
  </si>
  <si>
    <t>SERVER</t>
  </si>
  <si>
    <t>E5-2420V1</t>
  </si>
  <si>
    <t>R320</t>
  </si>
  <si>
    <t>#78637 0080</t>
  </si>
  <si>
    <t>CN03WXFP479853850007</t>
  </si>
  <si>
    <t>#77209 0003</t>
  </si>
  <si>
    <t>CN03WXFP479853851088</t>
  </si>
  <si>
    <t>#77209 0004</t>
  </si>
  <si>
    <t>CN03WXFP479853851253</t>
  </si>
  <si>
    <t>#77209 0005</t>
  </si>
  <si>
    <t>9DT4852</t>
  </si>
  <si>
    <t>E5-1220V3</t>
  </si>
  <si>
    <t>R220</t>
  </si>
  <si>
    <t>#76529 0075</t>
  </si>
  <si>
    <t>FG12J5J</t>
  </si>
  <si>
    <t>E5-2640</t>
  </si>
  <si>
    <t>COMPELLENT SC8000</t>
  </si>
  <si>
    <t>#82348 0004</t>
  </si>
  <si>
    <t>CZ260506FW</t>
  </si>
  <si>
    <t>XEON E5-2603V3</t>
  </si>
  <si>
    <t>DL80 G9</t>
  </si>
  <si>
    <t>*S3654</t>
  </si>
  <si>
    <t>#76529 0055</t>
  </si>
  <si>
    <t>CZJ503057W</t>
  </si>
  <si>
    <t>E5-2637V3</t>
  </si>
  <si>
    <t>DL380P G9</t>
  </si>
  <si>
    <t>#81209 0012</t>
  </si>
  <si>
    <t>CZJ52908RQ</t>
  </si>
  <si>
    <t>#81209 0011</t>
  </si>
  <si>
    <t>17001000311</t>
  </si>
  <si>
    <t>DEF CONTROLLER CARD BAT</t>
  </si>
  <si>
    <t>CZJ6320F0F</t>
  </si>
  <si>
    <t>E5-2690V3</t>
  </si>
  <si>
    <t>DL380 G9</t>
  </si>
  <si>
    <t>#82572 0041</t>
  </si>
  <si>
    <t>17001000301</t>
  </si>
  <si>
    <t>CZJ6320F0S</t>
  </si>
  <si>
    <t>#82572 0037</t>
  </si>
  <si>
    <t>CZJ7340W9R</t>
  </si>
  <si>
    <t>E5-2687WV4</t>
  </si>
  <si>
    <t>#82572 0036</t>
  </si>
  <si>
    <t>CZJ7340W9N</t>
  </si>
  <si>
    <t>#82572 0035</t>
  </si>
  <si>
    <t>CZJ6320F0N</t>
  </si>
  <si>
    <t>#82572 0042</t>
  </si>
  <si>
    <t>CZJ6320F0H</t>
  </si>
  <si>
    <t>#82572 0033</t>
  </si>
  <si>
    <t>CZJ6320F0J</t>
  </si>
  <si>
    <t>#82572 0040</t>
  </si>
  <si>
    <t>CZJ6320F0G</t>
  </si>
  <si>
    <t>#82572 0039</t>
  </si>
  <si>
    <t>CZJ7020G54</t>
  </si>
  <si>
    <t>E5-2667V3</t>
  </si>
  <si>
    <t>#82572 0095</t>
  </si>
  <si>
    <t>CZJ6320F0P</t>
  </si>
  <si>
    <t>#82572 0034</t>
  </si>
  <si>
    <t>CZJ6320F0R</t>
  </si>
  <si>
    <t>#82572 0045</t>
  </si>
  <si>
    <t>CZJ6320F0Q</t>
  </si>
  <si>
    <t>#82572 0044</t>
  </si>
  <si>
    <t>CZJ75204HG</t>
  </si>
  <si>
    <t>E5-2667V4</t>
  </si>
  <si>
    <t>#82572 0097</t>
  </si>
  <si>
    <t>CZJ6050JZ4</t>
  </si>
  <si>
    <t>#77768 0003</t>
  </si>
  <si>
    <t>CZJ6050JZ6</t>
  </si>
  <si>
    <t>#77768 0005</t>
  </si>
  <si>
    <t>CZJ6050JZ5</t>
  </si>
  <si>
    <t>#77768 0006</t>
  </si>
  <si>
    <t>17001000521</t>
  </si>
  <si>
    <t>CZ1624001V</t>
  </si>
  <si>
    <t>DL20 G9</t>
  </si>
  <si>
    <t>#82111 0011</t>
  </si>
  <si>
    <t>CZ164100FJ</t>
  </si>
  <si>
    <t>#82111 0012</t>
  </si>
  <si>
    <t>CZ260800N3</t>
  </si>
  <si>
    <t>DL160 G9</t>
  </si>
  <si>
    <t>#78255 0032</t>
  </si>
  <si>
    <t>17001000471</t>
  </si>
  <si>
    <t>E5-2603</t>
  </si>
  <si>
    <t>ML350 G9</t>
  </si>
  <si>
    <t>2023-01-09</t>
  </si>
  <si>
    <t>*S3663</t>
  </si>
  <si>
    <t>#82140 0205</t>
  </si>
  <si>
    <t>CZ2710050B</t>
  </si>
  <si>
    <t>2023-01-04</t>
  </si>
  <si>
    <t>#82140 0204</t>
  </si>
  <si>
    <t>CZ2806035N</t>
  </si>
  <si>
    <t>#82140 0203</t>
  </si>
  <si>
    <t>CZ27100508</t>
  </si>
  <si>
    <t>#82140 0201</t>
  </si>
  <si>
    <t>CZ271901GV</t>
  </si>
  <si>
    <t>#82140 0209</t>
  </si>
  <si>
    <t>CZ2740071N</t>
  </si>
  <si>
    <t>#82140 0208</t>
  </si>
  <si>
    <t>CZ28110B98</t>
  </si>
  <si>
    <t>#82140 0210</t>
  </si>
  <si>
    <t>CZ272907NF</t>
  </si>
  <si>
    <t>#82140 0211</t>
  </si>
  <si>
    <t>CZ2740071Q</t>
  </si>
  <si>
    <t>#82140 0212</t>
  </si>
  <si>
    <t>CZ27440HPS</t>
  </si>
  <si>
    <t>#82140 0207</t>
  </si>
  <si>
    <t>CZJ520045T</t>
  </si>
  <si>
    <t>2X 147 + 5X 600</t>
  </si>
  <si>
    <t>OPTERON 6320</t>
  </si>
  <si>
    <t>*S3653</t>
  </si>
  <si>
    <t>#81640 0005</t>
  </si>
  <si>
    <t>MANAGEMENT DEFECT</t>
  </si>
  <si>
    <t>CZJ427023T</t>
  </si>
  <si>
    <t>8X 600</t>
  </si>
  <si>
    <t>#81640 0010</t>
  </si>
  <si>
    <t>CZJ41002V3</t>
  </si>
  <si>
    <t>#81640 0004</t>
  </si>
  <si>
    <t>CZJ520045S</t>
  </si>
  <si>
    <t>250 SSD + 256 SSD</t>
  </si>
  <si>
    <t>#81640 0002</t>
  </si>
  <si>
    <t>CZ24460600</t>
  </si>
  <si>
    <t>176 GB</t>
  </si>
  <si>
    <t>XEON E5-2650</t>
  </si>
  <si>
    <t>#76529 0008</t>
  </si>
  <si>
    <t>CZ2439088P</t>
  </si>
  <si>
    <t>112 GB</t>
  </si>
  <si>
    <t>XEON E5-2620V2</t>
  </si>
  <si>
    <t>#76529 0074</t>
  </si>
  <si>
    <t>CZ2426265V</t>
  </si>
  <si>
    <t>#82572 0043</t>
  </si>
  <si>
    <t>CZ223603VY</t>
  </si>
  <si>
    <t>#82228 0008</t>
  </si>
  <si>
    <t>CZ245111D9</t>
  </si>
  <si>
    <t>80 GB</t>
  </si>
  <si>
    <t>#76529 0071</t>
  </si>
  <si>
    <t>CZ235011H7</t>
  </si>
  <si>
    <t>#76529 0018</t>
  </si>
  <si>
    <t>CZJ2340VL8</t>
  </si>
  <si>
    <t>XEON E5-2450</t>
  </si>
  <si>
    <t>#79520 0030</t>
  </si>
  <si>
    <t>1810B0105202</t>
  </si>
  <si>
    <t>2X 500 + 4X 1000</t>
  </si>
  <si>
    <t>XEON E5-2407</t>
  </si>
  <si>
    <t>#76426 0001</t>
  </si>
  <si>
    <t>CZJ40905TR</t>
  </si>
  <si>
    <t>6X 2000</t>
  </si>
  <si>
    <t>#73310 0006</t>
  </si>
  <si>
    <t>17001000111</t>
  </si>
  <si>
    <t>CZJ43900FF</t>
  </si>
  <si>
    <t>#76529 0068</t>
  </si>
  <si>
    <t>CZJ44901RX</t>
  </si>
  <si>
    <t>DL360E G8</t>
  </si>
  <si>
    <t>#78255 0033</t>
  </si>
  <si>
    <t>17000000012</t>
  </si>
  <si>
    <t>1S5457AC1J3073RT</t>
  </si>
  <si>
    <t>300 + 300 + 300</t>
  </si>
  <si>
    <t>E5-2603V3</t>
  </si>
  <si>
    <t>X3100 M5</t>
  </si>
  <si>
    <t>*S3644</t>
  </si>
  <si>
    <t>#78637 0032</t>
  </si>
  <si>
    <t>11S94Y6740YK10LN21G01U</t>
  </si>
  <si>
    <t>E5-2660</t>
  </si>
  <si>
    <t>X3650 M4</t>
  </si>
  <si>
    <t>#78086 0021</t>
  </si>
  <si>
    <t>1S7945N2GKD32X52</t>
  </si>
  <si>
    <t>RACK/SERVER PSU-FAN NOISY, MISSING TWO P</t>
  </si>
  <si>
    <t>147 + 500</t>
  </si>
  <si>
    <t>X5680</t>
  </si>
  <si>
    <t>#79981 0009</t>
  </si>
  <si>
    <t>1S7915H3GKD6X6AZ</t>
  </si>
  <si>
    <t>E5-2660V2</t>
  </si>
  <si>
    <t>#79981 0005</t>
  </si>
  <si>
    <t>1S7915H2GKD8Y50G</t>
  </si>
  <si>
    <t>RACK/SERVER MISSING SECONDARY PSU AND ON</t>
  </si>
  <si>
    <t>#79981 0004</t>
  </si>
  <si>
    <t>1S7915E2G06HCEE3</t>
  </si>
  <si>
    <t>RACK/SERVER MISSING PCIE SHIELDS</t>
  </si>
  <si>
    <t>4X 200 SSD + 4X 400</t>
  </si>
  <si>
    <t>E5-26430</t>
  </si>
  <si>
    <t>#79981 0001</t>
  </si>
  <si>
    <t>1S7915M2GKD3C0CZ</t>
  </si>
  <si>
    <t>E5-26900</t>
  </si>
  <si>
    <t>#79981 0011</t>
  </si>
  <si>
    <t>11S00W2102YK10LN2C619D</t>
  </si>
  <si>
    <t>#78086 0020</t>
  </si>
  <si>
    <t>1S7945D2GKD12X5V</t>
  </si>
  <si>
    <t>2X 147 + 6X 300</t>
  </si>
  <si>
    <t>72 GB</t>
  </si>
  <si>
    <t>X3650 M3</t>
  </si>
  <si>
    <t>#79981 0007</t>
  </si>
  <si>
    <t>1S7945M2GKD21G8M</t>
  </si>
  <si>
    <t>RACK/SERVER MISSING PCIE SHIELD</t>
  </si>
  <si>
    <t>X5670</t>
  </si>
  <si>
    <t>#79981 0002</t>
  </si>
  <si>
    <t>1S7946PASKD498WL</t>
  </si>
  <si>
    <t>E5530</t>
  </si>
  <si>
    <t>X3650 M2</t>
  </si>
  <si>
    <t>#79981 0010</t>
  </si>
  <si>
    <t>1S7947WWRKD342HR</t>
  </si>
  <si>
    <t>56 GB</t>
  </si>
  <si>
    <t>X5570</t>
  </si>
  <si>
    <t>#79981 0003</t>
  </si>
  <si>
    <t>06ZXRL8</t>
  </si>
  <si>
    <t>2X 240 SSD</t>
  </si>
  <si>
    <t>X3500 M4</t>
  </si>
  <si>
    <t>#79837 0007</t>
  </si>
  <si>
    <t>KD5W8RN</t>
  </si>
  <si>
    <t>3X 300</t>
  </si>
  <si>
    <t>SYSTEM X3300 M4</t>
  </si>
  <si>
    <t>#80112 0045</t>
  </si>
  <si>
    <t>P81Y4317</t>
  </si>
  <si>
    <t>2022-10-28</t>
  </si>
  <si>
    <t>#79897 0010</t>
  </si>
  <si>
    <t>KD3Z3TG</t>
  </si>
  <si>
    <t>500 + 500</t>
  </si>
  <si>
    <t>IBM SYSTEM X3100 M4 -[2582K9G]-</t>
  </si>
  <si>
    <t>#82160 0098</t>
  </si>
  <si>
    <t>1S9843AE26869331</t>
  </si>
  <si>
    <t>RACK/SERVER ONE OF THE TWO BATTERIES IN</t>
  </si>
  <si>
    <t>FLASHSYSTEM 900</t>
  </si>
  <si>
    <t>#77768 0004</t>
  </si>
  <si>
    <t>78GMFG0</t>
  </si>
  <si>
    <t>RACK/SERVER SAN VOLUME CONTROLLER</t>
  </si>
  <si>
    <t>2147-SV1</t>
  </si>
  <si>
    <t>#82572 0096</t>
  </si>
  <si>
    <t>78GMGK0</t>
  </si>
  <si>
    <t>#82572 0098</t>
  </si>
  <si>
    <t>CZ3329K1PJ</t>
  </si>
  <si>
    <t>68 GB</t>
  </si>
  <si>
    <t>X5675</t>
  </si>
  <si>
    <t>DL360 G7</t>
  </si>
  <si>
    <t>#80099 0006</t>
  </si>
  <si>
    <t>YM6C012700</t>
  </si>
  <si>
    <t>120 + 7X 600</t>
  </si>
  <si>
    <t>E5-2690V4</t>
  </si>
  <si>
    <t>#79525 0001</t>
  </si>
  <si>
    <t>FCH2243V1EZ</t>
  </si>
  <si>
    <t>2X 480 SSD + 6X 1920 SSD</t>
  </si>
  <si>
    <t>E5-2699V4</t>
  </si>
  <si>
    <t>UCS C220 M4</t>
  </si>
  <si>
    <t>#82348 0002</t>
  </si>
  <si>
    <t>C8470FE39N60029</t>
  </si>
  <si>
    <t>ASPEED GRAPHICS FAMILY</t>
  </si>
  <si>
    <t>3001 + 4X 240 SSD</t>
  </si>
  <si>
    <t>CSE-847</t>
  </si>
  <si>
    <t>*S3647</t>
  </si>
  <si>
    <t>#77730 0006</t>
  </si>
  <si>
    <t>SUPERMICRO</t>
  </si>
  <si>
    <t>C8360LD09M70016</t>
  </si>
  <si>
    <t>CSE-836</t>
  </si>
  <si>
    <t>2022-09-23</t>
  </si>
  <si>
    <t>#78623 0001</t>
  </si>
  <si>
    <t>CZJ00806XK</t>
  </si>
  <si>
    <t>8X 450</t>
  </si>
  <si>
    <t>SE1220</t>
  </si>
  <si>
    <t>#81590 0015</t>
  </si>
  <si>
    <t>CZJ008003K</t>
  </si>
  <si>
    <t>7X 450</t>
  </si>
  <si>
    <t>#81590 0016</t>
  </si>
  <si>
    <t>CZJ1090CGM</t>
  </si>
  <si>
    <t>6X 450 + 600</t>
  </si>
  <si>
    <t>#81590 0012</t>
  </si>
  <si>
    <t>CZJ11000DY</t>
  </si>
  <si>
    <t>ML350 G6</t>
  </si>
  <si>
    <t>#79463 0010</t>
  </si>
  <si>
    <t>CZ2122054C</t>
  </si>
  <si>
    <t>5X 500</t>
  </si>
  <si>
    <t>DL380 G7</t>
  </si>
  <si>
    <t>#81640 0001</t>
  </si>
  <si>
    <t>CZ21100CSF</t>
  </si>
  <si>
    <t>2X 147 + 4X 450</t>
  </si>
  <si>
    <t>#78400 0007</t>
  </si>
  <si>
    <t>CZ2147082Y</t>
  </si>
  <si>
    <t>SERVER HEWLETT-PACKA</t>
  </si>
  <si>
    <t>28 GB</t>
  </si>
  <si>
    <t>X5690</t>
  </si>
  <si>
    <t>#80212 2359</t>
  </si>
  <si>
    <t>CZ2026873N</t>
  </si>
  <si>
    <t>7X 300</t>
  </si>
  <si>
    <t>E5640</t>
  </si>
  <si>
    <t>#81209 0027</t>
  </si>
  <si>
    <t>CZ2148028P</t>
  </si>
  <si>
    <t>8X 300</t>
  </si>
  <si>
    <t>60 GB</t>
  </si>
  <si>
    <t>#81209 0034</t>
  </si>
  <si>
    <t>CZ20288YFK</t>
  </si>
  <si>
    <t>#81209 0029</t>
  </si>
  <si>
    <t>CZ2035CS37</t>
  </si>
  <si>
    <t>2X 73</t>
  </si>
  <si>
    <t>144 GB</t>
  </si>
  <si>
    <t>#80923 0008</t>
  </si>
  <si>
    <t>CZC00465GY</t>
  </si>
  <si>
    <t>E5540</t>
  </si>
  <si>
    <t>DL380 G6</t>
  </si>
  <si>
    <t>#81209 0028</t>
  </si>
  <si>
    <t>CZC91968GB</t>
  </si>
  <si>
    <t>4X 147 + 2X 300</t>
  </si>
  <si>
    <t>34 GB</t>
  </si>
  <si>
    <t>#78400 0014</t>
  </si>
  <si>
    <t>CZJ02008ZM</t>
  </si>
  <si>
    <t>30 GB</t>
  </si>
  <si>
    <t>XEON E5640</t>
  </si>
  <si>
    <t>#81209 0006</t>
  </si>
  <si>
    <t>CZJ12200BH</t>
  </si>
  <si>
    <t>#81209 0032</t>
  </si>
  <si>
    <t>CZJ0400BXY</t>
  </si>
  <si>
    <t>#81209 0010</t>
  </si>
  <si>
    <t>CZJ12006KC</t>
  </si>
  <si>
    <t>#79000 0004</t>
  </si>
  <si>
    <t>CZJ1420HMH</t>
  </si>
  <si>
    <t>2X 300 + 2X 600</t>
  </si>
  <si>
    <t>#76240 0030</t>
  </si>
  <si>
    <t>CZJ04802FY</t>
  </si>
  <si>
    <t>147 SSD</t>
  </si>
  <si>
    <t>HEWLETT-PACKARD PROL</t>
  </si>
  <si>
    <t>#80212 2354</t>
  </si>
  <si>
    <t>CZJ14807SL</t>
  </si>
  <si>
    <t>#81209 0021</t>
  </si>
  <si>
    <t>CZJ0200G8W</t>
  </si>
  <si>
    <t>DL360 G6</t>
  </si>
  <si>
    <t>#76240 0029</t>
  </si>
  <si>
    <t>CZJ02906YH</t>
  </si>
  <si>
    <t>#76240 0028</t>
  </si>
  <si>
    <t>CZ19340284</t>
  </si>
  <si>
    <t>XEON E5502</t>
  </si>
  <si>
    <t>DL320 G6</t>
  </si>
  <si>
    <t>#78400 0005</t>
  </si>
  <si>
    <t>CZJ00702N9</t>
  </si>
  <si>
    <t>4X 500</t>
  </si>
  <si>
    <t>XEON E5504</t>
  </si>
  <si>
    <t>DL180 G6</t>
  </si>
  <si>
    <t>#81640 0012</t>
  </si>
  <si>
    <t>CZJ00702MZ</t>
  </si>
  <si>
    <t>#81640 0011</t>
  </si>
  <si>
    <t>CZJ94602VK</t>
  </si>
  <si>
    <t>#81640 0048</t>
  </si>
  <si>
    <t>CZJ2020KHB</t>
  </si>
  <si>
    <t>4 + 4X 1000</t>
  </si>
  <si>
    <t>D2D2504I</t>
  </si>
  <si>
    <t>#79000 0001</t>
  </si>
  <si>
    <t>SHJHU0000001EB6</t>
  </si>
  <si>
    <t>RACK/SERVER DISKKABINETT</t>
  </si>
  <si>
    <t>447 + 23X 448</t>
  </si>
  <si>
    <t>NAJ-0801</t>
  </si>
  <si>
    <t>*S3656</t>
  </si>
  <si>
    <t>#82228 0003</t>
  </si>
  <si>
    <t>SHX0954292H113CA</t>
  </si>
  <si>
    <t>RACK/SERVER DISKKABINETT WEBCAM</t>
  </si>
  <si>
    <t>11X 447 + 12X 448</t>
  </si>
  <si>
    <t>#82228 0007</t>
  </si>
  <si>
    <t>SHJHU000000197C</t>
  </si>
  <si>
    <t>24X 448</t>
  </si>
  <si>
    <t>#82228 0001</t>
  </si>
  <si>
    <t>24X 1625</t>
  </si>
  <si>
    <t>NAJ-1001</t>
  </si>
  <si>
    <t>#78159 0016</t>
  </si>
  <si>
    <t>RACK/SERVER SAKNAR PLASTBIT PÅ SIDAN.</t>
  </si>
  <si>
    <t>NS</t>
  </si>
  <si>
    <t>#78158 0007</t>
  </si>
  <si>
    <t>AFF8080-EX</t>
  </si>
  <si>
    <t>2022-11-18</t>
  </si>
  <si>
    <t>*S3649</t>
  </si>
  <si>
    <t>#78158 0018</t>
  </si>
  <si>
    <t>AFF8080 EX</t>
  </si>
  <si>
    <t>#78159 0025</t>
  </si>
  <si>
    <t>G6PKF62</t>
  </si>
  <si>
    <t>30X 6001</t>
  </si>
  <si>
    <t>POWERVAULT MD3460</t>
  </si>
  <si>
    <t>*S3650</t>
  </si>
  <si>
    <t>#77730 0005</t>
  </si>
  <si>
    <t>SX01211023</t>
  </si>
  <si>
    <t>4 SERIES CHIPSET INTEGRATED GRAPHICS CONTROLLER</t>
  </si>
  <si>
    <t>11X 750</t>
  </si>
  <si>
    <t>3650-0834</t>
  </si>
  <si>
    <t>*S3657</t>
  </si>
  <si>
    <t>#80825 0014</t>
  </si>
  <si>
    <t>LSI</t>
  </si>
  <si>
    <t>SX03726686</t>
  </si>
  <si>
    <t>24X 500</t>
  </si>
  <si>
    <t>5350-0834</t>
  </si>
  <si>
    <t>#80825 0016</t>
  </si>
  <si>
    <t>SX02904460</t>
  </si>
  <si>
    <t>#80825 0017</t>
  </si>
  <si>
    <t>SX01502095</t>
  </si>
  <si>
    <t>10X 750</t>
  </si>
  <si>
    <t>#80825 0012</t>
  </si>
  <si>
    <t>SX01502708</t>
  </si>
  <si>
    <t>#80825 0013</t>
  </si>
  <si>
    <t>SGA8340010</t>
  </si>
  <si>
    <t>23X 300</t>
  </si>
  <si>
    <t>MSA70</t>
  </si>
  <si>
    <t>#81209 0037</t>
  </si>
  <si>
    <t>SX04107733</t>
  </si>
  <si>
    <t>RACK/SERVER 1X SAS CONTROLLER</t>
  </si>
  <si>
    <t>2X 900 + 4X 1000</t>
  </si>
  <si>
    <t>E2600</t>
  </si>
  <si>
    <t>#80825 0019</t>
  </si>
  <si>
    <t>1520LHN304600</t>
  </si>
  <si>
    <t>12X 3001</t>
  </si>
  <si>
    <t>RS2414+</t>
  </si>
  <si>
    <t>#78158 0011</t>
  </si>
  <si>
    <t>SYNOLOGY</t>
  </si>
  <si>
    <t>18033000011</t>
  </si>
  <si>
    <t>CN38BX50Q0</t>
  </si>
  <si>
    <t>RACK_SMALL</t>
  </si>
  <si>
    <t>V1910-48G</t>
  </si>
  <si>
    <t>*X4410</t>
  </si>
  <si>
    <t>#81188 0027</t>
  </si>
  <si>
    <t>SG344NB0A5</t>
  </si>
  <si>
    <t>PROCURVE 2824</t>
  </si>
  <si>
    <t>#81090 0007</t>
  </si>
  <si>
    <t>CN63GPV1CN</t>
  </si>
  <si>
    <t>#82658 0002</t>
  </si>
  <si>
    <t>SG006IP0D3</t>
  </si>
  <si>
    <t>2910AL-24G</t>
  </si>
  <si>
    <t>#81590 0002</t>
  </si>
  <si>
    <t>SG008IP044</t>
  </si>
  <si>
    <t>#81590 0003</t>
  </si>
  <si>
    <t>SG312IP026</t>
  </si>
  <si>
    <t>#81590 0004</t>
  </si>
  <si>
    <t>CN926XJ0BH</t>
  </si>
  <si>
    <t>2810-48G</t>
  </si>
  <si>
    <t>#82658 0005</t>
  </si>
  <si>
    <t>CN041DG056</t>
  </si>
  <si>
    <t>2510G-48</t>
  </si>
  <si>
    <t>#81090 0010</t>
  </si>
  <si>
    <t>CN045DG00W</t>
  </si>
  <si>
    <t>#81090 0008</t>
  </si>
  <si>
    <t>CN028DG094</t>
  </si>
  <si>
    <t>#81090 0009</t>
  </si>
  <si>
    <t>CN44FRL0Z6</t>
  </si>
  <si>
    <t>1910-8G-POE+</t>
  </si>
  <si>
    <t>#81338 0022</t>
  </si>
  <si>
    <t>CN44FRL135</t>
  </si>
  <si>
    <t>#81338 0016</t>
  </si>
  <si>
    <t>CN44FRL19X</t>
  </si>
  <si>
    <t>#81338 0015</t>
  </si>
  <si>
    <t>CN46FRJ1GF</t>
  </si>
  <si>
    <t>1910-8G</t>
  </si>
  <si>
    <t>#81338 0002</t>
  </si>
  <si>
    <t>CN76GMV37N</t>
  </si>
  <si>
    <t>1820-8G</t>
  </si>
  <si>
    <t>#81590 0007</t>
  </si>
  <si>
    <t>CN76GMV31Q</t>
  </si>
  <si>
    <t>#81590 0010</t>
  </si>
  <si>
    <t>CN5AGMV26Z</t>
  </si>
  <si>
    <t>#81590 0006</t>
  </si>
  <si>
    <t>CN76GMV33N</t>
  </si>
  <si>
    <t>#81590 0009</t>
  </si>
  <si>
    <t>CN72GMW0M0</t>
  </si>
  <si>
    <t>1820-24G</t>
  </si>
  <si>
    <t>#81904 0006</t>
  </si>
  <si>
    <t>CN8AHKZ0W2</t>
  </si>
  <si>
    <t>2930F</t>
  </si>
  <si>
    <t>#81012 0030</t>
  </si>
  <si>
    <t>SG74FLZL75</t>
  </si>
  <si>
    <t>2920-48G-POE+</t>
  </si>
  <si>
    <t>#81012 0032</t>
  </si>
  <si>
    <t>CN78FP49T6</t>
  </si>
  <si>
    <t>2530-24G POE+</t>
  </si>
  <si>
    <t>#82271 0015</t>
  </si>
  <si>
    <t>CN6BFP40TF</t>
  </si>
  <si>
    <t>#82271 0014</t>
  </si>
  <si>
    <t>AS NEW</t>
  </si>
  <si>
    <t>JPG20040100</t>
  </si>
  <si>
    <t>DS-C9148S-K9</t>
  </si>
  <si>
    <t>*X4409</t>
  </si>
  <si>
    <t>#77768 0001</t>
  </si>
  <si>
    <t>#77768 0002</t>
  </si>
  <si>
    <t>FOC1622Z2PK</t>
  </si>
  <si>
    <t>2960-S</t>
  </si>
  <si>
    <t>#81593 0026</t>
  </si>
  <si>
    <t>FOC1718Z3M2</t>
  </si>
  <si>
    <t>#81593 0025</t>
  </si>
  <si>
    <t>FOC1718Z3MA</t>
  </si>
  <si>
    <t>#81593 0029</t>
  </si>
  <si>
    <t>FOC1718Z4S3</t>
  </si>
  <si>
    <t>#81593 0030</t>
  </si>
  <si>
    <t>FOC1718Z3LQ</t>
  </si>
  <si>
    <t>#81593 0028</t>
  </si>
  <si>
    <t>FOC1718Z3KV</t>
  </si>
  <si>
    <t>#81593 0022</t>
  </si>
  <si>
    <t>FOC1718Z4R5</t>
  </si>
  <si>
    <t>#81593 0037</t>
  </si>
  <si>
    <t>FOC1718Z3LV</t>
  </si>
  <si>
    <t>#81593 0038</t>
  </si>
  <si>
    <t>FOC1718Z4RY</t>
  </si>
  <si>
    <t>#81593 0027</t>
  </si>
  <si>
    <t>FOC1632Z3UU</t>
  </si>
  <si>
    <t>#81593 0031</t>
  </si>
  <si>
    <t>FOC1718Z3LU</t>
  </si>
  <si>
    <t>#81593 0034</t>
  </si>
  <si>
    <t>FOC1620W09L</t>
  </si>
  <si>
    <t>#81593 0023</t>
  </si>
  <si>
    <t>FOC1718Z3MG</t>
  </si>
  <si>
    <t>#81593 0041</t>
  </si>
  <si>
    <t>FOC1718Z3M5</t>
  </si>
  <si>
    <t>#81593 0035</t>
  </si>
  <si>
    <t>FOC1718Z3L8</t>
  </si>
  <si>
    <t>#81593 0033</t>
  </si>
  <si>
    <t>FOC1633W1A5</t>
  </si>
  <si>
    <t>#81593 0036</t>
  </si>
  <si>
    <t>FOC1638X0BZ</t>
  </si>
  <si>
    <t>#81593 0019</t>
  </si>
  <si>
    <t>FOC1722W28X</t>
  </si>
  <si>
    <t>#81593 0040</t>
  </si>
  <si>
    <t>FOC1632Z0C1</t>
  </si>
  <si>
    <t>#81593 0032</t>
  </si>
  <si>
    <t>FOC1722W29D</t>
  </si>
  <si>
    <t>#81593 0039</t>
  </si>
  <si>
    <t>FOC1638W02M</t>
  </si>
  <si>
    <t>#81593 0021</t>
  </si>
  <si>
    <t>FOC1722W28N</t>
  </si>
  <si>
    <t>#81593 0017</t>
  </si>
  <si>
    <t>FOC1722W29C</t>
  </si>
  <si>
    <t>#81593 0020</t>
  </si>
  <si>
    <t>FOC1638X0CE</t>
  </si>
  <si>
    <t>#81593 0013</t>
  </si>
  <si>
    <t>FOC1638X0BX</t>
  </si>
  <si>
    <t>#81593 0001</t>
  </si>
  <si>
    <t>FOC1722X28E</t>
  </si>
  <si>
    <t>#81593 0011</t>
  </si>
  <si>
    <t>FOC1638X0C6</t>
  </si>
  <si>
    <t>#81593 0009</t>
  </si>
  <si>
    <t>FOC1623W1B4</t>
  </si>
  <si>
    <t>#81593 0005</t>
  </si>
  <si>
    <t>FOC1638X0CT</t>
  </si>
  <si>
    <t>#81593 0006</t>
  </si>
  <si>
    <t>FOC1638X0BW</t>
  </si>
  <si>
    <t>#81593 0008</t>
  </si>
  <si>
    <t>FOC1718Z3LF</t>
  </si>
  <si>
    <t>#81593 0012</t>
  </si>
  <si>
    <t>FOC1718Z4RP</t>
  </si>
  <si>
    <t>#81593 0014</t>
  </si>
  <si>
    <t>FOC1718Z3LS</t>
  </si>
  <si>
    <t>#81593 0004</t>
  </si>
  <si>
    <t>FOC1626W161</t>
  </si>
  <si>
    <t>#81593 0003</t>
  </si>
  <si>
    <t>FOC1718Z3LT</t>
  </si>
  <si>
    <t>#81593 0042</t>
  </si>
  <si>
    <t>FOC1620Z2QU</t>
  </si>
  <si>
    <t>#81593 0015</t>
  </si>
  <si>
    <t>FOC1718Z3MD</t>
  </si>
  <si>
    <t>#81593 0010</t>
  </si>
  <si>
    <t>FOC1718Z3LY</t>
  </si>
  <si>
    <t>#81593 0007</t>
  </si>
  <si>
    <t>FOC1718Z3L9</t>
  </si>
  <si>
    <t>#81593 0016</t>
  </si>
  <si>
    <t>FOC1718Z3DY</t>
  </si>
  <si>
    <t>#81593 0018</t>
  </si>
  <si>
    <t>FOC1441Z6Q1</t>
  </si>
  <si>
    <t>#79981 0013</t>
  </si>
  <si>
    <t>FOC1441Z6QG</t>
  </si>
  <si>
    <t>#79981 0012</t>
  </si>
  <si>
    <t>FOC1644Z5BN</t>
  </si>
  <si>
    <t>#79981 0014</t>
  </si>
  <si>
    <t>3QV</t>
  </si>
  <si>
    <t>#79981 0015</t>
  </si>
  <si>
    <t>AL2212AA0002</t>
  </si>
  <si>
    <t>SRX550</t>
  </si>
  <si>
    <t>*X4407</t>
  </si>
  <si>
    <t>#77524 0001</t>
  </si>
  <si>
    <t>AL2112AA0077</t>
  </si>
  <si>
    <t>#77524 0002</t>
  </si>
  <si>
    <t>CZ1621AN0516</t>
  </si>
  <si>
    <t>SRX380</t>
  </si>
  <si>
    <t>#78158 0013</t>
  </si>
  <si>
    <t>EW1921AF0012</t>
  </si>
  <si>
    <t>#78159 0005</t>
  </si>
  <si>
    <t>EW0521AF0038</t>
  </si>
  <si>
    <t>#78159 0002</t>
  </si>
  <si>
    <t>BR0212362585</t>
  </si>
  <si>
    <t>EX4200-24F</t>
  </si>
  <si>
    <t>#77524 0012</t>
  </si>
  <si>
    <t>BR0212362592</t>
  </si>
  <si>
    <t>#77524 0013</t>
  </si>
  <si>
    <t>CU0214310212</t>
  </si>
  <si>
    <t>EX2200-48T-4G</t>
  </si>
  <si>
    <t>#77524 0009</t>
  </si>
  <si>
    <t>CU0214310316</t>
  </si>
  <si>
    <t>#77524 0007</t>
  </si>
  <si>
    <t>CT0212466751</t>
  </si>
  <si>
    <t>EX2200-48P-4G</t>
  </si>
  <si>
    <t>#77524 0008</t>
  </si>
  <si>
    <t>CV0212357187</t>
  </si>
  <si>
    <t>EX2200-24P-4G</t>
  </si>
  <si>
    <t>#77524 0003</t>
  </si>
  <si>
    <t>CV0212357137</t>
  </si>
  <si>
    <t>#77524 0004</t>
  </si>
  <si>
    <t>CV0212357344</t>
  </si>
  <si>
    <t>#77524 0006</t>
  </si>
  <si>
    <t>CV0212357179</t>
  </si>
  <si>
    <t>#77524 0010</t>
  </si>
  <si>
    <t>CV0212357229</t>
  </si>
  <si>
    <t>#77524 0011</t>
  </si>
  <si>
    <t>CV4517AF0128</t>
  </si>
  <si>
    <t>SRX300</t>
  </si>
  <si>
    <t>#76529 0054</t>
  </si>
  <si>
    <t>JUNIPER</t>
  </si>
  <si>
    <t>FOC2033S2V7</t>
  </si>
  <si>
    <t>WS-C2960X-48LPD-L</t>
  </si>
  <si>
    <t>*X4375</t>
  </si>
  <si>
    <t>#78906 0012</t>
  </si>
  <si>
    <t>FCW1932A5ZY</t>
  </si>
  <si>
    <t>WS-C2960X-48FPS-L</t>
  </si>
  <si>
    <t>#77975 0005</t>
  </si>
  <si>
    <t>FCW1932A5ZR</t>
  </si>
  <si>
    <t>#77975 0004</t>
  </si>
  <si>
    <t>FCW1932A5Z4</t>
  </si>
  <si>
    <t>#77975 0003</t>
  </si>
  <si>
    <t>FCW1932A5YZ</t>
  </si>
  <si>
    <t>#77975 0001</t>
  </si>
  <si>
    <t>FOC1532Z3AM</t>
  </si>
  <si>
    <t>WS-C2960S-48FPD-L</t>
  </si>
  <si>
    <t>#81843 0005</t>
  </si>
  <si>
    <t>FOC1532Z4TB</t>
  </si>
  <si>
    <t>#81843 0004</t>
  </si>
  <si>
    <t>FCQ1737X5HG</t>
  </si>
  <si>
    <t>SWITCH WS-C2960</t>
  </si>
  <si>
    <t>#76538 3075</t>
  </si>
  <si>
    <t>FDO1550V0AP</t>
  </si>
  <si>
    <t>SWITCH WS3750X</t>
  </si>
  <si>
    <t>#76538 3080</t>
  </si>
  <si>
    <t>FDO1550V0A7</t>
  </si>
  <si>
    <t>#76538 3079</t>
  </si>
  <si>
    <t>PSZ172601ZG</t>
  </si>
  <si>
    <t>SWITCH WLAN 2500</t>
  </si>
  <si>
    <t>#76538 3078</t>
  </si>
  <si>
    <t>DNI19050DHG</t>
  </si>
  <si>
    <t>SWITCH SG300-28</t>
  </si>
  <si>
    <t>#76538 3077</t>
  </si>
  <si>
    <t>DNI170701L9</t>
  </si>
  <si>
    <t>#76538 3076</t>
  </si>
  <si>
    <t>FCZ2123404B</t>
  </si>
  <si>
    <t>SWITCH C881</t>
  </si>
  <si>
    <t>#76538 3071</t>
  </si>
  <si>
    <t>FCZ2123B03A</t>
  </si>
  <si>
    <t>#76538 3070</t>
  </si>
  <si>
    <t>FCZ2123404D</t>
  </si>
  <si>
    <t>#76538 3069</t>
  </si>
  <si>
    <t>FCZ1813C21B</t>
  </si>
  <si>
    <t>SWITCH 890</t>
  </si>
  <si>
    <t>#76538 3072</t>
  </si>
  <si>
    <t>DNI1539011L</t>
  </si>
  <si>
    <t>SG 200-50</t>
  </si>
  <si>
    <t>#77342 0009</t>
  </si>
  <si>
    <t>DNI15390151</t>
  </si>
  <si>
    <t>#77342 0008</t>
  </si>
  <si>
    <t>DNI153900Y5</t>
  </si>
  <si>
    <t>#77342 0010</t>
  </si>
  <si>
    <t>FGL214581N9</t>
  </si>
  <si>
    <t>RACK_SMALL 400GB SSD</t>
  </si>
  <si>
    <t>400 SSD</t>
  </si>
  <si>
    <t>I5-4670K</t>
  </si>
  <si>
    <t>ISR4431</t>
  </si>
  <si>
    <t>#82766 0013</t>
  </si>
  <si>
    <t>FDO2132A2RS</t>
  </si>
  <si>
    <t>RACK_SMALL OBS 200GB SSD</t>
  </si>
  <si>
    <t>200 SSD</t>
  </si>
  <si>
    <t>ISR4331</t>
  </si>
  <si>
    <t>#78973 0020</t>
  </si>
  <si>
    <t>FDO2124A3MJ</t>
  </si>
  <si>
    <t>#78831 0034</t>
  </si>
  <si>
    <t>FDO1947A0NC</t>
  </si>
  <si>
    <t>ISR4321</t>
  </si>
  <si>
    <t>#78831 0046</t>
  </si>
  <si>
    <t>CAT2002V0L6</t>
  </si>
  <si>
    <t>RACK_SMALL FACTORY RESET</t>
  </si>
  <si>
    <t>ASR-920-24SZ-M</t>
  </si>
  <si>
    <t>#78159 0021</t>
  </si>
  <si>
    <t>CAT2002V0QV</t>
  </si>
  <si>
    <t>#78159 0022</t>
  </si>
  <si>
    <t>FGL194240DS</t>
  </si>
  <si>
    <t>ASA 5512-X</t>
  </si>
  <si>
    <t>#76529 0046</t>
  </si>
  <si>
    <t>FDO1310Y2U2</t>
  </si>
  <si>
    <t>3750G</t>
  </si>
  <si>
    <t>#76529 0038</t>
  </si>
  <si>
    <t>FCZ1145X039</t>
  </si>
  <si>
    <t>#76529 0041</t>
  </si>
  <si>
    <t>FCZ16322125</t>
  </si>
  <si>
    <t>#76529 0040</t>
  </si>
  <si>
    <t>FCW1837B0WP</t>
  </si>
  <si>
    <t>2960-X</t>
  </si>
  <si>
    <t>#76529 0035</t>
  </si>
  <si>
    <t>FOC1920S6T1</t>
  </si>
  <si>
    <t>#76529 0034</t>
  </si>
  <si>
    <t>FOC2141T3GB</t>
  </si>
  <si>
    <t>#76529 0045</t>
  </si>
  <si>
    <t>FOC1748Z1JJ</t>
  </si>
  <si>
    <t>#77389 0005</t>
  </si>
  <si>
    <t>FOC1238W40V</t>
  </si>
  <si>
    <t>2960G</t>
  </si>
  <si>
    <t>#81593 0002</t>
  </si>
  <si>
    <t>FCZ161070KM</t>
  </si>
  <si>
    <t>#79981 0006</t>
  </si>
  <si>
    <t>FCZ2032B182</t>
  </si>
  <si>
    <t>#76497 0028</t>
  </si>
  <si>
    <t>FCZ1447203G</t>
  </si>
  <si>
    <t>#76497 0035</t>
  </si>
  <si>
    <t>S172L31002177</t>
  </si>
  <si>
    <t>GS2210-48</t>
  </si>
  <si>
    <t>*X4359</t>
  </si>
  <si>
    <t>#76538 3068</t>
  </si>
  <si>
    <t>ZYXEL</t>
  </si>
  <si>
    <t>S172L31002181</t>
  </si>
  <si>
    <t>#76538 3067</t>
  </si>
  <si>
    <t>S090Z31008413</t>
  </si>
  <si>
    <t>USG 300</t>
  </si>
  <si>
    <t>#78410 0001</t>
  </si>
  <si>
    <t>ZYWALL</t>
  </si>
  <si>
    <t>80DB0327058C3</t>
  </si>
  <si>
    <t>M500</t>
  </si>
  <si>
    <t>#76529 0001</t>
  </si>
  <si>
    <t>WATCHGUARD</t>
  </si>
  <si>
    <t>1346K24A43C3DAB0E</t>
  </si>
  <si>
    <t>TOUGHSWITCH POE PRO</t>
  </si>
  <si>
    <t>#77458 0007</t>
  </si>
  <si>
    <t>UBIQUITI</t>
  </si>
  <si>
    <t>11B97900406</t>
  </si>
  <si>
    <t>TL-SG1024</t>
  </si>
  <si>
    <t>#81397 0012</t>
  </si>
  <si>
    <t>214B242000125</t>
  </si>
  <si>
    <t>TL-SG1016</t>
  </si>
  <si>
    <t>#81271 0003</t>
  </si>
  <si>
    <t>14811-01</t>
  </si>
  <si>
    <t>XEON D-1541</t>
  </si>
  <si>
    <t>#77025 0089</t>
  </si>
  <si>
    <t>SUPERMICRO/MULLET</t>
  </si>
  <si>
    <t>ZONEDIRECTOR 1100</t>
  </si>
  <si>
    <t>#82658 0007</t>
  </si>
  <si>
    <t>RUCKUS</t>
  </si>
  <si>
    <t>E0469A2A9DF2</t>
  </si>
  <si>
    <t>SRX5308</t>
  </si>
  <si>
    <t>#78410 0003</t>
  </si>
  <si>
    <t>NETGEAR</t>
  </si>
  <si>
    <t>2W025C5K0184C</t>
  </si>
  <si>
    <t>JGS524 V2</t>
  </si>
  <si>
    <t>#78579 0015</t>
  </si>
  <si>
    <t>2W025C5G01865</t>
  </si>
  <si>
    <t>#78579 0019</t>
  </si>
  <si>
    <t>2B62035K0027D</t>
  </si>
  <si>
    <t>GSM7224P</t>
  </si>
  <si>
    <t>#76412 0002</t>
  </si>
  <si>
    <t>1CU37A3G000CF</t>
  </si>
  <si>
    <t>GSM7212</t>
  </si>
  <si>
    <t>#76412 0003</t>
  </si>
  <si>
    <t>2H31163300594</t>
  </si>
  <si>
    <t>GS748T</t>
  </si>
  <si>
    <t>#80934 0001</t>
  </si>
  <si>
    <t>1RB8033M0045E</t>
  </si>
  <si>
    <t>RACK_SMALL NOISY FAN</t>
  </si>
  <si>
    <t>#80934 0002</t>
  </si>
  <si>
    <t>14D10C954E0139</t>
  </si>
  <si>
    <t>LGS528</t>
  </si>
  <si>
    <t>#81740 0013</t>
  </si>
  <si>
    <t>LINKSYS</t>
  </si>
  <si>
    <t>NEW OPENED BOX</t>
  </si>
  <si>
    <t>S108EF5918005017</t>
  </si>
  <si>
    <t>FS-108E-FPOE</t>
  </si>
  <si>
    <t>#80057 0001</t>
  </si>
  <si>
    <t>FORTINET</t>
  </si>
  <si>
    <t>S124EP5918007445</t>
  </si>
  <si>
    <t>FORTISWITCH 124E-POE</t>
  </si>
  <si>
    <t>#80057 0004</t>
  </si>
  <si>
    <t>FG5H1E5818906077</t>
  </si>
  <si>
    <t>FORTIGATE 501E</t>
  </si>
  <si>
    <t>#80057 0005</t>
  </si>
  <si>
    <t>FG5H1E5818905831</t>
  </si>
  <si>
    <t>#80057 0006</t>
  </si>
  <si>
    <t>FG200ETK19900851</t>
  </si>
  <si>
    <t>FORTIGATE 200E</t>
  </si>
  <si>
    <t>#80057 0002</t>
  </si>
  <si>
    <t>Y0C792200456</t>
  </si>
  <si>
    <t>N51</t>
  </si>
  <si>
    <t>#76529 0050</t>
  </si>
  <si>
    <t>FORCEPOINT</t>
  </si>
  <si>
    <t>Y0C792300674</t>
  </si>
  <si>
    <t>#76529 0051</t>
  </si>
  <si>
    <t>1547N-42441</t>
  </si>
  <si>
    <t>SUMMIT X430-24T</t>
  </si>
  <si>
    <t>#77820 0050</t>
  </si>
  <si>
    <t>EXTREME NETWORKS</t>
  </si>
  <si>
    <t>F36F2A5002090</t>
  </si>
  <si>
    <t>PGS-1224T</t>
  </si>
  <si>
    <t>2022-10-11</t>
  </si>
  <si>
    <t>#78906 0015</t>
  </si>
  <si>
    <t>D-LINK</t>
  </si>
  <si>
    <t>R3153D2000015</t>
  </si>
  <si>
    <t>DGS-3120-24SC</t>
  </si>
  <si>
    <t>#78954 0021</t>
  </si>
  <si>
    <t>F366172000585</t>
  </si>
  <si>
    <t>DGS-1216T</t>
  </si>
  <si>
    <t>#81271 0018</t>
  </si>
  <si>
    <t>F37VBDB006645</t>
  </si>
  <si>
    <t>DGS-1008D</t>
  </si>
  <si>
    <t>#76932 0034</t>
  </si>
  <si>
    <t>G21DY42</t>
  </si>
  <si>
    <t>X1026</t>
  </si>
  <si>
    <t>2022-09-14</t>
  </si>
  <si>
    <t>#76536 0005</t>
  </si>
  <si>
    <t>8DM4Y42</t>
  </si>
  <si>
    <t>S3148</t>
  </si>
  <si>
    <t>#78159 0004</t>
  </si>
  <si>
    <t>FDM4Y42</t>
  </si>
  <si>
    <t>#78159 0003</t>
  </si>
  <si>
    <t>5DM4Y42</t>
  </si>
  <si>
    <t>#78158 0015</t>
  </si>
  <si>
    <t>BBM4Y42</t>
  </si>
  <si>
    <t>#78158 0014</t>
  </si>
  <si>
    <t>1M23Y42</t>
  </si>
  <si>
    <t>S3124</t>
  </si>
  <si>
    <t>#78159 0006</t>
  </si>
  <si>
    <t>34FHFH1</t>
  </si>
  <si>
    <t>RACK_LARGE</t>
  </si>
  <si>
    <t>POWERCONNECT 6224</t>
  </si>
  <si>
    <t>#76074 0007</t>
  </si>
  <si>
    <t>U3682410</t>
  </si>
  <si>
    <t>OS6450-24</t>
  </si>
  <si>
    <t>#81713 0021</t>
  </si>
  <si>
    <t>ALCATEL-LUCENT</t>
  </si>
  <si>
    <t>W0681782</t>
  </si>
  <si>
    <t>#81713 0017</t>
  </si>
  <si>
    <t>W0681979</t>
  </si>
  <si>
    <t>#81713 0019</t>
  </si>
  <si>
    <t>V03Q0221</t>
  </si>
  <si>
    <t>OS6350-P48</t>
  </si>
  <si>
    <t>#81713 0018</t>
  </si>
  <si>
    <t>U38Q0645</t>
  </si>
  <si>
    <t>#81713 0016</t>
  </si>
  <si>
    <t>W4880248</t>
  </si>
  <si>
    <t>OS6350-P10</t>
  </si>
  <si>
    <t>#81713 0024</t>
  </si>
  <si>
    <t>U4780233</t>
  </si>
  <si>
    <t>#81713 0025</t>
  </si>
  <si>
    <t>T45Q4174</t>
  </si>
  <si>
    <t>OS6350-48</t>
  </si>
  <si>
    <t>#81713 0023</t>
  </si>
  <si>
    <t>T45Q4200</t>
  </si>
  <si>
    <t>#81713 0015</t>
  </si>
  <si>
    <t>U26Q0595</t>
  </si>
  <si>
    <t>OS6350-24</t>
  </si>
  <si>
    <t>#81713 0020</t>
  </si>
  <si>
    <t>Y48Q0488</t>
  </si>
  <si>
    <t>#81713 0022</t>
  </si>
  <si>
    <t>CN15BX403Y</t>
  </si>
  <si>
    <t>2928-PWR PLUS</t>
  </si>
  <si>
    <t>#82841 0005</t>
  </si>
  <si>
    <t>3C0M</t>
  </si>
  <si>
    <t>F0C21503HGR</t>
  </si>
  <si>
    <t>WS-C3850-24P</t>
  </si>
  <si>
    <t>*S3651</t>
  </si>
  <si>
    <t>#78973 0021</t>
  </si>
  <si>
    <t>FDO1719H10H</t>
  </si>
  <si>
    <t>WS-C3750X-24P-L</t>
  </si>
  <si>
    <t>#78280 0006</t>
  </si>
  <si>
    <t>FDO1715R22Y</t>
  </si>
  <si>
    <t>#78280 0002</t>
  </si>
  <si>
    <t>FDO1716R0NR</t>
  </si>
  <si>
    <t>#78280 0003</t>
  </si>
  <si>
    <t>FDO1715R0CL</t>
  </si>
  <si>
    <t>#78280 0007</t>
  </si>
  <si>
    <t>FDO1715R26M</t>
  </si>
  <si>
    <t>#78280 0001</t>
  </si>
  <si>
    <t>FDO1715R26H</t>
  </si>
  <si>
    <t>#78280 0004</t>
  </si>
  <si>
    <t>FDO1719H110</t>
  </si>
  <si>
    <t>#78280 0011</t>
  </si>
  <si>
    <t>FDO1715H0A7</t>
  </si>
  <si>
    <t>#78280 0008</t>
  </si>
  <si>
    <t>FDO1715H0B5</t>
  </si>
  <si>
    <t>#78280 0014</t>
  </si>
  <si>
    <t>FDO1707R0VP</t>
  </si>
  <si>
    <t>#78280 0013</t>
  </si>
  <si>
    <t>FDO1715R0CH</t>
  </si>
  <si>
    <t>#78280 0010</t>
  </si>
  <si>
    <t>FDO1701X0BB</t>
  </si>
  <si>
    <t>WS-C3560X-24P-S</t>
  </si>
  <si>
    <t>#76497 0036</t>
  </si>
  <si>
    <t>FDO1612Z0DP</t>
  </si>
  <si>
    <t>3750-X</t>
  </si>
  <si>
    <t>#77389 0009</t>
  </si>
  <si>
    <t>FDO1612Z1TE</t>
  </si>
  <si>
    <t>#77389 0007</t>
  </si>
  <si>
    <t>FDO1616Z0YS</t>
  </si>
  <si>
    <t>#77389 0006</t>
  </si>
  <si>
    <t>FAN, PSU, DEF PSU, DEF PSU FAN</t>
  </si>
  <si>
    <t>10002000902</t>
  </si>
  <si>
    <t>B0045Z2</t>
  </si>
  <si>
    <t>MICRO</t>
  </si>
  <si>
    <t>I5-8500</t>
  </si>
  <si>
    <t>7060</t>
  </si>
  <si>
    <t>*D13662</t>
  </si>
  <si>
    <t>#78637 0082</t>
  </si>
  <si>
    <t>10002002531</t>
  </si>
  <si>
    <t>52XK423</t>
  </si>
  <si>
    <t>I3-6100T</t>
  </si>
  <si>
    <t>7050</t>
  </si>
  <si>
    <t>#82296 0009</t>
  </si>
  <si>
    <t>10002000832</t>
  </si>
  <si>
    <t>G2RF2J2</t>
  </si>
  <si>
    <t>7040</t>
  </si>
  <si>
    <t>#81603 1845</t>
  </si>
  <si>
    <t>G0BG2J2</t>
  </si>
  <si>
    <t>#81603 1846</t>
  </si>
  <si>
    <t>G27F2J2</t>
  </si>
  <si>
    <t>#81603 1842</t>
  </si>
  <si>
    <t>CDNW7J2</t>
  </si>
  <si>
    <t>#81603 1848</t>
  </si>
  <si>
    <t>G2CK2J2</t>
  </si>
  <si>
    <t>#81603 1843</t>
  </si>
  <si>
    <t>8p68mp3</t>
  </si>
  <si>
    <t>I5-10500T</t>
  </si>
  <si>
    <t>3090</t>
  </si>
  <si>
    <t>#77217 0012</t>
  </si>
  <si>
    <t>10002000242</t>
  </si>
  <si>
    <t>9CZCWW2</t>
  </si>
  <si>
    <t>I5-8500T</t>
  </si>
  <si>
    <t>3060</t>
  </si>
  <si>
    <t>#81156 0923</t>
  </si>
  <si>
    <t>BNMNYW2</t>
  </si>
  <si>
    <t>#81156 0922</t>
  </si>
  <si>
    <t>3L632W2</t>
  </si>
  <si>
    <t>#81156 0921</t>
  </si>
  <si>
    <t>8KCDBX2</t>
  </si>
  <si>
    <t>#81156 0920</t>
  </si>
  <si>
    <t>5G6NYW2</t>
  </si>
  <si>
    <t>#81156 0919</t>
  </si>
  <si>
    <t>FK632W2</t>
  </si>
  <si>
    <t>#81156 0918</t>
  </si>
  <si>
    <t>1PTK2T2</t>
  </si>
  <si>
    <t>#81156 0917</t>
  </si>
  <si>
    <t>BHLQ4W2</t>
  </si>
  <si>
    <t>#81156 0916</t>
  </si>
  <si>
    <t>DCZCWW2</t>
  </si>
  <si>
    <t>#81156 0915</t>
  </si>
  <si>
    <t>9KCDBX2</t>
  </si>
  <si>
    <t>#81156 0914</t>
  </si>
  <si>
    <t>DNMNYW2</t>
  </si>
  <si>
    <t>#81156 0913</t>
  </si>
  <si>
    <t>DKCDBX2</t>
  </si>
  <si>
    <t>#81156 0912</t>
  </si>
  <si>
    <t>3RRB0S2</t>
  </si>
  <si>
    <t>#81603 1894</t>
  </si>
  <si>
    <t>CC37CS2</t>
  </si>
  <si>
    <t>#81603 1893</t>
  </si>
  <si>
    <t>C5JLFS2</t>
  </si>
  <si>
    <t>#81603 1892</t>
  </si>
  <si>
    <t>9MJLFS2</t>
  </si>
  <si>
    <t>#81603 1891</t>
  </si>
  <si>
    <t>8SJLFS2</t>
  </si>
  <si>
    <t>#81603 1890</t>
  </si>
  <si>
    <t>8NGLFS2</t>
  </si>
  <si>
    <t>#81603 1889</t>
  </si>
  <si>
    <t>J737CS2</t>
  </si>
  <si>
    <t>#81603 1888</t>
  </si>
  <si>
    <t>G6JLFS2</t>
  </si>
  <si>
    <t>#81603 1887</t>
  </si>
  <si>
    <t>DQJLFS2</t>
  </si>
  <si>
    <t>#81603 1886</t>
  </si>
  <si>
    <t>963KBS2</t>
  </si>
  <si>
    <t>#81603 1884</t>
  </si>
  <si>
    <t>772KBS2</t>
  </si>
  <si>
    <t>#81603 1883</t>
  </si>
  <si>
    <t>5P3KBS2</t>
  </si>
  <si>
    <t>#81603 1882</t>
  </si>
  <si>
    <t>19BHBS2</t>
  </si>
  <si>
    <t>#81603 1881</t>
  </si>
  <si>
    <t>JX9HBS2</t>
  </si>
  <si>
    <t>#81603 1880</t>
  </si>
  <si>
    <t>GQ3KBS2</t>
  </si>
  <si>
    <t>#81603 1879</t>
  </si>
  <si>
    <t>G43KBS2</t>
  </si>
  <si>
    <t>#81603 1878</t>
  </si>
  <si>
    <t>FRBHBS2</t>
  </si>
  <si>
    <t>#81603 1877</t>
  </si>
  <si>
    <t>DR3KBS2</t>
  </si>
  <si>
    <t>#81603 1876</t>
  </si>
  <si>
    <t>DM2KBS2</t>
  </si>
  <si>
    <t>#81603 1875</t>
  </si>
  <si>
    <t>10002000241</t>
  </si>
  <si>
    <t>FCZHZT2</t>
  </si>
  <si>
    <t>#80993 0002</t>
  </si>
  <si>
    <t>hlvf0t2</t>
  </si>
  <si>
    <t>COMETLAKE-S GT2 [UHD GRAPHICS 630]</t>
  </si>
  <si>
    <t>#82119 0024</t>
  </si>
  <si>
    <t>10002002721</t>
  </si>
  <si>
    <t>58mgdp2</t>
  </si>
  <si>
    <t>3050</t>
  </si>
  <si>
    <t>#82343 0049</t>
  </si>
  <si>
    <t>10002002552</t>
  </si>
  <si>
    <t>JCMPKQ2</t>
  </si>
  <si>
    <t>#81976 1075</t>
  </si>
  <si>
    <t>1l0w2s2</t>
  </si>
  <si>
    <t>#82343 0055</t>
  </si>
  <si>
    <t>58wgdp2</t>
  </si>
  <si>
    <t>TINY</t>
  </si>
  <si>
    <t>#82343 0051</t>
  </si>
  <si>
    <t>8mbb0s2</t>
  </si>
  <si>
    <t>#82343 0062</t>
  </si>
  <si>
    <t>5ggddp2</t>
  </si>
  <si>
    <t>#82343 0063</t>
  </si>
  <si>
    <t>1l2r2s2</t>
  </si>
  <si>
    <t>#82343 0050</t>
  </si>
  <si>
    <t>10002003051</t>
  </si>
  <si>
    <t>FRXNWG2</t>
  </si>
  <si>
    <t>3046</t>
  </si>
  <si>
    <t>#82649 0003</t>
  </si>
  <si>
    <t>FSPGWG2</t>
  </si>
  <si>
    <t>#82649 0002</t>
  </si>
  <si>
    <t>FTDKWG2</t>
  </si>
  <si>
    <t>#82649 0008</t>
  </si>
  <si>
    <t>FRSJWG2</t>
  </si>
  <si>
    <t>#82649 0007</t>
  </si>
  <si>
    <t>FR2MWG2</t>
  </si>
  <si>
    <t>#82649 0006</t>
  </si>
  <si>
    <t>FQFNWG2</t>
  </si>
  <si>
    <t>#82649 0005</t>
  </si>
  <si>
    <t>FQLQWG2</t>
  </si>
  <si>
    <t>#82649 0004</t>
  </si>
  <si>
    <t>10002000211</t>
  </si>
  <si>
    <t>3nylyj2</t>
  </si>
  <si>
    <t>3040</t>
  </si>
  <si>
    <t>#82343 0059</t>
  </si>
</sst>
</file>

<file path=xl/styles.xml><?xml version="1.0" encoding="utf-8"?>
<styleSheet xmlns="http://schemas.openxmlformats.org/spreadsheetml/2006/main">
  <numFmts count="3">
    <numFmt numFmtId="164" formatCode="#,##0\ [$EUR]"/>
    <numFmt numFmtId="165" formatCode="0_-[$EUR ]"/>
    <numFmt numFmtId="166" formatCode="#,##0\ [$USD]"/>
  </numFmts>
  <fonts count="340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0"/>
      <color rgb="FFFFFFFF"/>
      <name val="Arial"/>
      <family val="2"/>
    </font>
    <font>
      <sz val="11"/>
      <color rgb="FFC0C0C0"/>
      <name val="Calibri"/>
      <family val="2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b/>
      <sz val="10"/>
      <color theme="0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  <charset val="204"/>
      <scheme val="minor"/>
    </font>
    <font>
      <u/>
      <sz val="11"/>
      <color rgb="FF0563C1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rgb="FFFF0000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1"/>
      <name val="Calibri"/>
      <family val="2"/>
      <scheme val="minor"/>
    </font>
    <font>
      <sz val="11"/>
      <color theme="0"/>
      <name val="Calibri"/>
      <family val="2"/>
    </font>
    <font>
      <b/>
      <sz val="11"/>
      <color theme="0"/>
      <name val="Arial"/>
      <family val="2"/>
    </font>
    <font>
      <sz val="11"/>
      <color theme="1"/>
      <name val="Calibri"/>
      <family val="2"/>
    </font>
    <font>
      <b/>
      <sz val="11"/>
      <color theme="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824">
    <xf numFmtId="0" fontId="0" fillId="0" borderId="0"/>
    <xf numFmtId="0" fontId="274" fillId="0" borderId="0" applyNumberFormat="0" applyFill="0" applyBorder="0" applyAlignment="0" applyProtection="0"/>
    <xf numFmtId="0" fontId="275" fillId="0" borderId="0"/>
    <xf numFmtId="0" fontId="270" fillId="0" borderId="0"/>
    <xf numFmtId="0" fontId="270" fillId="0" borderId="0"/>
    <xf numFmtId="0" fontId="276" fillId="0" borderId="0"/>
    <xf numFmtId="0" fontId="277" fillId="0" borderId="0"/>
    <xf numFmtId="0" fontId="278" fillId="0" borderId="0"/>
    <xf numFmtId="0" fontId="274" fillId="0" borderId="0" applyNumberFormat="0" applyFill="0" applyBorder="0" applyAlignment="0" applyProtection="0"/>
    <xf numFmtId="0" fontId="279" fillId="0" borderId="0"/>
    <xf numFmtId="0" fontId="280" fillId="0" borderId="0"/>
    <xf numFmtId="0" fontId="281" fillId="0" borderId="0"/>
    <xf numFmtId="0" fontId="282" fillId="0" borderId="0"/>
    <xf numFmtId="0" fontId="283" fillId="0" borderId="0" applyNumberFormat="0" applyFill="0" applyBorder="0" applyAlignment="0" applyProtection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84" fillId="0" borderId="0"/>
    <xf numFmtId="165" fontId="274" fillId="0" borderId="0" applyNumberFormat="0" applyFill="0" applyBorder="0" applyAlignment="0" applyProtection="0"/>
    <xf numFmtId="165" fontId="270" fillId="0" borderId="0"/>
    <xf numFmtId="0" fontId="269" fillId="0" borderId="0"/>
    <xf numFmtId="0" fontId="269" fillId="0" borderId="0"/>
    <xf numFmtId="0" fontId="285" fillId="0" borderId="0"/>
    <xf numFmtId="0" fontId="286" fillId="0" borderId="0"/>
    <xf numFmtId="0" fontId="270" fillId="0" borderId="0"/>
    <xf numFmtId="0" fontId="287" fillId="0" borderId="0"/>
    <xf numFmtId="0" fontId="288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89" fillId="0" borderId="0"/>
    <xf numFmtId="0" fontId="268" fillId="0" borderId="0"/>
    <xf numFmtId="0" fontId="290" fillId="0" borderId="0"/>
    <xf numFmtId="0" fontId="291" fillId="0" borderId="0"/>
    <xf numFmtId="0" fontId="292" fillId="0" borderId="0"/>
    <xf numFmtId="0" fontId="293" fillId="0" borderId="0"/>
    <xf numFmtId="0" fontId="270" fillId="0" borderId="0"/>
    <xf numFmtId="0" fontId="270" fillId="0" borderId="0"/>
    <xf numFmtId="0" fontId="270" fillId="0" borderId="0"/>
    <xf numFmtId="0" fontId="294" fillId="0" borderId="0"/>
    <xf numFmtId="0" fontId="295" fillId="0" borderId="0"/>
    <xf numFmtId="0" fontId="296" fillId="0" borderId="0"/>
    <xf numFmtId="0" fontId="270" fillId="0" borderId="0"/>
    <xf numFmtId="0" fontId="270" fillId="0" borderId="0"/>
    <xf numFmtId="0" fontId="270" fillId="0" borderId="0"/>
    <xf numFmtId="0" fontId="297" fillId="0" borderId="0"/>
    <xf numFmtId="0" fontId="298" fillId="0" borderId="0"/>
    <xf numFmtId="0" fontId="299" fillId="0" borderId="0"/>
    <xf numFmtId="0" fontId="300" fillId="0" borderId="0"/>
    <xf numFmtId="0" fontId="300" fillId="0" borderId="0"/>
    <xf numFmtId="0" fontId="270" fillId="0" borderId="0"/>
    <xf numFmtId="0" fontId="270" fillId="0" borderId="0"/>
    <xf numFmtId="0" fontId="301" fillId="0" borderId="0"/>
    <xf numFmtId="0" fontId="302" fillId="0" borderId="0"/>
    <xf numFmtId="0" fontId="303" fillId="0" borderId="0"/>
    <xf numFmtId="0" fontId="304" fillId="0" borderId="0"/>
    <xf numFmtId="0" fontId="270" fillId="0" borderId="0"/>
    <xf numFmtId="0" fontId="305" fillId="0" borderId="0"/>
    <xf numFmtId="0" fontId="306" fillId="0" borderId="0"/>
    <xf numFmtId="0" fontId="307" fillId="0" borderId="0"/>
    <xf numFmtId="0" fontId="270" fillId="0" borderId="0"/>
    <xf numFmtId="0" fontId="308" fillId="0" borderId="0"/>
    <xf numFmtId="0" fontId="309" fillId="0" borderId="0"/>
    <xf numFmtId="0" fontId="31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300" fillId="0" borderId="0"/>
    <xf numFmtId="0" fontId="270" fillId="0" borderId="0"/>
    <xf numFmtId="0" fontId="300" fillId="0" borderId="0"/>
    <xf numFmtId="0" fontId="270" fillId="0" borderId="0"/>
    <xf numFmtId="165" fontId="274" fillId="0" borderId="0" applyNumberFormat="0" applyFill="0" applyBorder="0" applyAlignment="0" applyProtection="0"/>
    <xf numFmtId="0" fontId="311" fillId="0" borderId="0"/>
    <xf numFmtId="0" fontId="312" fillId="0" borderId="0"/>
    <xf numFmtId="0" fontId="313" fillId="0" borderId="0"/>
    <xf numFmtId="0" fontId="314" fillId="0" borderId="0"/>
    <xf numFmtId="0" fontId="315" fillId="0" borderId="0"/>
    <xf numFmtId="0" fontId="270" fillId="0" borderId="0"/>
    <xf numFmtId="0" fontId="316" fillId="0" borderId="0"/>
    <xf numFmtId="0" fontId="270" fillId="0" borderId="0"/>
    <xf numFmtId="0" fontId="317" fillId="0" borderId="0"/>
    <xf numFmtId="0" fontId="318" fillId="0" borderId="0"/>
    <xf numFmtId="0" fontId="319" fillId="0" borderId="0">
      <alignment vertical="center"/>
    </xf>
    <xf numFmtId="0" fontId="320" fillId="0" borderId="0"/>
    <xf numFmtId="0" fontId="321" fillId="0" borderId="0" applyNumberFormat="0" applyFill="0" applyBorder="0" applyAlignment="0" applyProtection="0"/>
    <xf numFmtId="0" fontId="320" fillId="0" borderId="0"/>
    <xf numFmtId="0" fontId="320" fillId="0" borderId="0"/>
    <xf numFmtId="0" fontId="267" fillId="0" borderId="0"/>
    <xf numFmtId="0" fontId="322" fillId="0" borderId="0"/>
    <xf numFmtId="0" fontId="266" fillId="0" borderId="0"/>
    <xf numFmtId="0" fontId="266" fillId="0" borderId="0"/>
    <xf numFmtId="0" fontId="265" fillId="0" borderId="0"/>
    <xf numFmtId="0" fontId="265" fillId="0" borderId="0"/>
    <xf numFmtId="0" fontId="265" fillId="0" borderId="0"/>
    <xf numFmtId="0" fontId="264" fillId="0" borderId="0"/>
    <xf numFmtId="0" fontId="264" fillId="0" borderId="0"/>
    <xf numFmtId="0" fontId="264" fillId="0" borderId="0"/>
    <xf numFmtId="0" fontId="263" fillId="0" borderId="0"/>
    <xf numFmtId="0" fontId="263" fillId="0" borderId="0"/>
    <xf numFmtId="0" fontId="263" fillId="0" borderId="0"/>
    <xf numFmtId="0" fontId="263" fillId="0" borderId="0"/>
    <xf numFmtId="0" fontId="262" fillId="0" borderId="0"/>
    <xf numFmtId="0" fontId="262" fillId="0" borderId="0"/>
    <xf numFmtId="0" fontId="261" fillId="0" borderId="0"/>
    <xf numFmtId="0" fontId="260" fillId="0" borderId="0"/>
    <xf numFmtId="0" fontId="259" fillId="0" borderId="0"/>
    <xf numFmtId="0" fontId="259" fillId="0" borderId="0"/>
    <xf numFmtId="0" fontId="259" fillId="0" borderId="0"/>
    <xf numFmtId="0" fontId="259" fillId="0" borderId="0"/>
    <xf numFmtId="0" fontId="259" fillId="0" borderId="0"/>
    <xf numFmtId="0" fontId="259" fillId="0" borderId="0"/>
    <xf numFmtId="0" fontId="259" fillId="0" borderId="0"/>
    <xf numFmtId="0" fontId="258" fillId="0" borderId="0"/>
    <xf numFmtId="0" fontId="258" fillId="0" borderId="0"/>
    <xf numFmtId="0" fontId="257" fillId="0" borderId="0"/>
    <xf numFmtId="0" fontId="257" fillId="0" borderId="0"/>
    <xf numFmtId="0" fontId="256" fillId="0" borderId="0"/>
    <xf numFmtId="0" fontId="256" fillId="0" borderId="0"/>
    <xf numFmtId="0" fontId="255" fillId="0" borderId="0"/>
    <xf numFmtId="0" fontId="255" fillId="0" borderId="0"/>
    <xf numFmtId="0" fontId="254" fillId="0" borderId="0"/>
    <xf numFmtId="0" fontId="254" fillId="0" borderId="0"/>
    <xf numFmtId="0" fontId="253" fillId="0" borderId="0"/>
    <xf numFmtId="0" fontId="253" fillId="0" borderId="0"/>
    <xf numFmtId="0" fontId="252" fillId="0" borderId="0"/>
    <xf numFmtId="0" fontId="252" fillId="0" borderId="0"/>
    <xf numFmtId="0" fontId="251" fillId="0" borderId="0"/>
    <xf numFmtId="0" fontId="251" fillId="0" borderId="0"/>
    <xf numFmtId="0" fontId="250" fillId="0" borderId="0"/>
    <xf numFmtId="0" fontId="27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70" fillId="0" borderId="0"/>
    <xf numFmtId="0" fontId="250" fillId="0" borderId="0"/>
    <xf numFmtId="0" fontId="250" fillId="0" borderId="0"/>
    <xf numFmtId="0" fontId="250" fillId="0" borderId="0"/>
    <xf numFmtId="0" fontId="249" fillId="0" borderId="0"/>
    <xf numFmtId="0" fontId="249" fillId="0" borderId="0"/>
    <xf numFmtId="0" fontId="248" fillId="0" borderId="0"/>
    <xf numFmtId="0" fontId="248" fillId="0" borderId="0"/>
    <xf numFmtId="0" fontId="247" fillId="0" borderId="0"/>
    <xf numFmtId="0" fontId="247" fillId="0" borderId="0"/>
    <xf numFmtId="0" fontId="246" fillId="0" borderId="0"/>
    <xf numFmtId="0" fontId="246" fillId="0" borderId="0"/>
    <xf numFmtId="0" fontId="245" fillId="0" borderId="0"/>
    <xf numFmtId="0" fontId="245" fillId="0" borderId="0"/>
    <xf numFmtId="0" fontId="244" fillId="0" borderId="0"/>
    <xf numFmtId="0" fontId="243" fillId="0" borderId="0"/>
    <xf numFmtId="0" fontId="243" fillId="0" borderId="0"/>
    <xf numFmtId="0" fontId="242" fillId="0" borderId="0"/>
    <xf numFmtId="0" fontId="242" fillId="0" borderId="0"/>
    <xf numFmtId="0" fontId="241" fillId="0" borderId="0"/>
    <xf numFmtId="0" fontId="240" fillId="0" borderId="0"/>
    <xf numFmtId="0" fontId="239" fillId="0" borderId="0"/>
    <xf numFmtId="0" fontId="239" fillId="0" borderId="0"/>
    <xf numFmtId="0" fontId="238" fillId="0" borderId="0"/>
    <xf numFmtId="0" fontId="238" fillId="0" borderId="0"/>
    <xf numFmtId="0" fontId="237" fillId="0" borderId="0"/>
    <xf numFmtId="0" fontId="237" fillId="0" borderId="0"/>
    <xf numFmtId="0" fontId="236" fillId="0" borderId="0"/>
    <xf numFmtId="0" fontId="274" fillId="0" borderId="0" applyNumberFormat="0" applyFill="0" applyBorder="0" applyAlignment="0" applyProtection="0"/>
    <xf numFmtId="0" fontId="235" fillId="0" borderId="0"/>
    <xf numFmtId="0" fontId="235" fillId="0" borderId="0"/>
    <xf numFmtId="0" fontId="270" fillId="0" borderId="0"/>
    <xf numFmtId="0" fontId="235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35" fillId="0" borderId="0">
      <alignment vertical="center"/>
    </xf>
    <xf numFmtId="0" fontId="270" fillId="0" borderId="0"/>
    <xf numFmtId="0" fontId="274" fillId="0" borderId="0" applyNumberFormat="0" applyFill="0" applyBorder="0" applyAlignment="0" applyProtection="0"/>
    <xf numFmtId="0" fontId="270" fillId="0" borderId="0"/>
    <xf numFmtId="0" fontId="270" fillId="0" borderId="0"/>
    <xf numFmtId="0" fontId="235" fillId="0" borderId="0"/>
    <xf numFmtId="0" fontId="270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4" fillId="0" borderId="0"/>
    <xf numFmtId="0" fontId="234" fillId="0" borderId="0"/>
    <xf numFmtId="0" fontId="233" fillId="0" borderId="0"/>
    <xf numFmtId="0" fontId="233" fillId="0" borderId="0"/>
    <xf numFmtId="0" fontId="233" fillId="0" borderId="0"/>
    <xf numFmtId="0" fontId="233" fillId="0" borderId="0">
      <alignment vertical="center"/>
    </xf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3" fillId="0" borderId="0"/>
    <xf numFmtId="0" fontId="232" fillId="0" borderId="0"/>
    <xf numFmtId="0" fontId="232" fillId="0" borderId="0"/>
    <xf numFmtId="0" fontId="231" fillId="0" borderId="0"/>
    <xf numFmtId="0" fontId="231" fillId="0" borderId="0"/>
    <xf numFmtId="0" fontId="231" fillId="0" borderId="0"/>
    <xf numFmtId="0" fontId="230" fillId="0" borderId="0"/>
    <xf numFmtId="0" fontId="230" fillId="0" borderId="0"/>
    <xf numFmtId="0" fontId="230" fillId="0" borderId="0"/>
    <xf numFmtId="0" fontId="229" fillId="0" borderId="0"/>
    <xf numFmtId="0" fontId="228" fillId="0" borderId="0"/>
    <xf numFmtId="0" fontId="228" fillId="0" borderId="0"/>
    <xf numFmtId="0" fontId="228" fillId="0" borderId="0"/>
    <xf numFmtId="0" fontId="227" fillId="0" borderId="0"/>
    <xf numFmtId="0" fontId="227" fillId="0" borderId="0"/>
    <xf numFmtId="0" fontId="227" fillId="0" borderId="0"/>
    <xf numFmtId="0" fontId="226" fillId="0" borderId="0"/>
    <xf numFmtId="0" fontId="226" fillId="0" borderId="0"/>
    <xf numFmtId="0" fontId="225" fillId="0" borderId="0"/>
    <xf numFmtId="0" fontId="225" fillId="0" borderId="0"/>
    <xf numFmtId="0" fontId="225" fillId="0" borderId="0"/>
    <xf numFmtId="0" fontId="224" fillId="0" borderId="0"/>
    <xf numFmtId="0" fontId="224" fillId="0" borderId="0"/>
    <xf numFmtId="0" fontId="224" fillId="0" borderId="0"/>
    <xf numFmtId="0" fontId="324" fillId="0" borderId="0"/>
    <xf numFmtId="0" fontId="224" fillId="0" borderId="0"/>
    <xf numFmtId="0" fontId="224" fillId="0" borderId="0"/>
    <xf numFmtId="0" fontId="325" fillId="0" borderId="0"/>
    <xf numFmtId="0" fontId="224" fillId="0" borderId="0"/>
    <xf numFmtId="0" fontId="270" fillId="0" borderId="0"/>
    <xf numFmtId="0" fontId="223" fillId="0" borderId="0"/>
    <xf numFmtId="0" fontId="223" fillId="0" borderId="0"/>
    <xf numFmtId="0" fontId="223" fillId="0" borderId="0"/>
    <xf numFmtId="0" fontId="222" fillId="0" borderId="0"/>
    <xf numFmtId="0" fontId="221" fillId="0" borderId="0"/>
    <xf numFmtId="0" fontId="220" fillId="0" borderId="0"/>
    <xf numFmtId="0" fontId="219" fillId="0" borderId="0"/>
    <xf numFmtId="0" fontId="218" fillId="0" borderId="0"/>
    <xf numFmtId="0" fontId="218" fillId="0" borderId="0"/>
    <xf numFmtId="0" fontId="217" fillId="0" borderId="0"/>
    <xf numFmtId="0" fontId="216" fillId="0" borderId="0"/>
    <xf numFmtId="0" fontId="216" fillId="0" borderId="0"/>
    <xf numFmtId="0" fontId="216" fillId="0" borderId="0"/>
    <xf numFmtId="0" fontId="215" fillId="0" borderId="0"/>
    <xf numFmtId="0" fontId="215" fillId="0" borderId="0"/>
    <xf numFmtId="0" fontId="215" fillId="0" borderId="0"/>
    <xf numFmtId="0" fontId="214" fillId="0" borderId="0"/>
    <xf numFmtId="0" fontId="214" fillId="0" borderId="0"/>
    <xf numFmtId="0" fontId="214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1" fillId="0" borderId="0"/>
    <xf numFmtId="0" fontId="211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09" fillId="0" borderId="0"/>
    <xf numFmtId="0" fontId="209" fillId="0" borderId="0"/>
    <xf numFmtId="0" fontId="208" fillId="0" borderId="0"/>
    <xf numFmtId="0" fontId="208" fillId="0" borderId="0"/>
    <xf numFmtId="0" fontId="208" fillId="0" borderId="0"/>
    <xf numFmtId="0" fontId="207" fillId="0" borderId="0"/>
    <xf numFmtId="0" fontId="207" fillId="0" borderId="0"/>
    <xf numFmtId="0" fontId="206" fillId="0" borderId="0"/>
    <xf numFmtId="0" fontId="206" fillId="0" borderId="0"/>
    <xf numFmtId="0" fontId="205" fillId="0" borderId="0"/>
    <xf numFmtId="0" fontId="205" fillId="0" borderId="0"/>
    <xf numFmtId="0" fontId="205" fillId="0" borderId="0"/>
    <xf numFmtId="0" fontId="204" fillId="0" borderId="0"/>
    <xf numFmtId="0" fontId="204" fillId="0" borderId="0"/>
    <xf numFmtId="0" fontId="203" fillId="0" borderId="0"/>
    <xf numFmtId="0" fontId="203" fillId="0" borderId="0"/>
    <xf numFmtId="0" fontId="202" fillId="0" borderId="0"/>
    <xf numFmtId="0" fontId="202" fillId="0" borderId="0"/>
    <xf numFmtId="0" fontId="201" fillId="0" borderId="0"/>
    <xf numFmtId="0" fontId="200" fillId="0" borderId="0"/>
    <xf numFmtId="0" fontId="199" fillId="0" borderId="0"/>
    <xf numFmtId="0" fontId="199" fillId="0" borderId="0"/>
    <xf numFmtId="0" fontId="198" fillId="0" borderId="0"/>
    <xf numFmtId="0" fontId="197" fillId="0" borderId="0"/>
    <xf numFmtId="0" fontId="196" fillId="0" borderId="0"/>
    <xf numFmtId="0" fontId="196" fillId="0" borderId="0"/>
    <xf numFmtId="0" fontId="195" fillId="0" borderId="0"/>
    <xf numFmtId="0" fontId="194" fillId="0" borderId="0"/>
    <xf numFmtId="0" fontId="194" fillId="0" borderId="0"/>
    <xf numFmtId="0" fontId="193" fillId="0" borderId="0"/>
    <xf numFmtId="0" fontId="193" fillId="0" borderId="0"/>
    <xf numFmtId="0" fontId="192" fillId="0" borderId="0"/>
    <xf numFmtId="0" fontId="191" fillId="0" borderId="0"/>
    <xf numFmtId="0" fontId="190" fillId="0" borderId="0"/>
    <xf numFmtId="0" fontId="190" fillId="0" borderId="0"/>
    <xf numFmtId="0" fontId="189" fillId="0" borderId="0"/>
    <xf numFmtId="0" fontId="189" fillId="0" borderId="0"/>
    <xf numFmtId="0" fontId="188" fillId="0" borderId="0"/>
    <xf numFmtId="0" fontId="187" fillId="0" borderId="0"/>
    <xf numFmtId="0" fontId="187" fillId="0" borderId="0"/>
    <xf numFmtId="0" fontId="186" fillId="0" borderId="0"/>
    <xf numFmtId="0" fontId="185" fillId="0" borderId="0"/>
    <xf numFmtId="0" fontId="184" fillId="0" borderId="0"/>
    <xf numFmtId="0" fontId="183" fillId="0" borderId="0"/>
    <xf numFmtId="0" fontId="182" fillId="0" borderId="0"/>
    <xf numFmtId="0" fontId="182" fillId="0" borderId="0"/>
    <xf numFmtId="0" fontId="181" fillId="0" borderId="0"/>
    <xf numFmtId="0" fontId="181" fillId="0" borderId="0"/>
    <xf numFmtId="0" fontId="180" fillId="0" borderId="0"/>
    <xf numFmtId="0" fontId="180" fillId="0" borderId="0"/>
    <xf numFmtId="0" fontId="179" fillId="0" borderId="0"/>
    <xf numFmtId="0" fontId="179" fillId="0" borderId="0"/>
    <xf numFmtId="0" fontId="178" fillId="0" borderId="0"/>
    <xf numFmtId="0" fontId="178" fillId="0" borderId="0"/>
    <xf numFmtId="0" fontId="177" fillId="0" borderId="0"/>
    <xf numFmtId="0" fontId="177" fillId="0" borderId="0"/>
    <xf numFmtId="0" fontId="176" fillId="0" borderId="0"/>
    <xf numFmtId="0" fontId="176" fillId="0" borderId="0"/>
    <xf numFmtId="0" fontId="175" fillId="0" borderId="0"/>
    <xf numFmtId="0" fontId="175" fillId="0" borderId="0"/>
    <xf numFmtId="0" fontId="174" fillId="0" borderId="0"/>
    <xf numFmtId="0" fontId="174" fillId="0" borderId="0"/>
    <xf numFmtId="0" fontId="174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2" fillId="0" borderId="0"/>
    <xf numFmtId="0" fontId="270" fillId="0" borderId="0" applyNumberFormat="0" applyFont="0" applyBorder="0" applyProtection="0"/>
    <xf numFmtId="0" fontId="326" fillId="0" borderId="0" applyNumberFormat="0" applyFill="0" applyBorder="0" applyAlignment="0" applyProtection="0"/>
    <xf numFmtId="0" fontId="270" fillId="0" borderId="0" applyNumberFormat="0" applyFont="0" applyBorder="0" applyProtection="0"/>
    <xf numFmtId="0" fontId="171" fillId="0" borderId="0"/>
    <xf numFmtId="0" fontId="171" fillId="0" borderId="0"/>
    <xf numFmtId="0" fontId="171" fillId="0" borderId="0"/>
    <xf numFmtId="0" fontId="170" fillId="0" borderId="0"/>
    <xf numFmtId="0" fontId="170" fillId="0" borderId="0"/>
    <xf numFmtId="0" fontId="170" fillId="0" borderId="0"/>
    <xf numFmtId="0" fontId="169" fillId="0" borderId="0"/>
    <xf numFmtId="0" fontId="168" fillId="0" borderId="0"/>
    <xf numFmtId="0" fontId="168" fillId="0" borderId="0"/>
    <xf numFmtId="0" fontId="167" fillId="0" borderId="0"/>
    <xf numFmtId="0" fontId="167" fillId="0" borderId="0"/>
    <xf numFmtId="0" fontId="166" fillId="0" borderId="0"/>
    <xf numFmtId="0" fontId="165" fillId="0" borderId="0"/>
    <xf numFmtId="0" fontId="165" fillId="0" borderId="0"/>
    <xf numFmtId="0" fontId="164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2" fillId="0" borderId="0"/>
    <xf numFmtId="0" fontId="162" fillId="0" borderId="0"/>
    <xf numFmtId="0" fontId="162" fillId="0" borderId="0"/>
    <xf numFmtId="0" fontId="161" fillId="0" borderId="0"/>
    <xf numFmtId="0" fontId="160" fillId="0" borderId="0"/>
    <xf numFmtId="0" fontId="159" fillId="0" borderId="0"/>
    <xf numFmtId="0" fontId="159" fillId="0" borderId="0"/>
    <xf numFmtId="0" fontId="159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7" fillId="0" borderId="0"/>
    <xf numFmtId="0" fontId="156" fillId="0" borderId="0"/>
    <xf numFmtId="0" fontId="156" fillId="0" borderId="0"/>
    <xf numFmtId="0" fontId="155" fillId="0" borderId="0"/>
    <xf numFmtId="0" fontId="155" fillId="0" borderId="0"/>
    <xf numFmtId="0" fontId="154" fillId="0" borderId="0"/>
    <xf numFmtId="0" fontId="154" fillId="0" borderId="0"/>
    <xf numFmtId="0" fontId="154" fillId="0" borderId="0"/>
    <xf numFmtId="0" fontId="153" fillId="0" borderId="0"/>
    <xf numFmtId="0" fontId="153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1" fillId="0" borderId="0"/>
    <xf numFmtId="0" fontId="151" fillId="0" borderId="0"/>
    <xf numFmtId="0" fontId="150" fillId="0" borderId="0"/>
    <xf numFmtId="0" fontId="150" fillId="0" borderId="0"/>
    <xf numFmtId="0" fontId="150" fillId="0" borderId="0"/>
    <xf numFmtId="0" fontId="149" fillId="0" borderId="0"/>
    <xf numFmtId="0" fontId="149" fillId="0" borderId="0"/>
    <xf numFmtId="0" fontId="148" fillId="0" borderId="0"/>
    <xf numFmtId="0" fontId="148" fillId="0" borderId="0"/>
    <xf numFmtId="0" fontId="148" fillId="0" borderId="0"/>
    <xf numFmtId="0" fontId="147" fillId="0" borderId="0"/>
    <xf numFmtId="0" fontId="147" fillId="0" borderId="0"/>
    <xf numFmtId="0" fontId="147" fillId="0" borderId="0"/>
    <xf numFmtId="0" fontId="146" fillId="0" borderId="0"/>
    <xf numFmtId="0" fontId="146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327" fillId="0" borderId="0" applyNumberFormat="0" applyFill="0" applyBorder="0" applyAlignment="0" applyProtection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270" fillId="0" borderId="0"/>
    <xf numFmtId="0" fontId="145" fillId="0" borderId="0"/>
    <xf numFmtId="0" fontId="145" fillId="0" borderId="0"/>
    <xf numFmtId="0" fontId="145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3" fillId="0" borderId="0"/>
    <xf numFmtId="0" fontId="142" fillId="0" borderId="0"/>
    <xf numFmtId="0" fontId="141" fillId="0" borderId="0"/>
    <xf numFmtId="0" fontId="140" fillId="0" borderId="0"/>
    <xf numFmtId="0" fontId="139" fillId="0" borderId="0"/>
    <xf numFmtId="0" fontId="139" fillId="0" borderId="0"/>
    <xf numFmtId="0" fontId="138" fillId="0" borderId="0"/>
    <xf numFmtId="0" fontId="137" fillId="0" borderId="0"/>
    <xf numFmtId="0" fontId="137" fillId="0" borderId="0"/>
    <xf numFmtId="0" fontId="136" fillId="0" borderId="0"/>
    <xf numFmtId="0" fontId="136" fillId="0" borderId="0"/>
    <xf numFmtId="0" fontId="135" fillId="0" borderId="0"/>
    <xf numFmtId="0" fontId="134" fillId="0" borderId="0"/>
    <xf numFmtId="0" fontId="133" fillId="0" borderId="0"/>
    <xf numFmtId="0" fontId="132" fillId="0" borderId="0"/>
    <xf numFmtId="0" fontId="132" fillId="0" borderId="0"/>
    <xf numFmtId="0" fontId="131" fillId="0" borderId="0"/>
    <xf numFmtId="0" fontId="131" fillId="0" borderId="0"/>
    <xf numFmtId="0" fontId="130" fillId="0" borderId="0"/>
    <xf numFmtId="0" fontId="130" fillId="0" borderId="0"/>
    <xf numFmtId="0" fontId="129" fillId="0" borderId="0"/>
    <xf numFmtId="0" fontId="128" fillId="0" borderId="0"/>
    <xf numFmtId="0" fontId="127" fillId="0" borderId="0"/>
    <xf numFmtId="0" fontId="127" fillId="0" borderId="0"/>
    <xf numFmtId="0" fontId="127" fillId="0" borderId="0"/>
    <xf numFmtId="0" fontId="126" fillId="0" borderId="0"/>
    <xf numFmtId="0" fontId="126" fillId="0" borderId="0"/>
    <xf numFmtId="0" fontId="125" fillId="0" borderId="0"/>
    <xf numFmtId="0" fontId="125" fillId="0" borderId="0"/>
    <xf numFmtId="0" fontId="125" fillId="0" borderId="0"/>
    <xf numFmtId="0" fontId="124" fillId="0" borderId="0"/>
    <xf numFmtId="0" fontId="123" fillId="0" borderId="0"/>
    <xf numFmtId="0" fontId="122" fillId="0" borderId="0"/>
    <xf numFmtId="0" fontId="122" fillId="0" borderId="0"/>
    <xf numFmtId="0" fontId="121" fillId="0" borderId="0"/>
    <xf numFmtId="0" fontId="120" fillId="0" borderId="0"/>
    <xf numFmtId="0" fontId="120" fillId="0" borderId="0"/>
    <xf numFmtId="0" fontId="119" fillId="0" borderId="0"/>
    <xf numFmtId="0" fontId="118" fillId="0" borderId="0"/>
    <xf numFmtId="0" fontId="118" fillId="0" borderId="0"/>
    <xf numFmtId="0" fontId="117" fillId="0" borderId="0"/>
    <xf numFmtId="0" fontId="116" fillId="0" borderId="0"/>
    <xf numFmtId="0" fontId="115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3" fillId="0" borderId="0"/>
    <xf numFmtId="0" fontId="112" fillId="0" borderId="0"/>
    <xf numFmtId="0" fontId="112" fillId="0" borderId="0"/>
    <xf numFmtId="0" fontId="111" fillId="0" borderId="0"/>
    <xf numFmtId="0" fontId="110" fillId="0" borderId="0"/>
    <xf numFmtId="0" fontId="109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7" fillId="0" borderId="0"/>
    <xf numFmtId="0" fontId="107" fillId="0" borderId="0"/>
    <xf numFmtId="0" fontId="106" fillId="0" borderId="0"/>
    <xf numFmtId="0" fontId="105" fillId="0" borderId="0"/>
    <xf numFmtId="0" fontId="104" fillId="0" borderId="0"/>
    <xf numFmtId="0" fontId="103" fillId="0" borderId="0"/>
    <xf numFmtId="0" fontId="102" fillId="0" borderId="0"/>
    <xf numFmtId="0" fontId="101" fillId="0" borderId="0"/>
    <xf numFmtId="0" fontId="100" fillId="0" borderId="0"/>
    <xf numFmtId="0" fontId="99" fillId="0" borderId="0"/>
    <xf numFmtId="0" fontId="98" fillId="0" borderId="0"/>
    <xf numFmtId="0" fontId="98" fillId="0" borderId="0"/>
    <xf numFmtId="0" fontId="97" fillId="0" borderId="0"/>
    <xf numFmtId="0" fontId="96" fillId="0" borderId="0"/>
    <xf numFmtId="0" fontId="95" fillId="0" borderId="0"/>
    <xf numFmtId="0" fontId="95" fillId="0" borderId="0"/>
    <xf numFmtId="0" fontId="94" fillId="0" borderId="0"/>
    <xf numFmtId="0" fontId="93" fillId="0" borderId="0"/>
    <xf numFmtId="0" fontId="92" fillId="0" borderId="0"/>
    <xf numFmtId="0" fontId="91" fillId="0" borderId="0"/>
    <xf numFmtId="0" fontId="90" fillId="0" borderId="0"/>
    <xf numFmtId="0" fontId="89" fillId="0" borderId="0"/>
    <xf numFmtId="0" fontId="88" fillId="0" borderId="0"/>
    <xf numFmtId="0" fontId="87" fillId="0" borderId="0"/>
    <xf numFmtId="0" fontId="86" fillId="0" borderId="0"/>
    <xf numFmtId="0" fontId="85" fillId="0" borderId="0"/>
    <xf numFmtId="0" fontId="85" fillId="0" borderId="0"/>
    <xf numFmtId="0" fontId="84" fillId="0" borderId="0"/>
    <xf numFmtId="0" fontId="83" fillId="0" borderId="0"/>
    <xf numFmtId="0" fontId="82" fillId="0" borderId="0"/>
    <xf numFmtId="0" fontId="81" fillId="0" borderId="0"/>
    <xf numFmtId="0" fontId="80" fillId="0" borderId="0"/>
    <xf numFmtId="0" fontId="79" fillId="0" borderId="0"/>
    <xf numFmtId="0" fontId="78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270" fillId="0" borderId="0" applyNumberFormat="0" applyBorder="0" applyProtection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8" fillId="0" borderId="0"/>
    <xf numFmtId="0" fontId="327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3" fillId="0" borderId="0"/>
    <xf numFmtId="0" fontId="42" fillId="0" borderId="0"/>
    <xf numFmtId="0" fontId="41" fillId="0" borderId="0"/>
    <xf numFmtId="0" fontId="41" fillId="0" borderId="0"/>
    <xf numFmtId="0" fontId="270" fillId="0" borderId="0"/>
    <xf numFmtId="0" fontId="40" fillId="0" borderId="0"/>
    <xf numFmtId="0" fontId="39" fillId="0" borderId="0"/>
    <xf numFmtId="0" fontId="38" fillId="0" borderId="0"/>
    <xf numFmtId="0" fontId="37" fillId="0" borderId="0"/>
    <xf numFmtId="0" fontId="36" fillId="0" borderId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</cellStyleXfs>
  <cellXfs count="1074">
    <xf numFmtId="0" fontId="0" fillId="0" borderId="0" xfId="0"/>
    <xf numFmtId="1" fontId="270" fillId="0" borderId="0" xfId="742" applyNumberFormat="1" applyFont="1" applyAlignment="1">
      <alignment horizontal="center" vertical="center"/>
    </xf>
    <xf numFmtId="164" fontId="270" fillId="0" borderId="0" xfId="742" applyNumberFormat="1" applyFont="1" applyAlignment="1">
      <alignment horizontal="center" vertical="center"/>
    </xf>
    <xf numFmtId="166" fontId="270" fillId="0" borderId="0" xfId="742" applyNumberFormat="1" applyFont="1" applyAlignment="1">
      <alignment horizontal="center" vertical="center"/>
    </xf>
    <xf numFmtId="164" fontId="329" fillId="0" borderId="0" xfId="742" applyNumberFormat="1" applyFont="1" applyAlignment="1">
      <alignment horizontal="center"/>
    </xf>
    <xf numFmtId="0" fontId="329" fillId="0" borderId="0" xfId="742" applyFont="1" applyAlignment="1">
      <alignment horizontal="center"/>
    </xf>
    <xf numFmtId="1" fontId="270" fillId="0" borderId="0" xfId="738" applyNumberFormat="1" applyFont="1" applyAlignment="1">
      <alignment horizontal="center" vertical="center"/>
    </xf>
    <xf numFmtId="164" fontId="270" fillId="0" borderId="0" xfId="738" applyNumberFormat="1" applyFont="1" applyAlignment="1">
      <alignment horizontal="center" vertical="center"/>
    </xf>
    <xf numFmtId="166" fontId="270" fillId="0" borderId="0" xfId="738" applyNumberFormat="1" applyFont="1" applyAlignment="1">
      <alignment horizontal="center" vertical="center"/>
    </xf>
    <xf numFmtId="0" fontId="329" fillId="0" borderId="0" xfId="738" applyFont="1" applyAlignment="1">
      <alignment horizontal="center"/>
    </xf>
    <xf numFmtId="164" fontId="270" fillId="0" borderId="0" xfId="0" applyNumberFormat="1" applyFont="1" applyAlignment="1">
      <alignment horizontal="center" vertical="center"/>
    </xf>
    <xf numFmtId="0" fontId="329" fillId="0" borderId="0" xfId="0" applyFont="1" applyAlignment="1">
      <alignment horizontal="center"/>
    </xf>
    <xf numFmtId="166" fontId="270" fillId="0" borderId="0" xfId="0" applyNumberFormat="1" applyFont="1" applyAlignment="1">
      <alignment horizontal="center" vertical="center"/>
    </xf>
    <xf numFmtId="164" fontId="271" fillId="0" borderId="0" xfId="742" applyNumberFormat="1" applyFont="1" applyAlignment="1">
      <alignment horizontal="center" vertical="center"/>
    </xf>
    <xf numFmtId="164" fontId="271" fillId="0" borderId="0" xfId="738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4" fontId="271" fillId="0" borderId="0" xfId="0" applyNumberFormat="1" applyFont="1" applyAlignment="1">
      <alignment horizontal="center" vertical="center"/>
    </xf>
    <xf numFmtId="166" fontId="271" fillId="0" borderId="0" xfId="0" applyNumberFormat="1" applyFont="1" applyAlignment="1">
      <alignment horizontal="center" vertical="center"/>
    </xf>
    <xf numFmtId="164" fontId="270" fillId="0" borderId="0" xfId="823" applyNumberFormat="1" applyFont="1" applyAlignment="1">
      <alignment horizontal="center" vertical="center"/>
    </xf>
    <xf numFmtId="166" fontId="270" fillId="0" borderId="0" xfId="823" applyNumberFormat="1" applyFont="1" applyAlignment="1">
      <alignment horizontal="center" vertical="center"/>
    </xf>
    <xf numFmtId="0" fontId="329" fillId="0" borderId="0" xfId="823" applyFont="1" applyAlignment="1">
      <alignment horizontal="center"/>
    </xf>
    <xf numFmtId="164" fontId="271" fillId="0" borderId="0" xfId="823" applyNumberFormat="1" applyFont="1" applyAlignment="1">
      <alignment horizontal="center" vertical="center"/>
    </xf>
    <xf numFmtId="166" fontId="271" fillId="0" borderId="0" xfId="823" applyNumberFormat="1" applyFont="1" applyAlignment="1">
      <alignment horizontal="center" vertical="center"/>
    </xf>
    <xf numFmtId="1" fontId="270" fillId="0" borderId="0" xfId="816" applyNumberFormat="1" applyFont="1" applyAlignment="1">
      <alignment horizontal="center" vertical="center"/>
    </xf>
    <xf numFmtId="164" fontId="270" fillId="0" borderId="0" xfId="816" applyNumberFormat="1" applyFont="1" applyAlignment="1">
      <alignment horizontal="center" vertical="center"/>
    </xf>
    <xf numFmtId="166" fontId="270" fillId="0" borderId="0" xfId="816" applyNumberFormat="1" applyFont="1" applyAlignment="1">
      <alignment horizontal="center" vertical="center"/>
    </xf>
    <xf numFmtId="0" fontId="329" fillId="0" borderId="0" xfId="816" applyFont="1" applyAlignment="1">
      <alignment horizontal="center"/>
    </xf>
    <xf numFmtId="164" fontId="271" fillId="0" borderId="0" xfId="816" applyNumberFormat="1" applyFont="1" applyAlignment="1">
      <alignment horizontal="center" vertical="center"/>
    </xf>
    <xf numFmtId="166" fontId="271" fillId="0" borderId="0" xfId="816" applyNumberFormat="1" applyFont="1" applyAlignment="1">
      <alignment horizontal="center" vertical="center"/>
    </xf>
    <xf numFmtId="164" fontId="270" fillId="0" borderId="0" xfId="821" applyNumberFormat="1" applyFont="1" applyAlignment="1">
      <alignment horizontal="center" vertical="center"/>
    </xf>
    <xf numFmtId="166" fontId="270" fillId="0" borderId="0" xfId="822" applyNumberFormat="1" applyFont="1" applyAlignment="1">
      <alignment horizontal="center" vertical="center"/>
    </xf>
    <xf numFmtId="0" fontId="329" fillId="0" borderId="0" xfId="821" applyFont="1" applyAlignment="1">
      <alignment horizontal="center"/>
    </xf>
    <xf numFmtId="166" fontId="270" fillId="0" borderId="0" xfId="821" applyNumberFormat="1" applyFont="1" applyAlignment="1">
      <alignment horizontal="center" vertical="center"/>
    </xf>
    <xf numFmtId="164" fontId="271" fillId="0" borderId="0" xfId="821" applyNumberFormat="1" applyFont="1" applyAlignment="1">
      <alignment horizontal="center" vertical="center"/>
    </xf>
    <xf numFmtId="166" fontId="271" fillId="0" borderId="0" xfId="822" applyNumberFormat="1" applyFont="1" applyAlignment="1">
      <alignment horizontal="center" vertical="center"/>
    </xf>
    <xf numFmtId="166" fontId="271" fillId="0" borderId="0" xfId="821" applyNumberFormat="1" applyFont="1" applyAlignment="1">
      <alignment horizontal="center" vertical="center"/>
    </xf>
    <xf numFmtId="1" fontId="270" fillId="0" borderId="0" xfId="0" applyNumberFormat="1" applyFont="1" applyAlignment="1">
      <alignment horizontal="center" vertical="center"/>
    </xf>
    <xf numFmtId="164" fontId="270" fillId="0" borderId="0" xfId="0" applyNumberFormat="1" applyFont="1" applyAlignment="1">
      <alignment horizontal="center"/>
    </xf>
    <xf numFmtId="0" fontId="270" fillId="0" borderId="0" xfId="0" applyFont="1" applyAlignment="1">
      <alignment horizontal="center"/>
    </xf>
    <xf numFmtId="1" fontId="270" fillId="0" borderId="0" xfId="0" applyNumberFormat="1" applyFont="1" applyAlignment="1">
      <alignment horizontal="center"/>
    </xf>
    <xf numFmtId="166" fontId="270" fillId="0" borderId="0" xfId="0" applyNumberFormat="1" applyFont="1" applyAlignment="1">
      <alignment horizontal="center"/>
    </xf>
    <xf numFmtId="164" fontId="329" fillId="0" borderId="0" xfId="748" applyNumberFormat="1" applyFont="1" applyAlignment="1">
      <alignment horizontal="center"/>
    </xf>
    <xf numFmtId="0" fontId="329" fillId="0" borderId="0" xfId="745" applyFont="1" applyAlignment="1">
      <alignment horizontal="center"/>
    </xf>
    <xf numFmtId="1" fontId="270" fillId="0" borderId="0" xfId="748" applyNumberFormat="1" applyFont="1" applyAlignment="1">
      <alignment horizontal="center" vertical="center"/>
    </xf>
    <xf numFmtId="164" fontId="270" fillId="0" borderId="0" xfId="748" applyNumberFormat="1" applyFont="1" applyAlignment="1">
      <alignment horizontal="center" vertical="center"/>
    </xf>
    <xf numFmtId="166" fontId="270" fillId="0" borderId="0" xfId="748" applyNumberFormat="1" applyFont="1" applyAlignment="1">
      <alignment horizontal="center" vertical="center"/>
    </xf>
    <xf numFmtId="0" fontId="329" fillId="0" borderId="0" xfId="748" applyFont="1" applyAlignment="1">
      <alignment horizontal="center"/>
    </xf>
    <xf numFmtId="1" fontId="270" fillId="0" borderId="0" xfId="747" applyNumberFormat="1" applyFont="1" applyAlignment="1">
      <alignment horizontal="center" vertical="center"/>
    </xf>
    <xf numFmtId="164" fontId="270" fillId="0" borderId="0" xfId="747" applyNumberFormat="1" applyFont="1" applyAlignment="1">
      <alignment horizontal="center" vertical="center"/>
    </xf>
    <xf numFmtId="166" fontId="270" fillId="0" borderId="0" xfId="747" applyNumberFormat="1" applyFont="1" applyAlignment="1">
      <alignment horizontal="center" vertical="center"/>
    </xf>
    <xf numFmtId="164" fontId="329" fillId="0" borderId="0" xfId="747" applyNumberFormat="1" applyFont="1" applyAlignment="1">
      <alignment horizontal="center"/>
    </xf>
    <xf numFmtId="0" fontId="329" fillId="0" borderId="0" xfId="747" applyFont="1" applyAlignment="1">
      <alignment horizontal="center"/>
    </xf>
    <xf numFmtId="1" fontId="270" fillId="0" borderId="0" xfId="740" applyNumberFormat="1" applyFont="1" applyAlignment="1">
      <alignment horizontal="center" vertical="center"/>
    </xf>
    <xf numFmtId="164" fontId="270" fillId="0" borderId="0" xfId="740" applyNumberFormat="1" applyFont="1" applyAlignment="1">
      <alignment horizontal="center" vertical="center"/>
    </xf>
    <xf numFmtId="166" fontId="270" fillId="0" borderId="0" xfId="740" applyNumberFormat="1" applyFont="1" applyAlignment="1">
      <alignment horizontal="center" vertical="center"/>
    </xf>
    <xf numFmtId="0" fontId="329" fillId="0" borderId="0" xfId="740" applyFont="1" applyAlignment="1">
      <alignment horizontal="center"/>
    </xf>
    <xf numFmtId="1" fontId="270" fillId="0" borderId="0" xfId="746" applyNumberFormat="1" applyFont="1" applyAlignment="1">
      <alignment horizontal="center" vertical="center"/>
    </xf>
    <xf numFmtId="164" fontId="270" fillId="0" borderId="0" xfId="746" applyNumberFormat="1" applyFont="1" applyAlignment="1">
      <alignment horizontal="center" vertical="center"/>
    </xf>
    <xf numFmtId="166" fontId="270" fillId="0" borderId="0" xfId="746" applyNumberFormat="1" applyFont="1" applyAlignment="1">
      <alignment horizontal="center" vertical="center"/>
    </xf>
    <xf numFmtId="0" fontId="329" fillId="0" borderId="0" xfId="746" applyFont="1" applyAlignment="1">
      <alignment horizontal="center"/>
    </xf>
    <xf numFmtId="1" fontId="329" fillId="0" borderId="0" xfId="745" applyNumberFormat="1" applyFont="1" applyAlignment="1">
      <alignment horizontal="center"/>
    </xf>
    <xf numFmtId="164" fontId="329" fillId="0" borderId="0" xfId="745" applyNumberFormat="1" applyFont="1" applyAlignment="1">
      <alignment horizontal="center"/>
    </xf>
    <xf numFmtId="166" fontId="329" fillId="0" borderId="0" xfId="745" applyNumberFormat="1" applyFont="1" applyAlignment="1">
      <alignment horizontal="center"/>
    </xf>
    <xf numFmtId="1" fontId="270" fillId="0" borderId="0" xfId="739" applyNumberFormat="1" applyFont="1" applyAlignment="1">
      <alignment horizontal="center" vertical="center"/>
    </xf>
    <xf numFmtId="164" fontId="270" fillId="0" borderId="0" xfId="739" applyNumberFormat="1" applyFont="1" applyAlignment="1">
      <alignment horizontal="center" vertical="center"/>
    </xf>
    <xf numFmtId="166" fontId="270" fillId="0" borderId="0" xfId="739" applyNumberFormat="1" applyFont="1" applyAlignment="1">
      <alignment horizontal="center" vertical="center"/>
    </xf>
    <xf numFmtId="0" fontId="329" fillId="0" borderId="0" xfId="739" applyFont="1" applyAlignment="1">
      <alignment horizontal="center"/>
    </xf>
    <xf numFmtId="1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/>
    </xf>
    <xf numFmtId="164" fontId="271" fillId="0" borderId="0" xfId="748" applyNumberFormat="1" applyFont="1" applyAlignment="1">
      <alignment horizontal="center" vertical="center"/>
    </xf>
    <xf numFmtId="164" fontId="271" fillId="0" borderId="0" xfId="747" applyNumberFormat="1" applyFont="1" applyAlignment="1">
      <alignment horizontal="center" vertical="center"/>
    </xf>
    <xf numFmtId="164" fontId="271" fillId="0" borderId="0" xfId="740" applyNumberFormat="1" applyFont="1" applyAlignment="1">
      <alignment horizontal="center" vertical="center"/>
    </xf>
    <xf numFmtId="164" fontId="271" fillId="0" borderId="0" xfId="746" applyNumberFormat="1" applyFont="1" applyAlignment="1">
      <alignment horizontal="center" vertical="center"/>
    </xf>
    <xf numFmtId="166" fontId="271" fillId="0" borderId="0" xfId="746" applyNumberFormat="1" applyFont="1" applyAlignment="1">
      <alignment horizontal="center" vertical="center"/>
    </xf>
    <xf numFmtId="1" fontId="270" fillId="0" borderId="0" xfId="737" applyNumberFormat="1" applyFont="1" applyAlignment="1">
      <alignment horizontal="center" vertical="center"/>
    </xf>
    <xf numFmtId="164" fontId="270" fillId="0" borderId="0" xfId="737" applyNumberFormat="1" applyFont="1" applyAlignment="1">
      <alignment horizontal="center" vertical="center"/>
    </xf>
    <xf numFmtId="0" fontId="329" fillId="0" borderId="0" xfId="737" applyFont="1" applyAlignment="1">
      <alignment horizontal="center"/>
    </xf>
    <xf numFmtId="166" fontId="329" fillId="0" borderId="0" xfId="737" applyNumberFormat="1" applyFont="1" applyAlignment="1">
      <alignment horizontal="center"/>
    </xf>
    <xf numFmtId="1" fontId="270" fillId="0" borderId="0" xfId="743" applyNumberFormat="1" applyFont="1" applyAlignment="1">
      <alignment horizontal="center" vertical="center"/>
    </xf>
    <xf numFmtId="164" fontId="270" fillId="0" borderId="0" xfId="743" applyNumberFormat="1" applyFont="1" applyAlignment="1">
      <alignment horizontal="center" vertical="center"/>
    </xf>
    <xf numFmtId="166" fontId="270" fillId="0" borderId="0" xfId="743" applyNumberFormat="1" applyFont="1" applyAlignment="1">
      <alignment horizontal="center" vertical="center"/>
    </xf>
    <xf numFmtId="0" fontId="329" fillId="0" borderId="0" xfId="743" applyFont="1" applyAlignment="1">
      <alignment horizontal="center"/>
    </xf>
    <xf numFmtId="164" fontId="271" fillId="0" borderId="0" xfId="737" applyNumberFormat="1" applyFont="1" applyAlignment="1">
      <alignment horizontal="center" vertical="center"/>
    </xf>
    <xf numFmtId="1" fontId="270" fillId="0" borderId="0" xfId="787" applyNumberFormat="1" applyFont="1" applyAlignment="1">
      <alignment horizontal="center" vertical="center"/>
    </xf>
    <xf numFmtId="164" fontId="270" fillId="0" borderId="0" xfId="787" applyNumberFormat="1" applyFont="1" applyAlignment="1">
      <alignment horizontal="center" vertical="center"/>
    </xf>
    <xf numFmtId="166" fontId="270" fillId="0" borderId="0" xfId="787" applyNumberFormat="1" applyFont="1" applyAlignment="1">
      <alignment horizontal="center" vertical="center"/>
    </xf>
    <xf numFmtId="0" fontId="329" fillId="0" borderId="0" xfId="787" applyFont="1" applyAlignment="1">
      <alignment horizontal="center"/>
    </xf>
    <xf numFmtId="166" fontId="270" fillId="0" borderId="0" xfId="820" applyNumberFormat="1" applyFont="1" applyAlignment="1">
      <alignment horizontal="center" vertical="center"/>
    </xf>
    <xf numFmtId="164" fontId="271" fillId="0" borderId="0" xfId="787" applyNumberFormat="1" applyFont="1" applyAlignment="1">
      <alignment horizontal="center" vertical="center"/>
    </xf>
    <xf numFmtId="166" fontId="271" fillId="0" borderId="0" xfId="820" applyNumberFormat="1" applyFont="1" applyAlignment="1">
      <alignment horizontal="center" vertical="center"/>
    </xf>
    <xf numFmtId="164" fontId="270" fillId="0" borderId="0" xfId="822" applyNumberFormat="1" applyFont="1" applyAlignment="1">
      <alignment horizontal="center" vertical="center"/>
    </xf>
    <xf numFmtId="0" fontId="329" fillId="0" borderId="0" xfId="822" applyFont="1" applyAlignment="1">
      <alignment horizontal="center"/>
    </xf>
    <xf numFmtId="164" fontId="271" fillId="0" borderId="0" xfId="822" applyNumberFormat="1" applyFont="1" applyAlignment="1">
      <alignment horizontal="center" vertical="center"/>
    </xf>
    <xf numFmtId="1" fontId="270" fillId="0" borderId="0" xfId="785" applyNumberFormat="1" applyFont="1" applyAlignment="1">
      <alignment horizontal="center" vertical="center"/>
    </xf>
    <xf numFmtId="164" fontId="270" fillId="0" borderId="0" xfId="785" applyNumberFormat="1" applyFont="1" applyAlignment="1">
      <alignment horizontal="center" vertical="center"/>
    </xf>
    <xf numFmtId="166" fontId="270" fillId="0" borderId="0" xfId="785" applyNumberFormat="1" applyFont="1" applyAlignment="1">
      <alignment horizontal="center" vertical="center"/>
    </xf>
    <xf numFmtId="0" fontId="329" fillId="0" borderId="0" xfId="785" applyFont="1" applyAlignment="1">
      <alignment horizontal="center"/>
    </xf>
    <xf numFmtId="1" fontId="270" fillId="0" borderId="0" xfId="815" applyNumberFormat="1" applyFont="1" applyAlignment="1">
      <alignment horizontal="center" vertical="center"/>
    </xf>
    <xf numFmtId="164" fontId="270" fillId="0" borderId="0" xfId="815" applyNumberFormat="1" applyFont="1" applyAlignment="1">
      <alignment horizontal="center" vertical="center"/>
    </xf>
    <xf numFmtId="166" fontId="270" fillId="0" borderId="0" xfId="815" applyNumberFormat="1" applyFont="1" applyAlignment="1">
      <alignment horizontal="center" vertical="center"/>
    </xf>
    <xf numFmtId="0" fontId="329" fillId="0" borderId="0" xfId="815" applyFont="1" applyAlignment="1">
      <alignment horizontal="center"/>
    </xf>
    <xf numFmtId="1" fontId="270" fillId="0" borderId="0" xfId="749" applyNumberFormat="1" applyFont="1" applyAlignment="1">
      <alignment horizontal="center" vertical="center"/>
    </xf>
    <xf numFmtId="164" fontId="270" fillId="0" borderId="0" xfId="749" applyNumberFormat="1" applyFont="1" applyAlignment="1">
      <alignment horizontal="center" vertical="center"/>
    </xf>
    <xf numFmtId="166" fontId="270" fillId="0" borderId="0" xfId="749" applyNumberFormat="1" applyFont="1" applyAlignment="1">
      <alignment horizontal="center" vertical="center"/>
    </xf>
    <xf numFmtId="0" fontId="329" fillId="0" borderId="0" xfId="749" applyFont="1" applyAlignment="1">
      <alignment horizontal="center"/>
    </xf>
    <xf numFmtId="164" fontId="271" fillId="0" borderId="0" xfId="785" applyNumberFormat="1" applyFont="1" applyAlignment="1">
      <alignment horizontal="center" vertical="center"/>
    </xf>
    <xf numFmtId="166" fontId="271" fillId="0" borderId="0" xfId="785" applyNumberFormat="1" applyFont="1" applyAlignment="1">
      <alignment horizontal="center" vertical="center"/>
    </xf>
    <xf numFmtId="164" fontId="271" fillId="0" borderId="0" xfId="815" applyNumberFormat="1" applyFont="1" applyAlignment="1">
      <alignment horizontal="center" vertical="center"/>
    </xf>
    <xf numFmtId="166" fontId="271" fillId="0" borderId="0" xfId="815" applyNumberFormat="1" applyFont="1" applyAlignment="1">
      <alignment horizontal="center" vertical="center"/>
    </xf>
    <xf numFmtId="164" fontId="271" fillId="0" borderId="0" xfId="749" applyNumberFormat="1" applyFont="1" applyAlignment="1">
      <alignment horizontal="center" vertical="center"/>
    </xf>
    <xf numFmtId="1" fontId="270" fillId="0" borderId="0" xfId="791" applyNumberFormat="1" applyFont="1" applyAlignment="1">
      <alignment horizontal="center" vertical="center"/>
    </xf>
    <xf numFmtId="164" fontId="270" fillId="0" borderId="0" xfId="791" applyNumberFormat="1" applyFont="1" applyAlignment="1">
      <alignment horizontal="center" vertical="center"/>
    </xf>
    <xf numFmtId="166" fontId="270" fillId="0" borderId="0" xfId="791" applyNumberFormat="1" applyFont="1" applyAlignment="1">
      <alignment horizontal="center" vertical="center"/>
    </xf>
    <xf numFmtId="0" fontId="329" fillId="0" borderId="0" xfId="791" applyFont="1" applyAlignment="1">
      <alignment horizontal="center"/>
    </xf>
    <xf numFmtId="164" fontId="271" fillId="0" borderId="0" xfId="791" applyNumberFormat="1" applyFont="1" applyAlignment="1">
      <alignment horizontal="center" vertical="center"/>
    </xf>
    <xf numFmtId="166" fontId="271" fillId="0" borderId="0" xfId="791" applyNumberFormat="1" applyFont="1" applyAlignment="1">
      <alignment horizontal="center" vertical="center"/>
    </xf>
    <xf numFmtId="164" fontId="270" fillId="0" borderId="0" xfId="820" applyNumberFormat="1" applyFont="1" applyAlignment="1">
      <alignment horizontal="center" vertical="center"/>
    </xf>
    <xf numFmtId="0" fontId="329" fillId="0" borderId="0" xfId="820" applyFont="1" applyAlignment="1">
      <alignment horizontal="center"/>
    </xf>
    <xf numFmtId="164" fontId="329" fillId="0" borderId="0" xfId="820" applyNumberFormat="1" applyFont="1" applyAlignment="1">
      <alignment horizontal="center"/>
    </xf>
    <xf numFmtId="166" fontId="329" fillId="0" borderId="0" xfId="820" applyNumberFormat="1" applyFont="1" applyAlignment="1">
      <alignment horizontal="center"/>
    </xf>
    <xf numFmtId="164" fontId="330" fillId="0" borderId="0" xfId="820" applyNumberFormat="1" applyFont="1" applyAlignment="1">
      <alignment horizontal="center"/>
    </xf>
    <xf numFmtId="166" fontId="330" fillId="0" borderId="0" xfId="820" applyNumberFormat="1" applyFont="1" applyAlignment="1">
      <alignment horizontal="center"/>
    </xf>
    <xf numFmtId="1" fontId="270" fillId="0" borderId="0" xfId="812" applyNumberFormat="1" applyFont="1" applyAlignment="1">
      <alignment horizontal="center" vertical="center"/>
    </xf>
    <xf numFmtId="164" fontId="270" fillId="0" borderId="0" xfId="812" applyNumberFormat="1" applyFont="1" applyAlignment="1">
      <alignment horizontal="center" vertical="center"/>
    </xf>
    <xf numFmtId="166" fontId="270" fillId="0" borderId="0" xfId="812" applyNumberFormat="1" applyFont="1" applyAlignment="1">
      <alignment horizontal="center" vertical="center"/>
    </xf>
    <xf numFmtId="0" fontId="329" fillId="0" borderId="0" xfId="812" applyFont="1" applyAlignment="1">
      <alignment horizontal="center"/>
    </xf>
    <xf numFmtId="166" fontId="329" fillId="0" borderId="0" xfId="0" applyNumberFormat="1" applyFont="1" applyAlignment="1">
      <alignment horizontal="center"/>
    </xf>
    <xf numFmtId="164" fontId="271" fillId="0" borderId="0" xfId="812" applyNumberFormat="1" applyFont="1" applyAlignment="1">
      <alignment horizontal="center" vertical="center"/>
    </xf>
    <xf numFmtId="166" fontId="271" fillId="0" borderId="0" xfId="812" applyNumberFormat="1" applyFont="1" applyAlignment="1">
      <alignment horizontal="center" vertical="center"/>
    </xf>
    <xf numFmtId="164" fontId="330" fillId="0" borderId="0" xfId="0" applyNumberFormat="1" applyFont="1" applyAlignment="1">
      <alignment horizontal="center"/>
    </xf>
    <xf numFmtId="1" fontId="270" fillId="0" borderId="0" xfId="750" applyNumberFormat="1" applyFont="1" applyAlignment="1">
      <alignment horizontal="center" vertical="center"/>
    </xf>
    <xf numFmtId="164" fontId="270" fillId="0" borderId="0" xfId="750" applyNumberFormat="1" applyFont="1" applyAlignment="1">
      <alignment horizontal="center" vertical="center"/>
    </xf>
    <xf numFmtId="166" fontId="270" fillId="0" borderId="0" xfId="750" applyNumberFormat="1" applyFont="1" applyAlignment="1">
      <alignment horizontal="center" vertical="center"/>
    </xf>
    <xf numFmtId="0" fontId="329" fillId="0" borderId="0" xfId="750" applyFont="1" applyAlignment="1">
      <alignment horizontal="center"/>
    </xf>
    <xf numFmtId="164" fontId="271" fillId="0" borderId="0" xfId="750" applyNumberFormat="1" applyFont="1" applyAlignment="1">
      <alignment horizontal="center" vertical="center"/>
    </xf>
    <xf numFmtId="0" fontId="329" fillId="0" borderId="0" xfId="751" applyFont="1" applyAlignment="1">
      <alignment horizontal="center"/>
    </xf>
    <xf numFmtId="1" fontId="270" fillId="0" borderId="0" xfId="752" applyNumberFormat="1" applyFont="1" applyAlignment="1">
      <alignment horizontal="center" vertical="center"/>
    </xf>
    <xf numFmtId="164" fontId="270" fillId="0" borderId="0" xfId="752" applyNumberFormat="1" applyFont="1" applyAlignment="1">
      <alignment horizontal="center" vertical="center"/>
    </xf>
    <xf numFmtId="166" fontId="270" fillId="0" borderId="0" xfId="752" applyNumberFormat="1" applyFont="1" applyAlignment="1">
      <alignment horizontal="center" vertical="center"/>
    </xf>
    <xf numFmtId="0" fontId="329" fillId="0" borderId="0" xfId="752" applyFont="1" applyAlignment="1">
      <alignment horizontal="center"/>
    </xf>
    <xf numFmtId="1" fontId="270" fillId="0" borderId="0" xfId="751" applyNumberFormat="1" applyFont="1" applyAlignment="1">
      <alignment horizontal="center" vertical="center"/>
    </xf>
    <xf numFmtId="164" fontId="270" fillId="0" borderId="0" xfId="751" applyNumberFormat="1" applyFont="1" applyAlignment="1">
      <alignment horizontal="center" vertical="center"/>
    </xf>
    <xf numFmtId="166" fontId="270" fillId="0" borderId="0" xfId="751" applyNumberFormat="1" applyFont="1" applyAlignment="1">
      <alignment horizontal="center" vertical="center"/>
    </xf>
    <xf numFmtId="164" fontId="271" fillId="0" borderId="0" xfId="752" applyNumberFormat="1" applyFont="1" applyAlignment="1">
      <alignment horizontal="center" vertical="center"/>
    </xf>
    <xf numFmtId="166" fontId="271" fillId="0" borderId="0" xfId="752" applyNumberFormat="1" applyFont="1" applyAlignment="1">
      <alignment horizontal="center" vertical="center"/>
    </xf>
    <xf numFmtId="164" fontId="271" fillId="0" borderId="0" xfId="820" applyNumberFormat="1" applyFont="1" applyAlignment="1">
      <alignment horizontal="center" vertical="center"/>
    </xf>
    <xf numFmtId="1" fontId="270" fillId="0" borderId="0" xfId="784" applyNumberFormat="1" applyFont="1" applyAlignment="1">
      <alignment horizontal="center" vertical="center"/>
    </xf>
    <xf numFmtId="164" fontId="270" fillId="0" borderId="0" xfId="784" applyNumberFormat="1" applyFont="1" applyAlignment="1">
      <alignment horizontal="center" vertical="center"/>
    </xf>
    <xf numFmtId="166" fontId="270" fillId="0" borderId="0" xfId="784" applyNumberFormat="1" applyFont="1" applyAlignment="1">
      <alignment horizontal="center" vertical="center"/>
    </xf>
    <xf numFmtId="0" fontId="329" fillId="0" borderId="0" xfId="784" applyFont="1" applyAlignment="1">
      <alignment horizontal="center"/>
    </xf>
    <xf numFmtId="164" fontId="271" fillId="0" borderId="0" xfId="784" applyNumberFormat="1" applyFont="1" applyAlignment="1">
      <alignment horizontal="center" vertical="center"/>
    </xf>
    <xf numFmtId="166" fontId="271" fillId="0" borderId="0" xfId="784" applyNumberFormat="1" applyFont="1" applyAlignment="1">
      <alignment horizontal="center" vertical="center"/>
    </xf>
    <xf numFmtId="164" fontId="329" fillId="0" borderId="0" xfId="737" applyNumberFormat="1" applyFont="1" applyAlignment="1">
      <alignment horizontal="center"/>
    </xf>
    <xf numFmtId="0" fontId="329" fillId="0" borderId="0" xfId="753" applyFont="1" applyAlignment="1">
      <alignment horizontal="center"/>
    </xf>
    <xf numFmtId="164" fontId="271" fillId="0" borderId="0" xfId="743" applyNumberFormat="1" applyFont="1" applyAlignment="1">
      <alignment horizontal="center" vertical="center"/>
    </xf>
    <xf numFmtId="1" fontId="270" fillId="0" borderId="0" xfId="810" applyNumberFormat="1" applyFont="1" applyAlignment="1">
      <alignment horizontal="center" vertical="center"/>
    </xf>
    <xf numFmtId="164" fontId="270" fillId="0" borderId="0" xfId="810" applyNumberFormat="1" applyFont="1" applyAlignment="1">
      <alignment horizontal="center" vertical="center"/>
    </xf>
    <xf numFmtId="166" fontId="270" fillId="0" borderId="0" xfId="810" applyNumberFormat="1" applyFont="1" applyAlignment="1">
      <alignment horizontal="center" vertical="center"/>
    </xf>
    <xf numFmtId="0" fontId="329" fillId="0" borderId="0" xfId="810" applyFont="1" applyAlignment="1">
      <alignment horizontal="center"/>
    </xf>
    <xf numFmtId="164" fontId="271" fillId="0" borderId="0" xfId="810" applyNumberFormat="1" applyFont="1" applyAlignment="1">
      <alignment horizontal="center" vertical="center"/>
    </xf>
    <xf numFmtId="166" fontId="271" fillId="0" borderId="0" xfId="810" applyNumberFormat="1" applyFont="1" applyAlignment="1">
      <alignment horizontal="center" vertical="center"/>
    </xf>
    <xf numFmtId="1" fontId="270" fillId="0" borderId="0" xfId="758" applyNumberFormat="1" applyFont="1" applyAlignment="1">
      <alignment horizontal="center" vertical="center"/>
    </xf>
    <xf numFmtId="164" fontId="270" fillId="0" borderId="0" xfId="758" applyNumberFormat="1" applyFont="1" applyAlignment="1">
      <alignment horizontal="center" vertical="center"/>
    </xf>
    <xf numFmtId="166" fontId="270" fillId="0" borderId="0" xfId="758" applyNumberFormat="1" applyFont="1" applyAlignment="1">
      <alignment horizontal="center" vertical="center"/>
    </xf>
    <xf numFmtId="164" fontId="329" fillId="0" borderId="0" xfId="758" applyNumberFormat="1" applyFont="1" applyAlignment="1">
      <alignment horizontal="center"/>
    </xf>
    <xf numFmtId="0" fontId="329" fillId="0" borderId="0" xfId="758" applyFont="1" applyAlignment="1">
      <alignment horizontal="center"/>
    </xf>
    <xf numFmtId="164" fontId="271" fillId="0" borderId="0" xfId="758" applyNumberFormat="1" applyFont="1" applyAlignment="1">
      <alignment horizontal="center" vertical="center"/>
    </xf>
    <xf numFmtId="166" fontId="271" fillId="0" borderId="0" xfId="758" applyNumberFormat="1" applyFont="1" applyAlignment="1">
      <alignment horizontal="center" vertical="center"/>
    </xf>
    <xf numFmtId="0" fontId="329" fillId="0" borderId="0" xfId="759" applyFont="1" applyAlignment="1">
      <alignment horizontal="center"/>
    </xf>
    <xf numFmtId="1" fontId="270" fillId="0" borderId="0" xfId="759" applyNumberFormat="1" applyFont="1" applyAlignment="1">
      <alignment horizontal="center" vertical="center"/>
    </xf>
    <xf numFmtId="164" fontId="270" fillId="0" borderId="0" xfId="759" applyNumberFormat="1" applyFont="1" applyAlignment="1">
      <alignment horizontal="center" vertical="center"/>
    </xf>
    <xf numFmtId="166" fontId="270" fillId="0" borderId="0" xfId="759" applyNumberFormat="1" applyFont="1" applyAlignment="1">
      <alignment horizontal="center" vertical="center"/>
    </xf>
    <xf numFmtId="1" fontId="270" fillId="0" borderId="0" xfId="760" applyNumberFormat="1" applyFont="1" applyAlignment="1">
      <alignment horizontal="center" vertical="center"/>
    </xf>
    <xf numFmtId="164" fontId="270" fillId="0" borderId="0" xfId="760" applyNumberFormat="1" applyFont="1" applyAlignment="1">
      <alignment horizontal="center" vertical="center"/>
    </xf>
    <xf numFmtId="166" fontId="270" fillId="0" borderId="0" xfId="760" applyNumberFormat="1" applyFont="1" applyAlignment="1">
      <alignment horizontal="center" vertical="center"/>
    </xf>
    <xf numFmtId="0" fontId="329" fillId="0" borderId="0" xfId="760" applyFont="1" applyAlignment="1">
      <alignment horizontal="center"/>
    </xf>
    <xf numFmtId="164" fontId="329" fillId="0" borderId="0" xfId="759" applyNumberFormat="1" applyFont="1" applyAlignment="1">
      <alignment horizontal="center"/>
    </xf>
    <xf numFmtId="164" fontId="271" fillId="0" borderId="0" xfId="759" applyNumberFormat="1" applyFont="1" applyAlignment="1">
      <alignment horizontal="center" vertical="center"/>
    </xf>
    <xf numFmtId="164" fontId="271" fillId="0" borderId="0" xfId="760" applyNumberFormat="1" applyFont="1" applyAlignment="1">
      <alignment horizontal="center" vertical="center"/>
    </xf>
    <xf numFmtId="1" fontId="270" fillId="0" borderId="0" xfId="761" applyNumberFormat="1" applyFont="1" applyAlignment="1">
      <alignment horizontal="center" vertical="center"/>
    </xf>
    <xf numFmtId="164" fontId="270" fillId="0" borderId="0" xfId="761" applyNumberFormat="1" applyFont="1" applyAlignment="1">
      <alignment horizontal="center" vertical="center"/>
    </xf>
    <xf numFmtId="166" fontId="270" fillId="0" borderId="0" xfId="761" applyNumberFormat="1" applyFont="1" applyAlignment="1">
      <alignment horizontal="center" vertical="center"/>
    </xf>
    <xf numFmtId="164" fontId="329" fillId="0" borderId="0" xfId="761" applyNumberFormat="1" applyFont="1" applyAlignment="1">
      <alignment horizontal="center"/>
    </xf>
    <xf numFmtId="0" fontId="329" fillId="0" borderId="0" xfId="761" applyFont="1" applyAlignment="1">
      <alignment horizontal="center"/>
    </xf>
    <xf numFmtId="164" fontId="271" fillId="0" borderId="0" xfId="761" applyNumberFormat="1" applyFont="1" applyAlignment="1">
      <alignment horizontal="center" vertical="center"/>
    </xf>
    <xf numFmtId="166" fontId="271" fillId="0" borderId="0" xfId="761" applyNumberFormat="1" applyFont="1" applyAlignment="1">
      <alignment horizontal="center" vertical="center"/>
    </xf>
    <xf numFmtId="1" fontId="270" fillId="0" borderId="0" xfId="736" applyNumberFormat="1" applyFont="1" applyAlignment="1">
      <alignment horizontal="center" vertical="center"/>
    </xf>
    <xf numFmtId="164" fontId="270" fillId="0" borderId="0" xfId="736" applyNumberFormat="1" applyFont="1" applyAlignment="1">
      <alignment horizontal="center" vertical="center"/>
    </xf>
    <xf numFmtId="166" fontId="270" fillId="0" borderId="0" xfId="736" applyNumberFormat="1" applyFont="1" applyAlignment="1">
      <alignment horizontal="center" vertical="center"/>
    </xf>
    <xf numFmtId="0" fontId="329" fillId="0" borderId="0" xfId="736" applyFont="1" applyAlignment="1">
      <alignment horizontal="center"/>
    </xf>
    <xf numFmtId="164" fontId="271" fillId="0" borderId="0" xfId="736" applyNumberFormat="1" applyFont="1" applyAlignment="1">
      <alignment horizontal="center" vertical="center"/>
    </xf>
    <xf numFmtId="166" fontId="271" fillId="0" borderId="0" xfId="736" applyNumberFormat="1" applyFont="1" applyAlignment="1">
      <alignment horizontal="center" vertical="center"/>
    </xf>
    <xf numFmtId="1" fontId="270" fillId="0" borderId="0" xfId="811" applyNumberFormat="1" applyFont="1" applyAlignment="1">
      <alignment horizontal="center" vertical="center"/>
    </xf>
    <xf numFmtId="164" fontId="270" fillId="0" borderId="0" xfId="811" applyNumberFormat="1" applyFont="1" applyAlignment="1">
      <alignment horizontal="center" vertical="center"/>
    </xf>
    <xf numFmtId="164" fontId="329" fillId="0" borderId="0" xfId="811" applyNumberFormat="1" applyFont="1" applyAlignment="1">
      <alignment horizontal="center"/>
    </xf>
    <xf numFmtId="166" fontId="329" fillId="0" borderId="0" xfId="811" applyNumberFormat="1" applyFont="1" applyAlignment="1">
      <alignment horizontal="center"/>
    </xf>
    <xf numFmtId="0" fontId="329" fillId="0" borderId="0" xfId="811" applyFont="1" applyAlignment="1">
      <alignment horizontal="center"/>
    </xf>
    <xf numFmtId="1" fontId="270" fillId="0" borderId="0" xfId="818" applyNumberFormat="1" applyFont="1" applyAlignment="1">
      <alignment horizontal="center" vertical="center"/>
    </xf>
    <xf numFmtId="164" fontId="270" fillId="0" borderId="0" xfId="818" applyNumberFormat="1" applyFont="1" applyAlignment="1">
      <alignment horizontal="center" vertical="center"/>
    </xf>
    <xf numFmtId="166" fontId="270" fillId="0" borderId="0" xfId="818" applyNumberFormat="1" applyFont="1" applyAlignment="1">
      <alignment horizontal="center" vertical="center"/>
    </xf>
    <xf numFmtId="0" fontId="329" fillId="0" borderId="0" xfId="818" applyFont="1" applyAlignment="1">
      <alignment horizontal="center"/>
    </xf>
    <xf numFmtId="164" fontId="271" fillId="0" borderId="0" xfId="818" applyNumberFormat="1" applyFont="1" applyAlignment="1">
      <alignment horizontal="center" vertical="center"/>
    </xf>
    <xf numFmtId="166" fontId="271" fillId="0" borderId="0" xfId="818" applyNumberFormat="1" applyFont="1" applyAlignment="1">
      <alignment horizontal="center" vertical="center"/>
    </xf>
    <xf numFmtId="1" fontId="270" fillId="0" borderId="0" xfId="763" applyNumberFormat="1" applyFont="1" applyAlignment="1">
      <alignment horizontal="center" vertical="center"/>
    </xf>
    <xf numFmtId="164" fontId="270" fillId="0" borderId="0" xfId="763" applyNumberFormat="1" applyFont="1" applyAlignment="1">
      <alignment horizontal="center" vertical="center"/>
    </xf>
    <xf numFmtId="166" fontId="270" fillId="0" borderId="0" xfId="763" applyNumberFormat="1" applyFont="1" applyAlignment="1">
      <alignment horizontal="center" vertical="center"/>
    </xf>
    <xf numFmtId="0" fontId="329" fillId="0" borderId="0" xfId="763" applyFont="1" applyAlignment="1">
      <alignment horizontal="center"/>
    </xf>
    <xf numFmtId="1" fontId="270" fillId="0" borderId="0" xfId="792" applyNumberFormat="1" applyFont="1" applyAlignment="1">
      <alignment horizontal="center" vertical="center"/>
    </xf>
    <xf numFmtId="164" fontId="270" fillId="0" borderId="0" xfId="792" applyNumberFormat="1" applyFont="1" applyAlignment="1">
      <alignment horizontal="center" vertical="center"/>
    </xf>
    <xf numFmtId="0" fontId="329" fillId="0" borderId="0" xfId="792" applyFont="1" applyAlignment="1">
      <alignment horizontal="center"/>
    </xf>
    <xf numFmtId="1" fontId="270" fillId="0" borderId="0" xfId="797" applyNumberFormat="1" applyFont="1" applyAlignment="1">
      <alignment horizontal="center" vertical="center"/>
    </xf>
    <xf numFmtId="164" fontId="270" fillId="0" borderId="0" xfId="797" applyNumberFormat="1" applyFont="1" applyAlignment="1">
      <alignment horizontal="center" vertical="center"/>
    </xf>
    <xf numFmtId="0" fontId="329" fillId="0" borderId="0" xfId="797" applyFont="1" applyAlignment="1">
      <alignment horizontal="center"/>
    </xf>
    <xf numFmtId="1" fontId="270" fillId="0" borderId="0" xfId="799" applyNumberFormat="1" applyFont="1" applyAlignment="1">
      <alignment horizontal="center" vertical="center"/>
    </xf>
    <xf numFmtId="164" fontId="270" fillId="0" borderId="0" xfId="799" applyNumberFormat="1" applyFont="1" applyAlignment="1">
      <alignment horizontal="center" vertical="center"/>
    </xf>
    <xf numFmtId="0" fontId="329" fillId="0" borderId="0" xfId="799" applyFont="1" applyAlignment="1">
      <alignment horizontal="center"/>
    </xf>
    <xf numFmtId="164" fontId="273" fillId="0" borderId="0" xfId="799" applyNumberFormat="1" applyFont="1" applyAlignment="1">
      <alignment horizontal="center" vertical="center"/>
    </xf>
    <xf numFmtId="1" fontId="270" fillId="0" borderId="0" xfId="801" applyNumberFormat="1" applyFont="1" applyAlignment="1">
      <alignment horizontal="center" vertical="center"/>
    </xf>
    <xf numFmtId="164" fontId="270" fillId="0" borderId="0" xfId="801" applyNumberFormat="1" applyFont="1" applyAlignment="1">
      <alignment horizontal="center" vertical="center"/>
    </xf>
    <xf numFmtId="0" fontId="329" fillId="0" borderId="0" xfId="801" applyFont="1" applyAlignment="1">
      <alignment horizontal="center"/>
    </xf>
    <xf numFmtId="1" fontId="270" fillId="0" borderId="0" xfId="796" applyNumberFormat="1" applyFont="1" applyAlignment="1">
      <alignment horizontal="center" vertical="center"/>
    </xf>
    <xf numFmtId="164" fontId="270" fillId="0" borderId="0" xfId="796" applyNumberFormat="1" applyFont="1" applyAlignment="1">
      <alignment horizontal="center" vertical="center"/>
    </xf>
    <xf numFmtId="0" fontId="329" fillId="0" borderId="0" xfId="796" applyFont="1" applyAlignment="1">
      <alignment horizontal="center"/>
    </xf>
    <xf numFmtId="1" fontId="270" fillId="0" borderId="0" xfId="822" applyNumberFormat="1" applyFont="1" applyAlignment="1">
      <alignment horizontal="center" vertical="center"/>
    </xf>
    <xf numFmtId="1" fontId="270" fillId="0" borderId="0" xfId="820" applyNumberFormat="1" applyFont="1" applyAlignment="1">
      <alignment horizontal="center" vertical="center"/>
    </xf>
    <xf numFmtId="1" fontId="270" fillId="0" borderId="0" xfId="821" applyNumberFormat="1" applyFont="1" applyAlignment="1">
      <alignment horizontal="center" vertical="center"/>
    </xf>
    <xf numFmtId="1" fontId="270" fillId="0" borderId="0" xfId="823" applyNumberFormat="1" applyFont="1" applyAlignment="1">
      <alignment horizontal="center" vertical="center"/>
    </xf>
    <xf numFmtId="1" fontId="270" fillId="4" borderId="0" xfId="738" applyNumberFormat="1" applyFont="1" applyFill="1" applyAlignment="1">
      <alignment horizontal="center" vertical="center"/>
    </xf>
    <xf numFmtId="164" fontId="270" fillId="4" borderId="0" xfId="738" applyNumberFormat="1" applyFont="1" applyFill="1" applyAlignment="1">
      <alignment horizontal="center" vertical="center"/>
    </xf>
    <xf numFmtId="166" fontId="270" fillId="4" borderId="0" xfId="738" applyNumberFormat="1" applyFont="1" applyFill="1" applyAlignment="1">
      <alignment horizontal="center" vertical="center"/>
    </xf>
    <xf numFmtId="0" fontId="329" fillId="4" borderId="0" xfId="738" applyFont="1" applyFill="1" applyAlignment="1">
      <alignment horizontal="center"/>
    </xf>
    <xf numFmtId="1" fontId="270" fillId="4" borderId="0" xfId="823" applyNumberFormat="1" applyFont="1" applyFill="1" applyAlignment="1">
      <alignment horizontal="center" vertical="center"/>
    </xf>
    <xf numFmtId="164" fontId="270" fillId="4" borderId="0" xfId="823" applyNumberFormat="1" applyFont="1" applyFill="1" applyAlignment="1">
      <alignment horizontal="center" vertical="center"/>
    </xf>
    <xf numFmtId="166" fontId="270" fillId="4" borderId="0" xfId="823" applyNumberFormat="1" applyFont="1" applyFill="1" applyAlignment="1">
      <alignment horizontal="center" vertical="center"/>
    </xf>
    <xf numFmtId="0" fontId="329" fillId="4" borderId="0" xfId="823" applyFont="1" applyFill="1" applyAlignment="1">
      <alignment horizontal="center"/>
    </xf>
    <xf numFmtId="1" fontId="270" fillId="4" borderId="0" xfId="816" applyNumberFormat="1" applyFont="1" applyFill="1" applyAlignment="1">
      <alignment horizontal="center" vertical="center"/>
    </xf>
    <xf numFmtId="164" fontId="270" fillId="4" borderId="0" xfId="816" applyNumberFormat="1" applyFont="1" applyFill="1" applyAlignment="1">
      <alignment horizontal="center" vertical="center"/>
    </xf>
    <xf numFmtId="166" fontId="270" fillId="4" borderId="0" xfId="816" applyNumberFormat="1" applyFont="1" applyFill="1" applyAlignment="1">
      <alignment horizontal="center" vertical="center"/>
    </xf>
    <xf numFmtId="0" fontId="329" fillId="4" borderId="0" xfId="816" applyFont="1" applyFill="1" applyAlignment="1">
      <alignment horizontal="center"/>
    </xf>
    <xf numFmtId="1" fontId="270" fillId="4" borderId="0" xfId="821" applyNumberFormat="1" applyFont="1" applyFill="1" applyAlignment="1">
      <alignment horizontal="center" vertical="center"/>
    </xf>
    <xf numFmtId="164" fontId="270" fillId="4" borderId="0" xfId="821" applyNumberFormat="1" applyFont="1" applyFill="1" applyAlignment="1">
      <alignment horizontal="center" vertical="center"/>
    </xf>
    <xf numFmtId="166" fontId="270" fillId="4" borderId="0" xfId="821" applyNumberFormat="1" applyFont="1" applyFill="1" applyAlignment="1">
      <alignment horizontal="center" vertical="center"/>
    </xf>
    <xf numFmtId="0" fontId="329" fillId="4" borderId="0" xfId="821" applyFont="1" applyFill="1" applyAlignment="1">
      <alignment horizontal="center"/>
    </xf>
    <xf numFmtId="1" fontId="270" fillId="4" borderId="0" xfId="739" applyNumberFormat="1" applyFont="1" applyFill="1" applyAlignment="1">
      <alignment horizontal="center" vertical="center"/>
    </xf>
    <xf numFmtId="164" fontId="270" fillId="4" borderId="0" xfId="739" applyNumberFormat="1" applyFont="1" applyFill="1" applyAlignment="1">
      <alignment horizontal="center" vertical="center"/>
    </xf>
    <xf numFmtId="166" fontId="270" fillId="4" borderId="0" xfId="739" applyNumberFormat="1" applyFont="1" applyFill="1" applyAlignment="1">
      <alignment horizontal="center" vertical="center"/>
    </xf>
    <xf numFmtId="0" fontId="329" fillId="4" borderId="0" xfId="739" applyFont="1" applyFill="1" applyAlignment="1">
      <alignment horizontal="center"/>
    </xf>
    <xf numFmtId="1" fontId="270" fillId="4" borderId="0" xfId="743" applyNumberFormat="1" applyFont="1" applyFill="1" applyAlignment="1">
      <alignment horizontal="center" vertical="center"/>
    </xf>
    <xf numFmtId="164" fontId="270" fillId="4" borderId="0" xfId="743" applyNumberFormat="1" applyFont="1" applyFill="1" applyAlignment="1">
      <alignment horizontal="center" vertical="center"/>
    </xf>
    <xf numFmtId="166" fontId="270" fillId="4" borderId="0" xfId="743" applyNumberFormat="1" applyFont="1" applyFill="1" applyAlignment="1">
      <alignment horizontal="center" vertical="center"/>
    </xf>
    <xf numFmtId="0" fontId="329" fillId="4" borderId="0" xfId="743" applyFont="1" applyFill="1" applyAlignment="1">
      <alignment horizontal="center"/>
    </xf>
    <xf numFmtId="1" fontId="270" fillId="4" borderId="0" xfId="787" applyNumberFormat="1" applyFont="1" applyFill="1" applyAlignment="1">
      <alignment horizontal="center" vertical="center"/>
    </xf>
    <xf numFmtId="164" fontId="270" fillId="4" borderId="0" xfId="787" applyNumberFormat="1" applyFont="1" applyFill="1" applyAlignment="1">
      <alignment horizontal="center" vertical="center"/>
    </xf>
    <xf numFmtId="166" fontId="270" fillId="4" borderId="0" xfId="787" applyNumberFormat="1" applyFont="1" applyFill="1" applyAlignment="1">
      <alignment horizontal="center" vertical="center"/>
    </xf>
    <xf numFmtId="0" fontId="329" fillId="4" borderId="0" xfId="787" applyFont="1" applyFill="1" applyAlignment="1">
      <alignment horizontal="center"/>
    </xf>
    <xf numFmtId="1" fontId="270" fillId="4" borderId="0" xfId="822" applyNumberFormat="1" applyFont="1" applyFill="1" applyAlignment="1">
      <alignment horizontal="center" vertical="center"/>
    </xf>
    <xf numFmtId="164" fontId="270" fillId="4" borderId="0" xfId="822" applyNumberFormat="1" applyFont="1" applyFill="1" applyAlignment="1">
      <alignment horizontal="center" vertical="center"/>
    </xf>
    <xf numFmtId="166" fontId="270" fillId="4" borderId="0" xfId="822" applyNumberFormat="1" applyFont="1" applyFill="1" applyAlignment="1">
      <alignment horizontal="center" vertical="center"/>
    </xf>
    <xf numFmtId="0" fontId="329" fillId="4" borderId="0" xfId="822" applyFont="1" applyFill="1" applyAlignment="1">
      <alignment horizontal="center"/>
    </xf>
    <xf numFmtId="1" fontId="270" fillId="4" borderId="0" xfId="749" applyNumberFormat="1" applyFont="1" applyFill="1" applyAlignment="1">
      <alignment horizontal="center" vertical="center"/>
    </xf>
    <xf numFmtId="164" fontId="270" fillId="4" borderId="0" xfId="749" applyNumberFormat="1" applyFont="1" applyFill="1" applyAlignment="1">
      <alignment horizontal="center" vertical="center"/>
    </xf>
    <xf numFmtId="166" fontId="270" fillId="4" borderId="0" xfId="749" applyNumberFormat="1" applyFont="1" applyFill="1" applyAlignment="1">
      <alignment horizontal="center" vertical="center"/>
    </xf>
    <xf numFmtId="0" fontId="329" fillId="4" borderId="0" xfId="749" applyFont="1" applyFill="1" applyAlignment="1">
      <alignment horizontal="center"/>
    </xf>
    <xf numFmtId="1" fontId="270" fillId="4" borderId="0" xfId="791" applyNumberFormat="1" applyFont="1" applyFill="1" applyAlignment="1">
      <alignment horizontal="center" vertical="center"/>
    </xf>
    <xf numFmtId="164" fontId="270" fillId="4" borderId="0" xfId="791" applyNumberFormat="1" applyFont="1" applyFill="1" applyAlignment="1">
      <alignment horizontal="center" vertical="center"/>
    </xf>
    <xf numFmtId="166" fontId="270" fillId="4" borderId="0" xfId="791" applyNumberFormat="1" applyFont="1" applyFill="1" applyAlignment="1">
      <alignment horizontal="center" vertical="center"/>
    </xf>
    <xf numFmtId="0" fontId="329" fillId="4" borderId="0" xfId="791" applyFont="1" applyFill="1" applyAlignment="1">
      <alignment horizontal="center"/>
    </xf>
    <xf numFmtId="1" fontId="270" fillId="4" borderId="0" xfId="820" applyNumberFormat="1" applyFont="1" applyFill="1" applyAlignment="1">
      <alignment horizontal="center" vertical="center"/>
    </xf>
    <xf numFmtId="164" fontId="270" fillId="4" borderId="0" xfId="820" applyNumberFormat="1" applyFont="1" applyFill="1" applyAlignment="1">
      <alignment horizontal="center" vertical="center"/>
    </xf>
    <xf numFmtId="164" fontId="329" fillId="4" borderId="0" xfId="820" applyNumberFormat="1" applyFont="1" applyFill="1" applyAlignment="1">
      <alignment horizontal="center"/>
    </xf>
    <xf numFmtId="166" fontId="329" fillId="4" borderId="0" xfId="820" applyNumberFormat="1" applyFont="1" applyFill="1" applyAlignment="1">
      <alignment horizontal="center"/>
    </xf>
    <xf numFmtId="0" fontId="329" fillId="4" borderId="0" xfId="820" applyFont="1" applyFill="1" applyAlignment="1">
      <alignment horizontal="center"/>
    </xf>
    <xf numFmtId="1" fontId="270" fillId="4" borderId="0" xfId="812" applyNumberFormat="1" applyFont="1" applyFill="1" applyAlignment="1">
      <alignment horizontal="center" vertical="center"/>
    </xf>
    <xf numFmtId="164" fontId="270" fillId="4" borderId="0" xfId="812" applyNumberFormat="1" applyFont="1" applyFill="1" applyAlignment="1">
      <alignment horizontal="center" vertical="center"/>
    </xf>
    <xf numFmtId="166" fontId="270" fillId="4" borderId="0" xfId="812" applyNumberFormat="1" applyFont="1" applyFill="1" applyAlignment="1">
      <alignment horizontal="center" vertical="center"/>
    </xf>
    <xf numFmtId="0" fontId="329" fillId="4" borderId="0" xfId="812" applyFont="1" applyFill="1" applyAlignment="1">
      <alignment horizontal="center"/>
    </xf>
    <xf numFmtId="1" fontId="270" fillId="4" borderId="0" xfId="750" applyNumberFormat="1" applyFont="1" applyFill="1" applyAlignment="1">
      <alignment horizontal="center" vertical="center"/>
    </xf>
    <xf numFmtId="164" fontId="270" fillId="4" borderId="0" xfId="750" applyNumberFormat="1" applyFont="1" applyFill="1" applyAlignment="1">
      <alignment horizontal="center" vertical="center"/>
    </xf>
    <xf numFmtId="166" fontId="270" fillId="4" borderId="0" xfId="750" applyNumberFormat="1" applyFont="1" applyFill="1" applyAlignment="1">
      <alignment horizontal="center" vertical="center"/>
    </xf>
    <xf numFmtId="0" fontId="329" fillId="4" borderId="0" xfId="750" applyFont="1" applyFill="1" applyAlignment="1">
      <alignment horizontal="center"/>
    </xf>
    <xf numFmtId="1" fontId="270" fillId="4" borderId="0" xfId="751" applyNumberFormat="1" applyFont="1" applyFill="1" applyAlignment="1">
      <alignment horizontal="center" vertical="center"/>
    </xf>
    <xf numFmtId="164" fontId="270" fillId="4" borderId="0" xfId="751" applyNumberFormat="1" applyFont="1" applyFill="1" applyAlignment="1">
      <alignment horizontal="center" vertical="center"/>
    </xf>
    <xf numFmtId="166" fontId="270" fillId="4" borderId="0" xfId="751" applyNumberFormat="1" applyFont="1" applyFill="1" applyAlignment="1">
      <alignment horizontal="center" vertical="center"/>
    </xf>
    <xf numFmtId="0" fontId="329" fillId="4" borderId="0" xfId="751" applyFont="1" applyFill="1" applyAlignment="1">
      <alignment horizontal="center"/>
    </xf>
    <xf numFmtId="166" fontId="270" fillId="4" borderId="0" xfId="820" applyNumberFormat="1" applyFont="1" applyFill="1" applyAlignment="1">
      <alignment horizontal="center" vertical="center"/>
    </xf>
    <xf numFmtId="1" fontId="270" fillId="4" borderId="0" xfId="815" applyNumberFormat="1" applyFont="1" applyFill="1" applyAlignment="1">
      <alignment horizontal="center" vertical="center"/>
    </xf>
    <xf numFmtId="164" fontId="270" fillId="4" borderId="0" xfId="815" applyNumberFormat="1" applyFont="1" applyFill="1" applyAlignment="1">
      <alignment horizontal="center" vertical="center"/>
    </xf>
    <xf numFmtId="166" fontId="270" fillId="4" borderId="0" xfId="815" applyNumberFormat="1" applyFont="1" applyFill="1" applyAlignment="1">
      <alignment horizontal="center" vertical="center"/>
    </xf>
    <xf numFmtId="0" fontId="329" fillId="4" borderId="0" xfId="815" applyFont="1" applyFill="1" applyAlignment="1">
      <alignment horizontal="center"/>
    </xf>
    <xf numFmtId="1" fontId="270" fillId="4" borderId="0" xfId="784" applyNumberFormat="1" applyFont="1" applyFill="1" applyAlignment="1">
      <alignment horizontal="center" vertical="center"/>
    </xf>
    <xf numFmtId="164" fontId="270" fillId="4" borderId="0" xfId="784" applyNumberFormat="1" applyFont="1" applyFill="1" applyAlignment="1">
      <alignment horizontal="center" vertical="center"/>
    </xf>
    <xf numFmtId="166" fontId="270" fillId="4" borderId="0" xfId="784" applyNumberFormat="1" applyFont="1" applyFill="1" applyAlignment="1">
      <alignment horizontal="center" vertical="center"/>
    </xf>
    <xf numFmtId="0" fontId="329" fillId="4" borderId="0" xfId="784" applyFont="1" applyFill="1" applyAlignment="1">
      <alignment horizontal="center"/>
    </xf>
    <xf numFmtId="1" fontId="270" fillId="4" borderId="0" xfId="737" applyNumberFormat="1" applyFont="1" applyFill="1" applyAlignment="1">
      <alignment horizontal="center" vertical="center"/>
    </xf>
    <xf numFmtId="164" fontId="270" fillId="4" borderId="0" xfId="737" applyNumberFormat="1" applyFont="1" applyFill="1" applyAlignment="1">
      <alignment horizontal="center" vertical="center"/>
    </xf>
    <xf numFmtId="166" fontId="329" fillId="4" borderId="0" xfId="737" applyNumberFormat="1" applyFont="1" applyFill="1" applyAlignment="1">
      <alignment horizontal="center"/>
    </xf>
    <xf numFmtId="164" fontId="329" fillId="4" borderId="0" xfId="737" applyNumberFormat="1" applyFont="1" applyFill="1" applyAlignment="1">
      <alignment horizontal="center"/>
    </xf>
    <xf numFmtId="0" fontId="329" fillId="4" borderId="0" xfId="737" applyFont="1" applyFill="1" applyAlignment="1">
      <alignment horizontal="center"/>
    </xf>
    <xf numFmtId="1" fontId="270" fillId="4" borderId="0" xfId="0" applyNumberFormat="1" applyFont="1" applyFill="1" applyAlignment="1">
      <alignment horizontal="center"/>
    </xf>
    <xf numFmtId="164" fontId="270" fillId="4" borderId="0" xfId="0" applyNumberFormat="1" applyFont="1" applyFill="1" applyAlignment="1">
      <alignment horizontal="center"/>
    </xf>
    <xf numFmtId="166" fontId="270" fillId="4" borderId="0" xfId="0" applyNumberFormat="1" applyFont="1" applyFill="1" applyAlignment="1">
      <alignment horizontal="center"/>
    </xf>
    <xf numFmtId="0" fontId="270" fillId="4" borderId="0" xfId="0" applyFont="1" applyFill="1" applyAlignment="1">
      <alignment horizontal="center"/>
    </xf>
    <xf numFmtId="1" fontId="270" fillId="4" borderId="0" xfId="810" applyNumberFormat="1" applyFont="1" applyFill="1" applyAlignment="1">
      <alignment horizontal="center" vertical="center"/>
    </xf>
    <xf numFmtId="164" fontId="270" fillId="4" borderId="0" xfId="810" applyNumberFormat="1" applyFont="1" applyFill="1" applyAlignment="1">
      <alignment horizontal="center" vertical="center"/>
    </xf>
    <xf numFmtId="166" fontId="270" fillId="4" borderId="0" xfId="810" applyNumberFormat="1" applyFont="1" applyFill="1" applyAlignment="1">
      <alignment horizontal="center" vertical="center"/>
    </xf>
    <xf numFmtId="0" fontId="329" fillId="4" borderId="0" xfId="810" applyFont="1" applyFill="1" applyAlignment="1">
      <alignment horizontal="center"/>
    </xf>
    <xf numFmtId="1" fontId="270" fillId="4" borderId="0" xfId="758" applyNumberFormat="1" applyFont="1" applyFill="1" applyAlignment="1">
      <alignment horizontal="center" vertical="center"/>
    </xf>
    <xf numFmtId="164" fontId="270" fillId="4" borderId="0" xfId="758" applyNumberFormat="1" applyFont="1" applyFill="1" applyAlignment="1">
      <alignment horizontal="center" vertical="center"/>
    </xf>
    <xf numFmtId="166" fontId="270" fillId="4" borderId="0" xfId="758" applyNumberFormat="1" applyFont="1" applyFill="1" applyAlignment="1">
      <alignment horizontal="center" vertical="center"/>
    </xf>
    <xf numFmtId="164" fontId="329" fillId="4" borderId="0" xfId="758" applyNumberFormat="1" applyFont="1" applyFill="1" applyAlignment="1">
      <alignment horizontal="center"/>
    </xf>
    <xf numFmtId="0" fontId="329" fillId="4" borderId="0" xfId="758" applyFont="1" applyFill="1" applyAlignment="1">
      <alignment horizontal="center"/>
    </xf>
    <xf numFmtId="1" fontId="270" fillId="4" borderId="0" xfId="759" applyNumberFormat="1" applyFont="1" applyFill="1" applyAlignment="1">
      <alignment horizontal="center" vertical="center"/>
    </xf>
    <xf numFmtId="164" fontId="270" fillId="4" borderId="0" xfId="759" applyNumberFormat="1" applyFont="1" applyFill="1" applyAlignment="1">
      <alignment horizontal="center" vertical="center"/>
    </xf>
    <xf numFmtId="166" fontId="270" fillId="4" borderId="0" xfId="759" applyNumberFormat="1" applyFont="1" applyFill="1" applyAlignment="1">
      <alignment horizontal="center" vertical="center"/>
    </xf>
    <xf numFmtId="164" fontId="329" fillId="4" borderId="0" xfId="759" applyNumberFormat="1" applyFont="1" applyFill="1" applyAlignment="1">
      <alignment horizontal="center"/>
    </xf>
    <xf numFmtId="0" fontId="329" fillId="4" borderId="0" xfId="759" applyFont="1" applyFill="1" applyAlignment="1">
      <alignment horizontal="center"/>
    </xf>
    <xf numFmtId="1" fontId="270" fillId="4" borderId="0" xfId="761" applyNumberFormat="1" applyFont="1" applyFill="1" applyAlignment="1">
      <alignment horizontal="center" vertical="center"/>
    </xf>
    <xf numFmtId="164" fontId="270" fillId="4" borderId="0" xfId="761" applyNumberFormat="1" applyFont="1" applyFill="1" applyAlignment="1">
      <alignment horizontal="center" vertical="center"/>
    </xf>
    <xf numFmtId="166" fontId="270" fillId="4" borderId="0" xfId="761" applyNumberFormat="1" applyFont="1" applyFill="1" applyAlignment="1">
      <alignment horizontal="center" vertical="center"/>
    </xf>
    <xf numFmtId="164" fontId="329" fillId="4" borderId="0" xfId="761" applyNumberFormat="1" applyFont="1" applyFill="1" applyAlignment="1">
      <alignment horizontal="center"/>
    </xf>
    <xf numFmtId="0" fontId="329" fillId="4" borderId="0" xfId="761" applyFont="1" applyFill="1" applyAlignment="1">
      <alignment horizontal="center"/>
    </xf>
    <xf numFmtId="1" fontId="270" fillId="4" borderId="0" xfId="740" applyNumberFormat="1" applyFont="1" applyFill="1" applyAlignment="1">
      <alignment horizontal="center" vertical="center"/>
    </xf>
    <xf numFmtId="164" fontId="270" fillId="4" borderId="0" xfId="740" applyNumberFormat="1" applyFont="1" applyFill="1" applyAlignment="1">
      <alignment horizontal="center" vertical="center"/>
    </xf>
    <xf numFmtId="166" fontId="270" fillId="4" borderId="0" xfId="740" applyNumberFormat="1" applyFont="1" applyFill="1" applyAlignment="1">
      <alignment horizontal="center" vertical="center"/>
    </xf>
    <xf numFmtId="0" fontId="329" fillId="4" borderId="0" xfId="740" applyFont="1" applyFill="1" applyAlignment="1">
      <alignment horizontal="center"/>
    </xf>
    <xf numFmtId="1" fontId="270" fillId="4" borderId="0" xfId="811" applyNumberFormat="1" applyFont="1" applyFill="1" applyAlignment="1">
      <alignment horizontal="center" vertical="center"/>
    </xf>
    <xf numFmtId="164" fontId="270" fillId="4" borderId="0" xfId="811" applyNumberFormat="1" applyFont="1" applyFill="1" applyAlignment="1">
      <alignment horizontal="center" vertical="center"/>
    </xf>
    <xf numFmtId="164" fontId="329" fillId="4" borderId="0" xfId="811" applyNumberFormat="1" applyFont="1" applyFill="1" applyAlignment="1">
      <alignment horizontal="center"/>
    </xf>
    <xf numFmtId="166" fontId="329" fillId="4" borderId="0" xfId="811" applyNumberFormat="1" applyFont="1" applyFill="1" applyAlignment="1">
      <alignment horizontal="center"/>
    </xf>
    <xf numFmtId="0" fontId="329" fillId="4" borderId="0" xfId="811" applyFont="1" applyFill="1" applyAlignment="1">
      <alignment horizontal="center"/>
    </xf>
    <xf numFmtId="1" fontId="270" fillId="4" borderId="0" xfId="818" applyNumberFormat="1" applyFont="1" applyFill="1" applyAlignment="1">
      <alignment horizontal="center" vertical="center"/>
    </xf>
    <xf numFmtId="164" fontId="270" fillId="4" borderId="0" xfId="818" applyNumberFormat="1" applyFont="1" applyFill="1" applyAlignment="1">
      <alignment horizontal="center" vertical="center"/>
    </xf>
    <xf numFmtId="166" fontId="270" fillId="4" borderId="0" xfId="818" applyNumberFormat="1" applyFont="1" applyFill="1" applyAlignment="1">
      <alignment horizontal="center" vertical="center"/>
    </xf>
    <xf numFmtId="0" fontId="329" fillId="4" borderId="0" xfId="818" applyFont="1" applyFill="1" applyAlignment="1">
      <alignment horizontal="center"/>
    </xf>
    <xf numFmtId="1" fontId="270" fillId="4" borderId="0" xfId="785" applyNumberFormat="1" applyFont="1" applyFill="1" applyAlignment="1">
      <alignment horizontal="center" vertical="center"/>
    </xf>
    <xf numFmtId="164" fontId="270" fillId="4" borderId="0" xfId="785" applyNumberFormat="1" applyFont="1" applyFill="1" applyAlignment="1">
      <alignment horizontal="center" vertical="center"/>
    </xf>
    <xf numFmtId="166" fontId="270" fillId="4" borderId="0" xfId="785" applyNumberFormat="1" applyFont="1" applyFill="1" applyAlignment="1">
      <alignment horizontal="center" vertical="center"/>
    </xf>
    <xf numFmtId="0" fontId="329" fillId="4" borderId="0" xfId="785" applyFont="1" applyFill="1" applyAlignment="1">
      <alignment horizontal="center"/>
    </xf>
    <xf numFmtId="1" fontId="270" fillId="4" borderId="0" xfId="763" applyNumberFormat="1" applyFont="1" applyFill="1" applyAlignment="1">
      <alignment horizontal="center" vertical="center"/>
    </xf>
    <xf numFmtId="164" fontId="270" fillId="4" borderId="0" xfId="763" applyNumberFormat="1" applyFont="1" applyFill="1" applyAlignment="1">
      <alignment horizontal="center" vertical="center"/>
    </xf>
    <xf numFmtId="166" fontId="270" fillId="4" borderId="0" xfId="763" applyNumberFormat="1" applyFont="1" applyFill="1" applyAlignment="1">
      <alignment horizontal="center" vertical="center"/>
    </xf>
    <xf numFmtId="0" fontId="329" fillId="4" borderId="0" xfId="763" applyFont="1" applyFill="1" applyAlignment="1">
      <alignment horizontal="center"/>
    </xf>
    <xf numFmtId="1" fontId="270" fillId="4" borderId="0" xfId="792" applyNumberFormat="1" applyFont="1" applyFill="1" applyAlignment="1">
      <alignment horizontal="center" vertical="center"/>
    </xf>
    <xf numFmtId="164" fontId="270" fillId="4" borderId="0" xfId="792" applyNumberFormat="1" applyFont="1" applyFill="1" applyAlignment="1">
      <alignment horizontal="center" vertical="center"/>
    </xf>
    <xf numFmtId="164" fontId="329" fillId="4" borderId="0" xfId="792" applyNumberFormat="1" applyFont="1" applyFill="1" applyAlignment="1">
      <alignment horizontal="center"/>
    </xf>
    <xf numFmtId="0" fontId="329" fillId="4" borderId="0" xfId="792" applyFont="1" applyFill="1" applyAlignment="1">
      <alignment horizontal="center"/>
    </xf>
    <xf numFmtId="1" fontId="270" fillId="4" borderId="0" xfId="797" applyNumberFormat="1" applyFont="1" applyFill="1" applyAlignment="1">
      <alignment horizontal="center" vertical="center"/>
    </xf>
    <xf numFmtId="164" fontId="270" fillId="4" borderId="0" xfId="797" applyNumberFormat="1" applyFont="1" applyFill="1" applyAlignment="1">
      <alignment horizontal="center" vertical="center"/>
    </xf>
    <xf numFmtId="0" fontId="329" fillId="4" borderId="0" xfId="797" applyFont="1" applyFill="1" applyAlignment="1">
      <alignment horizontal="center"/>
    </xf>
    <xf numFmtId="1" fontId="270" fillId="4" borderId="0" xfId="799" applyNumberFormat="1" applyFont="1" applyFill="1" applyAlignment="1">
      <alignment horizontal="center" vertical="center"/>
    </xf>
    <xf numFmtId="164" fontId="270" fillId="4" borderId="0" xfId="799" applyNumberFormat="1" applyFont="1" applyFill="1" applyAlignment="1">
      <alignment horizontal="center" vertical="center"/>
    </xf>
    <xf numFmtId="164" fontId="329" fillId="4" borderId="0" xfId="799" applyNumberFormat="1" applyFont="1" applyFill="1" applyAlignment="1">
      <alignment horizontal="center"/>
    </xf>
    <xf numFmtId="0" fontId="329" fillId="4" borderId="0" xfId="799" applyFont="1" applyFill="1" applyAlignment="1">
      <alignment horizontal="center"/>
    </xf>
    <xf numFmtId="1" fontId="270" fillId="4" borderId="0" xfId="801" applyNumberFormat="1" applyFont="1" applyFill="1" applyAlignment="1">
      <alignment horizontal="center" vertical="center"/>
    </xf>
    <xf numFmtId="164" fontId="270" fillId="4" borderId="0" xfId="801" applyNumberFormat="1" applyFont="1" applyFill="1" applyAlignment="1">
      <alignment horizontal="center" vertical="center"/>
    </xf>
    <xf numFmtId="0" fontId="329" fillId="4" borderId="0" xfId="801" applyFont="1" applyFill="1" applyAlignment="1">
      <alignment horizontal="center"/>
    </xf>
    <xf numFmtId="1" fontId="270" fillId="4" borderId="0" xfId="796" applyNumberFormat="1" applyFont="1" applyFill="1" applyAlignment="1">
      <alignment horizontal="center" vertical="center"/>
    </xf>
    <xf numFmtId="164" fontId="270" fillId="4" borderId="0" xfId="796" applyNumberFormat="1" applyFont="1" applyFill="1" applyAlignment="1">
      <alignment horizontal="center" vertical="center"/>
    </xf>
    <xf numFmtId="0" fontId="329" fillId="4" borderId="0" xfId="796" applyFont="1" applyFill="1" applyAlignment="1">
      <alignment horizontal="center"/>
    </xf>
    <xf numFmtId="1" fontId="270" fillId="4" borderId="0" xfId="742" applyNumberFormat="1" applyFont="1" applyFill="1" applyAlignment="1">
      <alignment horizontal="center" vertical="center"/>
    </xf>
    <xf numFmtId="164" fontId="270" fillId="4" borderId="0" xfId="742" applyNumberFormat="1" applyFont="1" applyFill="1" applyAlignment="1">
      <alignment horizontal="center" vertical="center"/>
    </xf>
    <xf numFmtId="164" fontId="271" fillId="4" borderId="0" xfId="742" applyNumberFormat="1" applyFont="1" applyFill="1" applyAlignment="1">
      <alignment horizontal="center" vertical="center"/>
    </xf>
    <xf numFmtId="166" fontId="271" fillId="4" borderId="0" xfId="742" applyNumberFormat="1" applyFont="1" applyFill="1" applyAlignment="1">
      <alignment horizontal="center" vertical="center"/>
    </xf>
    <xf numFmtId="164" fontId="329" fillId="4" borderId="0" xfId="742" applyNumberFormat="1" applyFont="1" applyFill="1" applyAlignment="1">
      <alignment horizontal="center"/>
    </xf>
    <xf numFmtId="0" fontId="329" fillId="4" borderId="0" xfId="742" applyFont="1" applyFill="1" applyAlignment="1">
      <alignment horizontal="center"/>
    </xf>
    <xf numFmtId="1" fontId="272" fillId="5" borderId="2" xfId="458" applyNumberFormat="1" applyFont="1" applyFill="1" applyBorder="1" applyAlignment="1">
      <alignment horizontal="center"/>
    </xf>
    <xf numFmtId="164" fontId="272" fillId="5" borderId="2" xfId="458" applyNumberFormat="1" applyFont="1" applyFill="1" applyBorder="1" applyAlignment="1">
      <alignment horizontal="center"/>
    </xf>
    <xf numFmtId="166" fontId="272" fillId="5" borderId="2" xfId="458" applyNumberFormat="1" applyFont="1" applyFill="1" applyBorder="1" applyAlignment="1">
      <alignment horizontal="center"/>
    </xf>
    <xf numFmtId="164" fontId="270" fillId="5" borderId="2" xfId="456" applyNumberFormat="1" applyFont="1" applyFill="1" applyBorder="1" applyAlignment="1">
      <alignment horizontal="center"/>
    </xf>
    <xf numFmtId="0" fontId="328" fillId="5" borderId="2" xfId="1" applyFont="1" applyFill="1" applyBorder="1" applyAlignment="1">
      <alignment horizontal="center"/>
    </xf>
    <xf numFmtId="0" fontId="270" fillId="5" borderId="2" xfId="456" applyFont="1" applyFill="1" applyBorder="1" applyAlignment="1">
      <alignment horizontal="center"/>
    </xf>
    <xf numFmtId="164" fontId="332" fillId="4" borderId="0" xfId="738" applyNumberFormat="1" applyFont="1" applyFill="1" applyAlignment="1">
      <alignment horizontal="center" vertical="center"/>
    </xf>
    <xf numFmtId="164" fontId="332" fillId="4" borderId="0" xfId="742" applyNumberFormat="1" applyFont="1" applyFill="1" applyAlignment="1">
      <alignment horizontal="center" vertical="center"/>
    </xf>
    <xf numFmtId="164" fontId="332" fillId="0" borderId="0" xfId="742" applyNumberFormat="1" applyFont="1" applyAlignment="1">
      <alignment horizontal="center" vertical="center"/>
    </xf>
    <xf numFmtId="164" fontId="332" fillId="0" borderId="0" xfId="738" applyNumberFormat="1" applyFont="1" applyAlignment="1">
      <alignment horizontal="center" vertical="center"/>
    </xf>
    <xf numFmtId="164" fontId="332" fillId="0" borderId="0" xfId="0" applyNumberFormat="1" applyFont="1" applyAlignment="1">
      <alignment horizontal="center" vertical="center"/>
    </xf>
    <xf numFmtId="164" fontId="323" fillId="5" borderId="2" xfId="458" applyNumberFormat="1" applyFont="1" applyFill="1" applyBorder="1" applyAlignment="1">
      <alignment horizontal="center"/>
    </xf>
    <xf numFmtId="1" fontId="332" fillId="4" borderId="0" xfId="738" applyNumberFormat="1" applyFont="1" applyFill="1" applyAlignment="1">
      <alignment horizontal="center" vertical="center"/>
    </xf>
    <xf numFmtId="1" fontId="333" fillId="4" borderId="0" xfId="742" applyNumberFormat="1" applyFont="1" applyFill="1" applyAlignment="1">
      <alignment horizontal="center" vertical="center"/>
    </xf>
    <xf numFmtId="1" fontId="332" fillId="0" borderId="0" xfId="742" applyNumberFormat="1" applyFont="1" applyAlignment="1">
      <alignment horizontal="center" vertical="center"/>
    </xf>
    <xf numFmtId="1" fontId="332" fillId="0" borderId="0" xfId="738" applyNumberFormat="1" applyFont="1" applyAlignment="1">
      <alignment horizontal="center" vertical="center"/>
    </xf>
    <xf numFmtId="1" fontId="332" fillId="0" borderId="0" xfId="0" applyNumberFormat="1" applyFont="1" applyAlignment="1">
      <alignment horizontal="center" vertical="center"/>
    </xf>
    <xf numFmtId="1" fontId="333" fillId="4" borderId="3" xfId="742" applyNumberFormat="1" applyFont="1" applyFill="1" applyBorder="1" applyAlignment="1">
      <alignment horizontal="center" vertical="center"/>
    </xf>
    <xf numFmtId="1" fontId="270" fillId="4" borderId="3" xfId="742" applyNumberFormat="1" applyFont="1" applyFill="1" applyBorder="1" applyAlignment="1">
      <alignment horizontal="center" vertical="center"/>
    </xf>
    <xf numFmtId="164" fontId="270" fillId="4" borderId="3" xfId="742" applyNumberFormat="1" applyFont="1" applyFill="1" applyBorder="1" applyAlignment="1">
      <alignment horizontal="center" vertical="center"/>
    </xf>
    <xf numFmtId="164" fontId="332" fillId="4" borderId="3" xfId="742" applyNumberFormat="1" applyFont="1" applyFill="1" applyBorder="1" applyAlignment="1">
      <alignment horizontal="center" vertical="center"/>
    </xf>
    <xf numFmtId="164" fontId="271" fillId="4" borderId="3" xfId="742" applyNumberFormat="1" applyFont="1" applyFill="1" applyBorder="1" applyAlignment="1">
      <alignment horizontal="center" vertical="center"/>
    </xf>
    <xf numFmtId="166" fontId="271" fillId="4" borderId="3" xfId="742" applyNumberFormat="1" applyFont="1" applyFill="1" applyBorder="1" applyAlignment="1">
      <alignment horizontal="center" vertical="center"/>
    </xf>
    <xf numFmtId="164" fontId="329" fillId="4" borderId="3" xfId="742" applyNumberFormat="1" applyFont="1" applyFill="1" applyBorder="1" applyAlignment="1">
      <alignment horizontal="center"/>
    </xf>
    <xf numFmtId="0" fontId="329" fillId="4" borderId="3" xfId="742" applyFont="1" applyFill="1" applyBorder="1" applyAlignment="1">
      <alignment horizontal="center"/>
    </xf>
    <xf numFmtId="164" fontId="323" fillId="5" borderId="0" xfId="458" applyNumberFormat="1" applyFont="1" applyFill="1" applyAlignment="1">
      <alignment horizontal="center"/>
    </xf>
    <xf numFmtId="1" fontId="333" fillId="4" borderId="0" xfId="738" applyNumberFormat="1" applyFont="1" applyFill="1" applyAlignment="1">
      <alignment horizontal="center" vertical="center"/>
    </xf>
    <xf numFmtId="164" fontId="271" fillId="4" borderId="0" xfId="738" applyNumberFormat="1" applyFont="1" applyFill="1" applyAlignment="1">
      <alignment horizontal="center" vertical="center"/>
    </xf>
    <xf numFmtId="166" fontId="271" fillId="4" borderId="0" xfId="738" applyNumberFormat="1" applyFont="1" applyFill="1" applyAlignment="1">
      <alignment horizontal="center" vertical="center"/>
    </xf>
    <xf numFmtId="164" fontId="329" fillId="4" borderId="0" xfId="738" applyNumberFormat="1" applyFont="1" applyFill="1" applyAlignment="1">
      <alignment horizontal="center"/>
    </xf>
    <xf numFmtId="1" fontId="333" fillId="4" borderId="3" xfId="738" applyNumberFormat="1" applyFont="1" applyFill="1" applyBorder="1" applyAlignment="1">
      <alignment horizontal="center" vertical="center"/>
    </xf>
    <xf numFmtId="1" fontId="270" fillId="4" borderId="3" xfId="738" applyNumberFormat="1" applyFont="1" applyFill="1" applyBorder="1" applyAlignment="1">
      <alignment horizontal="center" vertical="center"/>
    </xf>
    <xf numFmtId="164" fontId="270" fillId="4" borderId="3" xfId="738" applyNumberFormat="1" applyFont="1" applyFill="1" applyBorder="1" applyAlignment="1">
      <alignment horizontal="center" vertical="center"/>
    </xf>
    <xf numFmtId="164" fontId="332" fillId="4" borderId="3" xfId="738" applyNumberFormat="1" applyFont="1" applyFill="1" applyBorder="1" applyAlignment="1">
      <alignment horizontal="center" vertical="center"/>
    </xf>
    <xf numFmtId="164" fontId="271" fillId="4" borderId="3" xfId="738" applyNumberFormat="1" applyFont="1" applyFill="1" applyBorder="1" applyAlignment="1">
      <alignment horizontal="center" vertical="center"/>
    </xf>
    <xf numFmtId="166" fontId="271" fillId="4" borderId="3" xfId="738" applyNumberFormat="1" applyFont="1" applyFill="1" applyBorder="1" applyAlignment="1">
      <alignment horizontal="center" vertical="center"/>
    </xf>
    <xf numFmtId="164" fontId="329" fillId="4" borderId="3" xfId="738" applyNumberFormat="1" applyFont="1" applyFill="1" applyBorder="1" applyAlignment="1">
      <alignment horizontal="center"/>
    </xf>
    <xf numFmtId="0" fontId="329" fillId="4" borderId="3" xfId="738" applyFont="1" applyFill="1" applyBorder="1" applyAlignment="1">
      <alignment horizontal="center"/>
    </xf>
    <xf numFmtId="1" fontId="333" fillId="4" borderId="0" xfId="0" applyNumberFormat="1" applyFont="1" applyFill="1" applyAlignment="1">
      <alignment horizontal="center" vertical="center"/>
    </xf>
    <xf numFmtId="1" fontId="0" fillId="4" borderId="0" xfId="0" applyNumberFormat="1" applyFill="1" applyAlignment="1">
      <alignment horizontal="center" vertical="center"/>
    </xf>
    <xf numFmtId="164" fontId="0" fillId="4" borderId="0" xfId="0" applyNumberFormat="1" applyFill="1" applyAlignment="1">
      <alignment horizontal="center" vertical="center"/>
    </xf>
    <xf numFmtId="164" fontId="332" fillId="4" borderId="0" xfId="0" applyNumberFormat="1" applyFont="1" applyFill="1" applyAlignment="1">
      <alignment horizontal="center" vertical="center"/>
    </xf>
    <xf numFmtId="164" fontId="271" fillId="4" borderId="0" xfId="0" applyNumberFormat="1" applyFont="1" applyFill="1" applyAlignment="1">
      <alignment horizontal="center" vertical="center"/>
    </xf>
    <xf numFmtId="0" fontId="329" fillId="4" borderId="0" xfId="0" applyFont="1" applyFill="1" applyAlignment="1">
      <alignment horizontal="center"/>
    </xf>
    <xf numFmtId="164" fontId="329" fillId="4" borderId="0" xfId="0" applyNumberFormat="1" applyFont="1" applyFill="1" applyAlignment="1">
      <alignment horizontal="center"/>
    </xf>
    <xf numFmtId="1" fontId="333" fillId="4" borderId="3" xfId="0" applyNumberFormat="1" applyFont="1" applyFill="1" applyBorder="1" applyAlignment="1">
      <alignment horizontal="center" vertical="center"/>
    </xf>
    <xf numFmtId="1" fontId="0" fillId="4" borderId="3" xfId="0" applyNumberFormat="1" applyFill="1" applyBorder="1" applyAlignment="1">
      <alignment horizontal="center" vertical="center"/>
    </xf>
    <xf numFmtId="164" fontId="0" fillId="4" borderId="3" xfId="0" applyNumberFormat="1" applyFill="1" applyBorder="1" applyAlignment="1">
      <alignment horizontal="center" vertical="center"/>
    </xf>
    <xf numFmtId="164" fontId="332" fillId="4" borderId="3" xfId="0" applyNumberFormat="1" applyFont="1" applyFill="1" applyBorder="1" applyAlignment="1">
      <alignment horizontal="center" vertical="center"/>
    </xf>
    <xf numFmtId="164" fontId="271" fillId="4" borderId="3" xfId="0" applyNumberFormat="1" applyFont="1" applyFill="1" applyBorder="1" applyAlignment="1">
      <alignment horizontal="center" vertical="center"/>
    </xf>
    <xf numFmtId="164" fontId="329" fillId="4" borderId="3" xfId="0" applyNumberFormat="1" applyFont="1" applyFill="1" applyBorder="1" applyAlignment="1">
      <alignment horizontal="center"/>
    </xf>
    <xf numFmtId="0" fontId="329" fillId="4" borderId="3" xfId="0" applyFont="1" applyFill="1" applyBorder="1" applyAlignment="1">
      <alignment horizontal="center"/>
    </xf>
    <xf numFmtId="0" fontId="270" fillId="4" borderId="0" xfId="456" applyFont="1" applyFill="1" applyAlignment="1">
      <alignment horizontal="center"/>
    </xf>
    <xf numFmtId="164" fontId="271" fillId="4" borderId="0" xfId="823" applyNumberFormat="1" applyFont="1" applyFill="1" applyAlignment="1">
      <alignment horizontal="center" vertical="center"/>
    </xf>
    <xf numFmtId="166" fontId="271" fillId="4" borderId="0" xfId="823" applyNumberFormat="1" applyFont="1" applyFill="1" applyAlignment="1">
      <alignment horizontal="center" vertical="center"/>
    </xf>
    <xf numFmtId="164" fontId="329" fillId="4" borderId="0" xfId="823" applyNumberFormat="1" applyFont="1" applyFill="1" applyAlignment="1">
      <alignment horizontal="center"/>
    </xf>
    <xf numFmtId="164" fontId="332" fillId="4" borderId="0" xfId="823" applyNumberFormat="1" applyFont="1" applyFill="1" applyAlignment="1">
      <alignment horizontal="center" vertical="center"/>
    </xf>
    <xf numFmtId="164" fontId="332" fillId="0" borderId="0" xfId="823" applyNumberFormat="1" applyFont="1" applyAlignment="1">
      <alignment horizontal="center" vertical="center"/>
    </xf>
    <xf numFmtId="164" fontId="332" fillId="4" borderId="0" xfId="816" applyNumberFormat="1" applyFont="1" applyFill="1" applyAlignment="1">
      <alignment horizontal="center" vertical="center"/>
    </xf>
    <xf numFmtId="164" fontId="332" fillId="0" borderId="0" xfId="816" applyNumberFormat="1" applyFont="1" applyAlignment="1">
      <alignment horizontal="center" vertical="center"/>
    </xf>
    <xf numFmtId="164" fontId="271" fillId="4" borderId="0" xfId="816" applyNumberFormat="1" applyFont="1" applyFill="1" applyAlignment="1">
      <alignment horizontal="center" vertical="center"/>
    </xf>
    <xf numFmtId="166" fontId="271" fillId="4" borderId="0" xfId="816" applyNumberFormat="1" applyFont="1" applyFill="1" applyAlignment="1">
      <alignment horizontal="center" vertical="center"/>
    </xf>
    <xf numFmtId="1" fontId="270" fillId="4" borderId="3" xfId="816" applyNumberFormat="1" applyFont="1" applyFill="1" applyBorder="1" applyAlignment="1">
      <alignment horizontal="center" vertical="center"/>
    </xf>
    <xf numFmtId="164" fontId="270" fillId="4" borderId="3" xfId="816" applyNumberFormat="1" applyFont="1" applyFill="1" applyBorder="1" applyAlignment="1">
      <alignment horizontal="center" vertical="center"/>
    </xf>
    <xf numFmtId="164" fontId="332" fillId="4" borderId="3" xfId="816" applyNumberFormat="1" applyFont="1" applyFill="1" applyBorder="1" applyAlignment="1">
      <alignment horizontal="center" vertical="center"/>
    </xf>
    <xf numFmtId="164" fontId="271" fillId="4" borderId="3" xfId="816" applyNumberFormat="1" applyFont="1" applyFill="1" applyBorder="1" applyAlignment="1">
      <alignment horizontal="center" vertical="center"/>
    </xf>
    <xf numFmtId="166" fontId="271" fillId="4" borderId="3" xfId="816" applyNumberFormat="1" applyFont="1" applyFill="1" applyBorder="1" applyAlignment="1">
      <alignment horizontal="center" vertical="center"/>
    </xf>
    <xf numFmtId="0" fontId="329" fillId="4" borderId="3" xfId="816" applyFont="1" applyFill="1" applyBorder="1" applyAlignment="1">
      <alignment horizontal="center"/>
    </xf>
    <xf numFmtId="166" fontId="271" fillId="4" borderId="0" xfId="0" applyNumberFormat="1" applyFont="1" applyFill="1" applyAlignment="1">
      <alignment horizontal="center" vertical="center"/>
    </xf>
    <xf numFmtId="1" fontId="332" fillId="4" borderId="0" xfId="816" applyNumberFormat="1" applyFont="1" applyFill="1" applyAlignment="1">
      <alignment horizontal="center" vertical="center"/>
    </xf>
    <xf numFmtId="1" fontId="333" fillId="4" borderId="0" xfId="816" applyNumberFormat="1" applyFont="1" applyFill="1" applyAlignment="1">
      <alignment horizontal="center" vertical="center"/>
    </xf>
    <xf numFmtId="1" fontId="333" fillId="4" borderId="3" xfId="816" applyNumberFormat="1" applyFont="1" applyFill="1" applyBorder="1" applyAlignment="1">
      <alignment horizontal="center" vertical="center"/>
    </xf>
    <xf numFmtId="1" fontId="332" fillId="0" borderId="0" xfId="816" applyNumberFormat="1" applyFont="1" applyAlignment="1">
      <alignment horizontal="center" vertical="center"/>
    </xf>
    <xf numFmtId="1" fontId="323" fillId="5" borderId="1" xfId="458" applyNumberFormat="1" applyFont="1" applyFill="1" applyBorder="1" applyAlignment="1">
      <alignment horizontal="center"/>
    </xf>
    <xf numFmtId="1" fontId="332" fillId="4" borderId="0" xfId="823" applyNumberFormat="1" applyFont="1" applyFill="1" applyAlignment="1">
      <alignment horizontal="center" vertical="center"/>
    </xf>
    <xf numFmtId="1" fontId="332" fillId="0" borderId="0" xfId="823" applyNumberFormat="1" applyFont="1" applyAlignment="1">
      <alignment horizontal="center" vertical="center"/>
    </xf>
    <xf numFmtId="1" fontId="333" fillId="4" borderId="0" xfId="823" applyNumberFormat="1" applyFont="1" applyFill="1" applyAlignment="1">
      <alignment horizontal="center" vertical="center"/>
    </xf>
    <xf numFmtId="1" fontId="333" fillId="4" borderId="3" xfId="823" applyNumberFormat="1" applyFont="1" applyFill="1" applyBorder="1" applyAlignment="1">
      <alignment horizontal="center" vertical="center"/>
    </xf>
    <xf numFmtId="1" fontId="270" fillId="4" borderId="3" xfId="823" applyNumberFormat="1" applyFont="1" applyFill="1" applyBorder="1" applyAlignment="1">
      <alignment horizontal="center" vertical="center"/>
    </xf>
    <xf numFmtId="164" fontId="270" fillId="4" borderId="3" xfId="823" applyNumberFormat="1" applyFont="1" applyFill="1" applyBorder="1" applyAlignment="1">
      <alignment horizontal="center" vertical="center"/>
    </xf>
    <xf numFmtId="164" fontId="332" fillId="4" borderId="3" xfId="823" applyNumberFormat="1" applyFont="1" applyFill="1" applyBorder="1" applyAlignment="1">
      <alignment horizontal="center" vertical="center"/>
    </xf>
    <xf numFmtId="164" fontId="271" fillId="4" borderId="3" xfId="823" applyNumberFormat="1" applyFont="1" applyFill="1" applyBorder="1" applyAlignment="1">
      <alignment horizontal="center" vertical="center"/>
    </xf>
    <xf numFmtId="166" fontId="271" fillId="4" borderId="3" xfId="823" applyNumberFormat="1" applyFont="1" applyFill="1" applyBorder="1" applyAlignment="1">
      <alignment horizontal="center" vertical="center"/>
    </xf>
    <xf numFmtId="164" fontId="329" fillId="4" borderId="3" xfId="823" applyNumberFormat="1" applyFont="1" applyFill="1" applyBorder="1" applyAlignment="1">
      <alignment horizontal="center"/>
    </xf>
    <xf numFmtId="0" fontId="329" fillId="4" borderId="3" xfId="823" applyFont="1" applyFill="1" applyBorder="1" applyAlignment="1">
      <alignment horizontal="center"/>
    </xf>
    <xf numFmtId="166" fontId="271" fillId="4" borderId="3" xfId="0" applyNumberFormat="1" applyFont="1" applyFill="1" applyBorder="1" applyAlignment="1">
      <alignment horizontal="center" vertical="center"/>
    </xf>
    <xf numFmtId="1" fontId="332" fillId="4" borderId="0" xfId="821" applyNumberFormat="1" applyFont="1" applyFill="1" applyAlignment="1">
      <alignment horizontal="center" vertical="center"/>
    </xf>
    <xf numFmtId="1" fontId="332" fillId="0" borderId="0" xfId="821" applyNumberFormat="1" applyFont="1" applyAlignment="1">
      <alignment horizontal="center" vertical="center"/>
    </xf>
    <xf numFmtId="164" fontId="332" fillId="4" borderId="0" xfId="821" applyNumberFormat="1" applyFont="1" applyFill="1" applyAlignment="1">
      <alignment horizontal="center" vertical="center"/>
    </xf>
    <xf numFmtId="164" fontId="332" fillId="0" borderId="0" xfId="821" applyNumberFormat="1" applyFont="1" applyAlignment="1">
      <alignment horizontal="center" vertical="center"/>
    </xf>
    <xf numFmtId="1" fontId="333" fillId="4" borderId="0" xfId="821" applyNumberFormat="1" applyFont="1" applyFill="1" applyAlignment="1">
      <alignment horizontal="center" vertical="center"/>
    </xf>
    <xf numFmtId="164" fontId="271" fillId="4" borderId="0" xfId="821" applyNumberFormat="1" applyFont="1" applyFill="1" applyAlignment="1">
      <alignment horizontal="center" vertical="center"/>
    </xf>
    <xf numFmtId="166" fontId="271" fillId="4" borderId="0" xfId="822" applyNumberFormat="1" applyFont="1" applyFill="1" applyAlignment="1">
      <alignment horizontal="center" vertical="center"/>
    </xf>
    <xf numFmtId="1" fontId="270" fillId="4" borderId="0" xfId="821" applyNumberFormat="1" applyFont="1" applyFill="1" applyAlignment="1">
      <alignment horizontal="center"/>
    </xf>
    <xf numFmtId="1" fontId="333" fillId="4" borderId="3" xfId="821" applyNumberFormat="1" applyFont="1" applyFill="1" applyBorder="1" applyAlignment="1">
      <alignment horizontal="center" vertical="center"/>
    </xf>
    <xf numFmtId="1" fontId="270" fillId="4" borderId="3" xfId="821" applyNumberFormat="1" applyFont="1" applyFill="1" applyBorder="1" applyAlignment="1">
      <alignment horizontal="center" vertical="center"/>
    </xf>
    <xf numFmtId="1" fontId="270" fillId="4" borderId="3" xfId="821" applyNumberFormat="1" applyFont="1" applyFill="1" applyBorder="1" applyAlignment="1">
      <alignment horizontal="center"/>
    </xf>
    <xf numFmtId="164" fontId="270" fillId="4" borderId="3" xfId="821" applyNumberFormat="1" applyFont="1" applyFill="1" applyBorder="1" applyAlignment="1">
      <alignment horizontal="center" vertical="center"/>
    </xf>
    <xf numFmtId="164" fontId="332" fillId="4" borderId="3" xfId="821" applyNumberFormat="1" applyFont="1" applyFill="1" applyBorder="1" applyAlignment="1">
      <alignment horizontal="center" vertical="center"/>
    </xf>
    <xf numFmtId="164" fontId="271" fillId="4" borderId="3" xfId="821" applyNumberFormat="1" applyFont="1" applyFill="1" applyBorder="1" applyAlignment="1">
      <alignment horizontal="center" vertical="center"/>
    </xf>
    <xf numFmtId="166" fontId="271" fillId="4" borderId="3" xfId="822" applyNumberFormat="1" applyFont="1" applyFill="1" applyBorder="1" applyAlignment="1">
      <alignment horizontal="center" vertical="center"/>
    </xf>
    <xf numFmtId="0" fontId="329" fillId="4" borderId="3" xfId="821" applyFont="1" applyFill="1" applyBorder="1" applyAlignment="1">
      <alignment horizontal="center"/>
    </xf>
    <xf numFmtId="164" fontId="332" fillId="4" borderId="0" xfId="739" applyNumberFormat="1" applyFont="1" applyFill="1" applyAlignment="1">
      <alignment horizontal="center" vertical="center"/>
    </xf>
    <xf numFmtId="164" fontId="332" fillId="0" borderId="0" xfId="0" applyNumberFormat="1" applyFont="1" applyAlignment="1">
      <alignment horizontal="center"/>
    </xf>
    <xf numFmtId="164" fontId="332" fillId="0" borderId="0" xfId="748" applyNumberFormat="1" applyFont="1" applyAlignment="1">
      <alignment horizontal="center" vertical="center"/>
    </xf>
    <xf numFmtId="164" fontId="332" fillId="0" borderId="0" xfId="747" applyNumberFormat="1" applyFont="1" applyAlignment="1">
      <alignment horizontal="center" vertical="center"/>
    </xf>
    <xf numFmtId="164" fontId="332" fillId="0" borderId="0" xfId="740" applyNumberFormat="1" applyFont="1" applyAlignment="1">
      <alignment horizontal="center" vertical="center"/>
    </xf>
    <xf numFmtId="164" fontId="332" fillId="0" borderId="0" xfId="746" applyNumberFormat="1" applyFont="1" applyAlignment="1">
      <alignment horizontal="center" vertical="center"/>
    </xf>
    <xf numFmtId="164" fontId="335" fillId="0" borderId="0" xfId="745" applyNumberFormat="1" applyFont="1" applyAlignment="1">
      <alignment horizontal="center"/>
    </xf>
    <xf numFmtId="164" fontId="332" fillId="0" borderId="0" xfId="739" applyNumberFormat="1" applyFont="1" applyAlignment="1">
      <alignment horizontal="center" vertical="center"/>
    </xf>
    <xf numFmtId="1" fontId="332" fillId="4" borderId="0" xfId="739" applyNumberFormat="1" applyFont="1" applyFill="1" applyAlignment="1">
      <alignment horizontal="center" vertical="center"/>
    </xf>
    <xf numFmtId="1" fontId="332" fillId="0" borderId="0" xfId="0" applyNumberFormat="1" applyFont="1" applyAlignment="1">
      <alignment horizontal="center"/>
    </xf>
    <xf numFmtId="1" fontId="332" fillId="0" borderId="0" xfId="748" applyNumberFormat="1" applyFont="1" applyAlignment="1">
      <alignment horizontal="center" vertical="center"/>
    </xf>
    <xf numFmtId="1" fontId="332" fillId="0" borderId="0" xfId="747" applyNumberFormat="1" applyFont="1" applyAlignment="1">
      <alignment horizontal="center" vertical="center"/>
    </xf>
    <xf numFmtId="1" fontId="332" fillId="0" borderId="0" xfId="740" applyNumberFormat="1" applyFont="1" applyAlignment="1">
      <alignment horizontal="center" vertical="center"/>
    </xf>
    <xf numFmtId="1" fontId="332" fillId="0" borderId="0" xfId="746" applyNumberFormat="1" applyFont="1" applyAlignment="1">
      <alignment horizontal="center" vertical="center"/>
    </xf>
    <xf numFmtId="1" fontId="335" fillId="0" borderId="0" xfId="745" applyNumberFormat="1" applyFont="1" applyAlignment="1">
      <alignment horizontal="center"/>
    </xf>
    <xf numFmtId="1" fontId="332" fillId="0" borderId="0" xfId="739" applyNumberFormat="1" applyFont="1" applyAlignment="1">
      <alignment horizontal="center" vertical="center"/>
    </xf>
    <xf numFmtId="164" fontId="271" fillId="4" borderId="0" xfId="0" applyNumberFormat="1" applyFont="1" applyFill="1" applyAlignment="1">
      <alignment horizontal="center"/>
    </xf>
    <xf numFmtId="0" fontId="329" fillId="6" borderId="0" xfId="748" applyFont="1" applyFill="1" applyAlignment="1">
      <alignment horizontal="center"/>
    </xf>
    <xf numFmtId="0" fontId="329" fillId="6" borderId="0" xfId="746" applyFont="1" applyFill="1" applyAlignment="1">
      <alignment horizontal="center"/>
    </xf>
    <xf numFmtId="164" fontId="329" fillId="5" borderId="2" xfId="748" applyNumberFormat="1" applyFont="1" applyFill="1" applyBorder="1" applyAlignment="1">
      <alignment horizontal="center"/>
    </xf>
    <xf numFmtId="0" fontId="329" fillId="5" borderId="2" xfId="745" applyFont="1" applyFill="1" applyBorder="1" applyAlignment="1">
      <alignment horizontal="center"/>
    </xf>
    <xf numFmtId="1" fontId="333" fillId="4" borderId="0" xfId="748" applyNumberFormat="1" applyFont="1" applyFill="1" applyAlignment="1">
      <alignment horizontal="center" vertical="center"/>
    </xf>
    <xf numFmtId="1" fontId="270" fillId="4" borderId="0" xfId="748" applyNumberFormat="1" applyFont="1" applyFill="1" applyAlignment="1">
      <alignment horizontal="center" vertical="center"/>
    </xf>
    <xf numFmtId="164" fontId="270" fillId="4" borderId="0" xfId="748" applyNumberFormat="1" applyFont="1" applyFill="1" applyAlignment="1">
      <alignment horizontal="center" vertical="center"/>
    </xf>
    <xf numFmtId="164" fontId="332" fillId="4" borderId="0" xfId="748" applyNumberFormat="1" applyFont="1" applyFill="1" applyAlignment="1">
      <alignment horizontal="center" vertical="center"/>
    </xf>
    <xf numFmtId="164" fontId="271" fillId="4" borderId="0" xfId="748" applyNumberFormat="1" applyFont="1" applyFill="1" applyAlignment="1">
      <alignment horizontal="center" vertical="center"/>
    </xf>
    <xf numFmtId="166" fontId="271" fillId="4" borderId="0" xfId="748" applyNumberFormat="1" applyFont="1" applyFill="1" applyAlignment="1">
      <alignment horizontal="center" vertical="center"/>
    </xf>
    <xf numFmtId="164" fontId="329" fillId="4" borderId="0" xfId="748" applyNumberFormat="1" applyFont="1" applyFill="1" applyAlignment="1">
      <alignment horizontal="center"/>
    </xf>
    <xf numFmtId="0" fontId="329" fillId="4" borderId="0" xfId="748" applyFont="1" applyFill="1" applyAlignment="1">
      <alignment horizontal="center"/>
    </xf>
    <xf numFmtId="0" fontId="329" fillId="4" borderId="0" xfId="745" applyFont="1" applyFill="1" applyAlignment="1">
      <alignment horizontal="center"/>
    </xf>
    <xf numFmtId="1" fontId="333" fillId="4" borderId="3" xfId="748" applyNumberFormat="1" applyFont="1" applyFill="1" applyBorder="1" applyAlignment="1">
      <alignment horizontal="center" vertical="center"/>
    </xf>
    <xf numFmtId="1" fontId="270" fillId="4" borderId="3" xfId="748" applyNumberFormat="1" applyFont="1" applyFill="1" applyBorder="1" applyAlignment="1">
      <alignment horizontal="center" vertical="center"/>
    </xf>
    <xf numFmtId="164" fontId="270" fillId="4" borderId="3" xfId="748" applyNumberFormat="1" applyFont="1" applyFill="1" applyBorder="1" applyAlignment="1">
      <alignment horizontal="center" vertical="center"/>
    </xf>
    <xf numFmtId="164" fontId="332" fillId="4" borderId="3" xfId="748" applyNumberFormat="1" applyFont="1" applyFill="1" applyBorder="1" applyAlignment="1">
      <alignment horizontal="center" vertical="center"/>
    </xf>
    <xf numFmtId="164" fontId="271" fillId="4" borderId="3" xfId="748" applyNumberFormat="1" applyFont="1" applyFill="1" applyBorder="1" applyAlignment="1">
      <alignment horizontal="center" vertical="center"/>
    </xf>
    <xf numFmtId="166" fontId="271" fillId="4" borderId="3" xfId="748" applyNumberFormat="1" applyFont="1" applyFill="1" applyBorder="1" applyAlignment="1">
      <alignment horizontal="center" vertical="center"/>
    </xf>
    <xf numFmtId="164" fontId="329" fillId="4" borderId="3" xfId="748" applyNumberFormat="1" applyFont="1" applyFill="1" applyBorder="1" applyAlignment="1">
      <alignment horizontal="center"/>
    </xf>
    <xf numFmtId="0" fontId="329" fillId="4" borderId="3" xfId="748" applyFont="1" applyFill="1" applyBorder="1" applyAlignment="1">
      <alignment horizontal="center"/>
    </xf>
    <xf numFmtId="0" fontId="329" fillId="4" borderId="3" xfId="745" applyFont="1" applyFill="1" applyBorder="1" applyAlignment="1">
      <alignment horizontal="center"/>
    </xf>
    <xf numFmtId="164" fontId="271" fillId="4" borderId="3" xfId="0" applyNumberFormat="1" applyFont="1" applyFill="1" applyBorder="1" applyAlignment="1">
      <alignment horizontal="center"/>
    </xf>
    <xf numFmtId="0" fontId="270" fillId="4" borderId="3" xfId="0" applyFont="1" applyFill="1" applyBorder="1" applyAlignment="1">
      <alignment horizontal="center"/>
    </xf>
    <xf numFmtId="1" fontId="333" fillId="4" borderId="0" xfId="747" applyNumberFormat="1" applyFont="1" applyFill="1" applyAlignment="1">
      <alignment horizontal="center" vertical="center"/>
    </xf>
    <xf numFmtId="1" fontId="270" fillId="4" borderId="0" xfId="747" applyNumberFormat="1" applyFont="1" applyFill="1" applyAlignment="1">
      <alignment horizontal="center" vertical="center"/>
    </xf>
    <xf numFmtId="164" fontId="270" fillId="4" borderId="0" xfId="747" applyNumberFormat="1" applyFont="1" applyFill="1" applyAlignment="1">
      <alignment horizontal="center" vertical="center"/>
    </xf>
    <xf numFmtId="164" fontId="332" fillId="4" borderId="0" xfId="747" applyNumberFormat="1" applyFont="1" applyFill="1" applyAlignment="1">
      <alignment horizontal="center" vertical="center"/>
    </xf>
    <xf numFmtId="164" fontId="271" fillId="4" borderId="0" xfId="747" applyNumberFormat="1" applyFont="1" applyFill="1" applyAlignment="1">
      <alignment horizontal="center" vertical="center"/>
    </xf>
    <xf numFmtId="166" fontId="271" fillId="4" borderId="0" xfId="747" applyNumberFormat="1" applyFont="1" applyFill="1" applyAlignment="1">
      <alignment horizontal="center" vertical="center"/>
    </xf>
    <xf numFmtId="164" fontId="329" fillId="4" borderId="0" xfId="747" applyNumberFormat="1" applyFont="1" applyFill="1" applyAlignment="1">
      <alignment horizontal="center"/>
    </xf>
    <xf numFmtId="0" fontId="329" fillId="4" borderId="0" xfId="747" applyFont="1" applyFill="1" applyAlignment="1">
      <alignment horizontal="center"/>
    </xf>
    <xf numFmtId="1" fontId="333" fillId="4" borderId="3" xfId="747" applyNumberFormat="1" applyFont="1" applyFill="1" applyBorder="1" applyAlignment="1">
      <alignment horizontal="center" vertical="center"/>
    </xf>
    <xf numFmtId="1" fontId="270" fillId="4" borderId="3" xfId="747" applyNumberFormat="1" applyFont="1" applyFill="1" applyBorder="1" applyAlignment="1">
      <alignment horizontal="center" vertical="center"/>
    </xf>
    <xf numFmtId="164" fontId="270" fillId="4" borderId="3" xfId="747" applyNumberFormat="1" applyFont="1" applyFill="1" applyBorder="1" applyAlignment="1">
      <alignment horizontal="center" vertical="center"/>
    </xf>
    <xf numFmtId="164" fontId="332" fillId="4" borderId="3" xfId="747" applyNumberFormat="1" applyFont="1" applyFill="1" applyBorder="1" applyAlignment="1">
      <alignment horizontal="center" vertical="center"/>
    </xf>
    <xf numFmtId="164" fontId="271" fillId="4" borderId="3" xfId="747" applyNumberFormat="1" applyFont="1" applyFill="1" applyBorder="1" applyAlignment="1">
      <alignment horizontal="center" vertical="center"/>
    </xf>
    <xf numFmtId="166" fontId="271" fillId="4" borderId="3" xfId="747" applyNumberFormat="1" applyFont="1" applyFill="1" applyBorder="1" applyAlignment="1">
      <alignment horizontal="center" vertical="center"/>
    </xf>
    <xf numFmtId="164" fontId="329" fillId="4" borderId="3" xfId="747" applyNumberFormat="1" applyFont="1" applyFill="1" applyBorder="1" applyAlignment="1">
      <alignment horizontal="center"/>
    </xf>
    <xf numFmtId="0" fontId="329" fillId="4" borderId="3" xfId="747" applyFont="1" applyFill="1" applyBorder="1" applyAlignment="1">
      <alignment horizontal="center"/>
    </xf>
    <xf numFmtId="1" fontId="323" fillId="5" borderId="0" xfId="458" applyNumberFormat="1" applyFont="1" applyFill="1" applyAlignment="1">
      <alignment horizontal="center"/>
    </xf>
    <xf numFmtId="1" fontId="333" fillId="4" borderId="0" xfId="740" applyNumberFormat="1" applyFont="1" applyFill="1" applyAlignment="1">
      <alignment horizontal="center" vertical="center"/>
    </xf>
    <xf numFmtId="164" fontId="332" fillId="4" borderId="0" xfId="740" applyNumberFormat="1" applyFont="1" applyFill="1" applyAlignment="1">
      <alignment horizontal="center" vertical="center"/>
    </xf>
    <xf numFmtId="164" fontId="271" fillId="4" borderId="0" xfId="740" applyNumberFormat="1" applyFont="1" applyFill="1" applyAlignment="1">
      <alignment horizontal="center" vertical="center"/>
    </xf>
    <xf numFmtId="166" fontId="271" fillId="4" borderId="0" xfId="740" applyNumberFormat="1" applyFont="1" applyFill="1" applyAlignment="1">
      <alignment horizontal="center" vertical="center"/>
    </xf>
    <xf numFmtId="164" fontId="329" fillId="4" borderId="0" xfId="740" applyNumberFormat="1" applyFont="1" applyFill="1" applyAlignment="1">
      <alignment horizontal="center"/>
    </xf>
    <xf numFmtId="1" fontId="270" fillId="4" borderId="0" xfId="740" applyNumberFormat="1" applyFont="1" applyFill="1" applyAlignment="1">
      <alignment horizontal="center"/>
    </xf>
    <xf numFmtId="1" fontId="333" fillId="4" borderId="3" xfId="740" applyNumberFormat="1" applyFont="1" applyFill="1" applyBorder="1" applyAlignment="1">
      <alignment horizontal="center" vertical="center"/>
    </xf>
    <xf numFmtId="1" fontId="270" fillId="4" borderId="3" xfId="740" applyNumberFormat="1" applyFont="1" applyFill="1" applyBorder="1" applyAlignment="1">
      <alignment horizontal="center" vertical="center"/>
    </xf>
    <xf numFmtId="164" fontId="270" fillId="4" borderId="3" xfId="740" applyNumberFormat="1" applyFont="1" applyFill="1" applyBorder="1" applyAlignment="1">
      <alignment horizontal="center" vertical="center"/>
    </xf>
    <xf numFmtId="164" fontId="332" fillId="4" borderId="3" xfId="740" applyNumberFormat="1" applyFont="1" applyFill="1" applyBorder="1" applyAlignment="1">
      <alignment horizontal="center" vertical="center"/>
    </xf>
    <xf numFmtId="164" fontId="271" fillId="4" borderId="3" xfId="740" applyNumberFormat="1" applyFont="1" applyFill="1" applyBorder="1" applyAlignment="1">
      <alignment horizontal="center" vertical="center"/>
    </xf>
    <xf numFmtId="166" fontId="271" fillId="4" borderId="3" xfId="740" applyNumberFormat="1" applyFont="1" applyFill="1" applyBorder="1" applyAlignment="1">
      <alignment horizontal="center" vertical="center"/>
    </xf>
    <xf numFmtId="164" fontId="329" fillId="4" borderId="3" xfId="740" applyNumberFormat="1" applyFont="1" applyFill="1" applyBorder="1" applyAlignment="1">
      <alignment horizontal="center"/>
    </xf>
    <xf numFmtId="0" fontId="329" fillId="4" borderId="3" xfId="740" applyFont="1" applyFill="1" applyBorder="1" applyAlignment="1">
      <alignment horizontal="center"/>
    </xf>
    <xf numFmtId="1" fontId="272" fillId="5" borderId="2" xfId="3" applyNumberFormat="1" applyFont="1" applyFill="1" applyBorder="1" applyAlignment="1">
      <alignment horizontal="center" vertical="center"/>
    </xf>
    <xf numFmtId="164" fontId="272" fillId="5" borderId="2" xfId="3" applyNumberFormat="1" applyFont="1" applyFill="1" applyBorder="1" applyAlignment="1">
      <alignment horizontal="center" vertical="center"/>
    </xf>
    <xf numFmtId="166" fontId="272" fillId="5" borderId="2" xfId="3" applyNumberFormat="1" applyFont="1" applyFill="1" applyBorder="1" applyAlignment="1">
      <alignment horizontal="center" vertical="center"/>
    </xf>
    <xf numFmtId="0" fontId="329" fillId="5" borderId="2" xfId="0" applyFont="1" applyFill="1" applyBorder="1" applyAlignment="1">
      <alignment horizontal="center"/>
    </xf>
    <xf numFmtId="0" fontId="270" fillId="5" borderId="2" xfId="3" applyFill="1" applyBorder="1" applyAlignment="1">
      <alignment horizontal="center"/>
    </xf>
    <xf numFmtId="164" fontId="323" fillId="5" borderId="2" xfId="3" applyNumberFormat="1" applyFont="1" applyFill="1" applyBorder="1" applyAlignment="1">
      <alignment horizontal="center" vertical="center"/>
    </xf>
    <xf numFmtId="1" fontId="323" fillId="5" borderId="1" xfId="3" applyNumberFormat="1" applyFont="1" applyFill="1" applyBorder="1" applyAlignment="1">
      <alignment horizontal="center" vertical="center"/>
    </xf>
    <xf numFmtId="1" fontId="333" fillId="4" borderId="0" xfId="746" applyNumberFormat="1" applyFont="1" applyFill="1" applyAlignment="1">
      <alignment horizontal="center" vertical="center"/>
    </xf>
    <xf numFmtId="1" fontId="270" fillId="4" borderId="0" xfId="746" applyNumberFormat="1" applyFont="1" applyFill="1" applyAlignment="1">
      <alignment horizontal="center" vertical="center"/>
    </xf>
    <xf numFmtId="164" fontId="270" fillId="4" borderId="0" xfId="746" applyNumberFormat="1" applyFont="1" applyFill="1" applyAlignment="1">
      <alignment horizontal="center" vertical="center"/>
    </xf>
    <xf numFmtId="164" fontId="332" fillId="4" borderId="0" xfId="746" applyNumberFormat="1" applyFont="1" applyFill="1" applyAlignment="1">
      <alignment horizontal="center" vertical="center"/>
    </xf>
    <xf numFmtId="164" fontId="271" fillId="4" borderId="0" xfId="746" applyNumberFormat="1" applyFont="1" applyFill="1" applyAlignment="1">
      <alignment horizontal="center" vertical="center"/>
    </xf>
    <xf numFmtId="166" fontId="271" fillId="4" borderId="0" xfId="746" applyNumberFormat="1" applyFont="1" applyFill="1" applyAlignment="1">
      <alignment horizontal="center" vertical="center"/>
    </xf>
    <xf numFmtId="0" fontId="329" fillId="4" borderId="0" xfId="746" applyFont="1" applyFill="1" applyAlignment="1">
      <alignment horizontal="center"/>
    </xf>
    <xf numFmtId="1" fontId="333" fillId="4" borderId="3" xfId="746" applyNumberFormat="1" applyFont="1" applyFill="1" applyBorder="1" applyAlignment="1">
      <alignment horizontal="center" vertical="center"/>
    </xf>
    <xf numFmtId="1" fontId="270" fillId="4" borderId="3" xfId="746" applyNumberFormat="1" applyFont="1" applyFill="1" applyBorder="1" applyAlignment="1">
      <alignment horizontal="center" vertical="center"/>
    </xf>
    <xf numFmtId="164" fontId="270" fillId="4" borderId="3" xfId="746" applyNumberFormat="1" applyFont="1" applyFill="1" applyBorder="1" applyAlignment="1">
      <alignment horizontal="center" vertical="center"/>
    </xf>
    <xf numFmtId="164" fontId="332" fillId="4" borderId="3" xfId="746" applyNumberFormat="1" applyFont="1" applyFill="1" applyBorder="1" applyAlignment="1">
      <alignment horizontal="center" vertical="center"/>
    </xf>
    <xf numFmtId="164" fontId="271" fillId="4" borderId="3" xfId="746" applyNumberFormat="1" applyFont="1" applyFill="1" applyBorder="1" applyAlignment="1">
      <alignment horizontal="center" vertical="center"/>
    </xf>
    <xf numFmtId="166" fontId="271" fillId="4" borderId="3" xfId="746" applyNumberFormat="1" applyFont="1" applyFill="1" applyBorder="1" applyAlignment="1">
      <alignment horizontal="center" vertical="center"/>
    </xf>
    <xf numFmtId="0" fontId="329" fillId="4" borderId="3" xfId="746" applyFont="1" applyFill="1" applyBorder="1" applyAlignment="1">
      <alignment horizontal="center"/>
    </xf>
    <xf numFmtId="1" fontId="272" fillId="5" borderId="2" xfId="3" applyNumberFormat="1" applyFont="1" applyFill="1" applyBorder="1" applyAlignment="1">
      <alignment horizontal="center"/>
    </xf>
    <xf numFmtId="164" fontId="272" fillId="5" borderId="2" xfId="3" applyNumberFormat="1" applyFont="1" applyFill="1" applyBorder="1" applyAlignment="1">
      <alignment horizontal="center"/>
    </xf>
    <xf numFmtId="166" fontId="272" fillId="5" borderId="2" xfId="3" applyNumberFormat="1" applyFont="1" applyFill="1" applyBorder="1" applyAlignment="1">
      <alignment horizontal="center"/>
    </xf>
    <xf numFmtId="0" fontId="270" fillId="5" borderId="2" xfId="737" applyFont="1" applyFill="1" applyBorder="1" applyAlignment="1">
      <alignment horizontal="center"/>
    </xf>
    <xf numFmtId="164" fontId="271" fillId="4" borderId="0" xfId="737" applyNumberFormat="1" applyFont="1" applyFill="1" applyAlignment="1">
      <alignment horizontal="center" vertical="center"/>
    </xf>
    <xf numFmtId="166" fontId="271" fillId="4" borderId="0" xfId="744" applyNumberFormat="1" applyFont="1" applyFill="1" applyAlignment="1">
      <alignment horizontal="center"/>
    </xf>
    <xf numFmtId="1" fontId="332" fillId="4" borderId="0" xfId="743" applyNumberFormat="1" applyFont="1" applyFill="1" applyAlignment="1">
      <alignment horizontal="center" vertical="center"/>
    </xf>
    <xf numFmtId="1" fontId="333" fillId="4" borderId="0" xfId="737" applyNumberFormat="1" applyFont="1" applyFill="1" applyAlignment="1">
      <alignment horizontal="center" vertical="center"/>
    </xf>
    <xf numFmtId="1" fontId="332" fillId="0" borderId="0" xfId="737" applyNumberFormat="1" applyFont="1" applyAlignment="1">
      <alignment horizontal="center" vertical="center"/>
    </xf>
    <xf numFmtId="1" fontId="332" fillId="0" borderId="0" xfId="743" applyNumberFormat="1" applyFont="1" applyAlignment="1">
      <alignment horizontal="center" vertical="center"/>
    </xf>
    <xf numFmtId="1" fontId="323" fillId="5" borderId="1" xfId="3" applyNumberFormat="1" applyFont="1" applyFill="1" applyBorder="1" applyAlignment="1">
      <alignment horizontal="center"/>
    </xf>
    <xf numFmtId="1" fontId="333" fillId="4" borderId="3" xfId="737" applyNumberFormat="1" applyFont="1" applyFill="1" applyBorder="1" applyAlignment="1">
      <alignment horizontal="center" vertical="center"/>
    </xf>
    <xf numFmtId="1" fontId="270" fillId="4" borderId="3" xfId="737" applyNumberFormat="1" applyFont="1" applyFill="1" applyBorder="1" applyAlignment="1">
      <alignment horizontal="center" vertical="center"/>
    </xf>
    <xf numFmtId="164" fontId="270" fillId="4" borderId="3" xfId="737" applyNumberFormat="1" applyFont="1" applyFill="1" applyBorder="1" applyAlignment="1">
      <alignment horizontal="center" vertical="center"/>
    </xf>
    <xf numFmtId="164" fontId="271" fillId="4" borderId="3" xfId="737" applyNumberFormat="1" applyFont="1" applyFill="1" applyBorder="1" applyAlignment="1">
      <alignment horizontal="center" vertical="center"/>
    </xf>
    <xf numFmtId="166" fontId="271" fillId="4" borderId="3" xfId="744" applyNumberFormat="1" applyFont="1" applyFill="1" applyBorder="1" applyAlignment="1">
      <alignment horizontal="center"/>
    </xf>
    <xf numFmtId="0" fontId="329" fillId="4" borderId="3" xfId="737" applyFont="1" applyFill="1" applyBorder="1" applyAlignment="1">
      <alignment horizontal="center"/>
    </xf>
    <xf numFmtId="164" fontId="332" fillId="4" borderId="0" xfId="743" applyNumberFormat="1" applyFont="1" applyFill="1" applyAlignment="1">
      <alignment horizontal="center" vertical="center"/>
    </xf>
    <xf numFmtId="164" fontId="332" fillId="4" borderId="0" xfId="737" applyNumberFormat="1" applyFont="1" applyFill="1" applyAlignment="1">
      <alignment horizontal="center" vertical="center"/>
    </xf>
    <xf numFmtId="164" fontId="332" fillId="4" borderId="3" xfId="737" applyNumberFormat="1" applyFont="1" applyFill="1" applyBorder="1" applyAlignment="1">
      <alignment horizontal="center" vertical="center"/>
    </xf>
    <xf numFmtId="164" fontId="332" fillId="0" borderId="0" xfId="737" applyNumberFormat="1" applyFont="1" applyAlignment="1">
      <alignment horizontal="center" vertical="center"/>
    </xf>
    <xf numFmtId="164" fontId="332" fillId="0" borderId="0" xfId="743" applyNumberFormat="1" applyFont="1" applyAlignment="1">
      <alignment horizontal="center" vertical="center"/>
    </xf>
    <xf numFmtId="164" fontId="323" fillId="5" borderId="2" xfId="3" applyNumberFormat="1" applyFont="1" applyFill="1" applyBorder="1" applyAlignment="1">
      <alignment horizontal="center"/>
    </xf>
    <xf numFmtId="1" fontId="332" fillId="4" borderId="0" xfId="787" applyNumberFormat="1" applyFont="1" applyFill="1" applyAlignment="1">
      <alignment horizontal="center" vertical="center"/>
    </xf>
    <xf numFmtId="1" fontId="332" fillId="0" borderId="0" xfId="787" applyNumberFormat="1" applyFont="1" applyAlignment="1">
      <alignment horizontal="center" vertical="center"/>
    </xf>
    <xf numFmtId="164" fontId="332" fillId="4" borderId="0" xfId="787" applyNumberFormat="1" applyFont="1" applyFill="1" applyAlignment="1">
      <alignment horizontal="center" vertical="center"/>
    </xf>
    <xf numFmtId="164" fontId="332" fillId="0" borderId="0" xfId="787" applyNumberFormat="1" applyFont="1" applyAlignment="1">
      <alignment horizontal="center" vertical="center"/>
    </xf>
    <xf numFmtId="1" fontId="333" fillId="4" borderId="0" xfId="787" applyNumberFormat="1" applyFont="1" applyFill="1" applyAlignment="1">
      <alignment horizontal="center" vertical="center"/>
    </xf>
    <xf numFmtId="164" fontId="271" fillId="4" borderId="0" xfId="787" applyNumberFormat="1" applyFont="1" applyFill="1" applyAlignment="1">
      <alignment horizontal="center" vertical="center"/>
    </xf>
    <xf numFmtId="166" fontId="271" fillId="4" borderId="0" xfId="787" applyNumberFormat="1" applyFont="1" applyFill="1" applyAlignment="1">
      <alignment horizontal="center" vertical="center"/>
    </xf>
    <xf numFmtId="1" fontId="333" fillId="4" borderId="3" xfId="787" applyNumberFormat="1" applyFont="1" applyFill="1" applyBorder="1" applyAlignment="1">
      <alignment horizontal="center" vertical="center"/>
    </xf>
    <xf numFmtId="1" fontId="270" fillId="4" borderId="3" xfId="787" applyNumberFormat="1" applyFont="1" applyFill="1" applyBorder="1" applyAlignment="1">
      <alignment horizontal="center" vertical="center"/>
    </xf>
    <xf numFmtId="164" fontId="270" fillId="4" borderId="3" xfId="787" applyNumberFormat="1" applyFont="1" applyFill="1" applyBorder="1" applyAlignment="1">
      <alignment horizontal="center" vertical="center"/>
    </xf>
    <xf numFmtId="164" fontId="332" fillId="4" borderId="3" xfId="787" applyNumberFormat="1" applyFont="1" applyFill="1" applyBorder="1" applyAlignment="1">
      <alignment horizontal="center" vertical="center"/>
    </xf>
    <xf numFmtId="164" fontId="271" fillId="4" borderId="3" xfId="787" applyNumberFormat="1" applyFont="1" applyFill="1" applyBorder="1" applyAlignment="1">
      <alignment horizontal="center" vertical="center"/>
    </xf>
    <xf numFmtId="166" fontId="271" fillId="4" borderId="3" xfId="787" applyNumberFormat="1" applyFont="1" applyFill="1" applyBorder="1" applyAlignment="1">
      <alignment horizontal="center" vertical="center"/>
    </xf>
    <xf numFmtId="0" fontId="329" fillId="4" borderId="3" xfId="787" applyFont="1" applyFill="1" applyBorder="1" applyAlignment="1">
      <alignment horizontal="center"/>
    </xf>
    <xf numFmtId="0" fontId="329" fillId="5" borderId="2" xfId="787" applyFont="1" applyFill="1" applyBorder="1" applyAlignment="1">
      <alignment horizontal="center"/>
    </xf>
    <xf numFmtId="166" fontId="271" fillId="4" borderId="0" xfId="820" applyNumberFormat="1" applyFont="1" applyFill="1" applyAlignment="1">
      <alignment horizontal="center" vertical="center"/>
    </xf>
    <xf numFmtId="166" fontId="271" fillId="4" borderId="3" xfId="820" applyNumberFormat="1" applyFont="1" applyFill="1" applyBorder="1" applyAlignment="1">
      <alignment horizontal="center" vertical="center"/>
    </xf>
    <xf numFmtId="1" fontId="332" fillId="4" borderId="0" xfId="822" applyNumberFormat="1" applyFont="1" applyFill="1" applyAlignment="1">
      <alignment horizontal="center" vertical="center"/>
    </xf>
    <xf numFmtId="1" fontId="333" fillId="2" borderId="0" xfId="822" applyNumberFormat="1" applyFont="1" applyFill="1" applyAlignment="1">
      <alignment horizontal="center" vertical="center"/>
    </xf>
    <xf numFmtId="1" fontId="332" fillId="0" borderId="0" xfId="822" applyNumberFormat="1" applyFont="1" applyAlignment="1">
      <alignment horizontal="center" vertical="center"/>
    </xf>
    <xf numFmtId="164" fontId="332" fillId="4" borderId="0" xfId="822" applyNumberFormat="1" applyFont="1" applyFill="1" applyAlignment="1">
      <alignment horizontal="center" vertical="center"/>
    </xf>
    <xf numFmtId="164" fontId="332" fillId="0" borderId="0" xfId="822" applyNumberFormat="1" applyFont="1" applyAlignment="1">
      <alignment horizontal="center" vertical="center"/>
    </xf>
    <xf numFmtId="1" fontId="333" fillId="4" borderId="0" xfId="822" applyNumberFormat="1" applyFont="1" applyFill="1" applyAlignment="1">
      <alignment horizontal="center" vertical="center"/>
    </xf>
    <xf numFmtId="164" fontId="271" fillId="4" borderId="0" xfId="822" applyNumberFormat="1" applyFont="1" applyFill="1" applyAlignment="1">
      <alignment horizontal="center" vertical="center"/>
    </xf>
    <xf numFmtId="1" fontId="333" fillId="4" borderId="3" xfId="822" applyNumberFormat="1" applyFont="1" applyFill="1" applyBorder="1" applyAlignment="1">
      <alignment horizontal="center" vertical="center"/>
    </xf>
    <xf numFmtId="1" fontId="270" fillId="4" borderId="3" xfId="822" applyNumberFormat="1" applyFont="1" applyFill="1" applyBorder="1" applyAlignment="1">
      <alignment horizontal="center" vertical="center"/>
    </xf>
    <xf numFmtId="164" fontId="270" fillId="4" borderId="3" xfId="822" applyNumberFormat="1" applyFont="1" applyFill="1" applyBorder="1" applyAlignment="1">
      <alignment horizontal="center" vertical="center"/>
    </xf>
    <xf numFmtId="164" fontId="332" fillId="4" borderId="3" xfId="822" applyNumberFormat="1" applyFont="1" applyFill="1" applyBorder="1" applyAlignment="1">
      <alignment horizontal="center" vertical="center"/>
    </xf>
    <xf numFmtId="164" fontId="271" fillId="4" borderId="3" xfId="822" applyNumberFormat="1" applyFont="1" applyFill="1" applyBorder="1" applyAlignment="1">
      <alignment horizontal="center" vertical="center"/>
    </xf>
    <xf numFmtId="0" fontId="329" fillId="4" borderId="3" xfId="822" applyFont="1" applyFill="1" applyBorder="1" applyAlignment="1">
      <alignment horizontal="center"/>
    </xf>
    <xf numFmtId="166" fontId="323" fillId="5" borderId="0" xfId="458" applyNumberFormat="1" applyFont="1" applyFill="1" applyAlignment="1">
      <alignment horizontal="center"/>
    </xf>
    <xf numFmtId="164" fontId="336" fillId="5" borderId="0" xfId="456" applyNumberFormat="1" applyFont="1" applyFill="1" applyAlignment="1">
      <alignment horizontal="center"/>
    </xf>
    <xf numFmtId="0" fontId="337" fillId="5" borderId="0" xfId="1" applyFont="1" applyFill="1" applyAlignment="1">
      <alignment horizontal="center"/>
    </xf>
    <xf numFmtId="0" fontId="336" fillId="5" borderId="0" xfId="456" applyFont="1" applyFill="1" applyAlignment="1">
      <alignment horizontal="center"/>
    </xf>
    <xf numFmtId="1" fontId="323" fillId="5" borderId="2" xfId="458" applyNumberFormat="1" applyFont="1" applyFill="1" applyBorder="1" applyAlignment="1">
      <alignment horizontal="center"/>
    </xf>
    <xf numFmtId="166" fontId="323" fillId="5" borderId="2" xfId="458" applyNumberFormat="1" applyFont="1" applyFill="1" applyBorder="1" applyAlignment="1">
      <alignment horizontal="center"/>
    </xf>
    <xf numFmtId="164" fontId="336" fillId="5" borderId="2" xfId="456" applyNumberFormat="1" applyFont="1" applyFill="1" applyBorder="1" applyAlignment="1">
      <alignment horizontal="center"/>
    </xf>
    <xf numFmtId="0" fontId="337" fillId="5" borderId="2" xfId="1" applyFont="1" applyFill="1" applyBorder="1" applyAlignment="1">
      <alignment horizontal="center"/>
    </xf>
    <xf numFmtId="0" fontId="336" fillId="5" borderId="2" xfId="456" applyFont="1" applyFill="1" applyBorder="1" applyAlignment="1">
      <alignment horizontal="center"/>
    </xf>
    <xf numFmtId="164" fontId="329" fillId="4" borderId="0" xfId="822" applyNumberFormat="1" applyFont="1" applyFill="1" applyAlignment="1">
      <alignment horizontal="center"/>
    </xf>
    <xf numFmtId="164" fontId="329" fillId="4" borderId="3" xfId="822" applyNumberFormat="1" applyFont="1" applyFill="1" applyBorder="1" applyAlignment="1">
      <alignment horizontal="center"/>
    </xf>
    <xf numFmtId="1" fontId="332" fillId="4" borderId="0" xfId="749" applyNumberFormat="1" applyFont="1" applyFill="1" applyAlignment="1">
      <alignment horizontal="center" vertical="center"/>
    </xf>
    <xf numFmtId="1" fontId="332" fillId="0" borderId="0" xfId="785" applyNumberFormat="1" applyFont="1" applyAlignment="1">
      <alignment horizontal="center" vertical="center"/>
    </xf>
    <xf numFmtId="1" fontId="332" fillId="0" borderId="0" xfId="815" applyNumberFormat="1" applyFont="1" applyAlignment="1">
      <alignment horizontal="center" vertical="center"/>
    </xf>
    <xf numFmtId="1" fontId="332" fillId="0" borderId="0" xfId="749" applyNumberFormat="1" applyFont="1" applyAlignment="1">
      <alignment horizontal="center" vertical="center"/>
    </xf>
    <xf numFmtId="164" fontId="332" fillId="4" borderId="0" xfId="749" applyNumberFormat="1" applyFont="1" applyFill="1" applyAlignment="1">
      <alignment horizontal="center" vertical="center"/>
    </xf>
    <xf numFmtId="164" fontId="332" fillId="0" borderId="0" xfId="785" applyNumberFormat="1" applyFont="1" applyAlignment="1">
      <alignment horizontal="center" vertical="center"/>
    </xf>
    <xf numFmtId="164" fontId="332" fillId="0" borderId="0" xfId="815" applyNumberFormat="1" applyFont="1" applyAlignment="1">
      <alignment horizontal="center" vertical="center"/>
    </xf>
    <xf numFmtId="164" fontId="332" fillId="0" borderId="0" xfId="749" applyNumberFormat="1" applyFont="1" applyAlignment="1">
      <alignment horizontal="center" vertical="center"/>
    </xf>
    <xf numFmtId="1" fontId="333" fillId="4" borderId="0" xfId="785" applyNumberFormat="1" applyFont="1" applyFill="1" applyAlignment="1">
      <alignment horizontal="center" vertical="center"/>
    </xf>
    <xf numFmtId="164" fontId="332" fillId="4" borderId="0" xfId="785" applyNumberFormat="1" applyFont="1" applyFill="1" applyAlignment="1">
      <alignment horizontal="center" vertical="center"/>
    </xf>
    <xf numFmtId="164" fontId="271" fillId="4" borderId="0" xfId="785" applyNumberFormat="1" applyFont="1" applyFill="1" applyAlignment="1">
      <alignment horizontal="center" vertical="center"/>
    </xf>
    <xf numFmtId="166" fontId="271" fillId="4" borderId="0" xfId="785" applyNumberFormat="1" applyFont="1" applyFill="1" applyAlignment="1">
      <alignment horizontal="center" vertical="center"/>
    </xf>
    <xf numFmtId="164" fontId="329" fillId="4" borderId="0" xfId="785" applyNumberFormat="1" applyFont="1" applyFill="1" applyAlignment="1">
      <alignment horizontal="center"/>
    </xf>
    <xf numFmtId="1" fontId="333" fillId="4" borderId="3" xfId="785" applyNumberFormat="1" applyFont="1" applyFill="1" applyBorder="1" applyAlignment="1">
      <alignment horizontal="center" vertical="center"/>
    </xf>
    <xf numFmtId="1" fontId="270" fillId="4" borderId="3" xfId="785" applyNumberFormat="1" applyFont="1" applyFill="1" applyBorder="1" applyAlignment="1">
      <alignment horizontal="center" vertical="center"/>
    </xf>
    <xf numFmtId="164" fontId="270" fillId="4" borderId="3" xfId="785" applyNumberFormat="1" applyFont="1" applyFill="1" applyBorder="1" applyAlignment="1">
      <alignment horizontal="center" vertical="center"/>
    </xf>
    <xf numFmtId="164" fontId="332" fillId="4" borderId="3" xfId="785" applyNumberFormat="1" applyFont="1" applyFill="1" applyBorder="1" applyAlignment="1">
      <alignment horizontal="center" vertical="center"/>
    </xf>
    <xf numFmtId="164" fontId="271" fillId="4" borderId="3" xfId="785" applyNumberFormat="1" applyFont="1" applyFill="1" applyBorder="1" applyAlignment="1">
      <alignment horizontal="center" vertical="center"/>
    </xf>
    <xf numFmtId="166" fontId="271" fillId="4" borderId="3" xfId="785" applyNumberFormat="1" applyFont="1" applyFill="1" applyBorder="1" applyAlignment="1">
      <alignment horizontal="center" vertical="center"/>
    </xf>
    <xf numFmtId="164" fontId="329" fillId="4" borderId="3" xfId="785" applyNumberFormat="1" applyFont="1" applyFill="1" applyBorder="1" applyAlignment="1">
      <alignment horizontal="center"/>
    </xf>
    <xf numFmtId="0" fontId="329" fillId="4" borderId="3" xfId="785" applyFont="1" applyFill="1" applyBorder="1" applyAlignment="1">
      <alignment horizontal="center"/>
    </xf>
    <xf numFmtId="1" fontId="333" fillId="4" borderId="0" xfId="815" applyNumberFormat="1" applyFont="1" applyFill="1" applyAlignment="1">
      <alignment horizontal="center" vertical="center"/>
    </xf>
    <xf numFmtId="164" fontId="332" fillId="4" borderId="0" xfId="815" applyNumberFormat="1" applyFont="1" applyFill="1" applyAlignment="1">
      <alignment horizontal="center" vertical="center"/>
    </xf>
    <xf numFmtId="164" fontId="271" fillId="4" borderId="0" xfId="815" applyNumberFormat="1" applyFont="1" applyFill="1" applyAlignment="1">
      <alignment horizontal="center" vertical="center"/>
    </xf>
    <xf numFmtId="166" fontId="271" fillId="4" borderId="0" xfId="815" applyNumberFormat="1" applyFont="1" applyFill="1" applyAlignment="1">
      <alignment horizontal="center" vertical="center"/>
    </xf>
    <xf numFmtId="164" fontId="329" fillId="4" borderId="0" xfId="815" applyNumberFormat="1" applyFont="1" applyFill="1" applyAlignment="1">
      <alignment horizontal="center"/>
    </xf>
    <xf numFmtId="1" fontId="333" fillId="4" borderId="3" xfId="815" applyNumberFormat="1" applyFont="1" applyFill="1" applyBorder="1" applyAlignment="1">
      <alignment horizontal="center" vertical="center"/>
    </xf>
    <xf numFmtId="1" fontId="270" fillId="4" borderId="3" xfId="815" applyNumberFormat="1" applyFont="1" applyFill="1" applyBorder="1" applyAlignment="1">
      <alignment horizontal="center" vertical="center"/>
    </xf>
    <xf numFmtId="164" fontId="270" fillId="4" borderId="3" xfId="815" applyNumberFormat="1" applyFont="1" applyFill="1" applyBorder="1" applyAlignment="1">
      <alignment horizontal="center" vertical="center"/>
    </xf>
    <xf numFmtId="164" fontId="332" fillId="4" borderId="3" xfId="815" applyNumberFormat="1" applyFont="1" applyFill="1" applyBorder="1" applyAlignment="1">
      <alignment horizontal="center" vertical="center"/>
    </xf>
    <xf numFmtId="164" fontId="271" fillId="4" borderId="3" xfId="815" applyNumberFormat="1" applyFont="1" applyFill="1" applyBorder="1" applyAlignment="1">
      <alignment horizontal="center" vertical="center"/>
    </xf>
    <xf numFmtId="166" fontId="271" fillId="4" borderId="3" xfId="815" applyNumberFormat="1" applyFont="1" applyFill="1" applyBorder="1" applyAlignment="1">
      <alignment horizontal="center" vertical="center"/>
    </xf>
    <xf numFmtId="164" fontId="329" fillId="4" borderId="3" xfId="815" applyNumberFormat="1" applyFont="1" applyFill="1" applyBorder="1" applyAlignment="1">
      <alignment horizontal="center"/>
    </xf>
    <xf numFmtId="0" fontId="329" fillId="4" borderId="3" xfId="815" applyFont="1" applyFill="1" applyBorder="1" applyAlignment="1">
      <alignment horizontal="center"/>
    </xf>
    <xf numFmtId="1" fontId="333" fillId="4" borderId="0" xfId="749" applyNumberFormat="1" applyFont="1" applyFill="1" applyAlignment="1">
      <alignment horizontal="center" vertical="center"/>
    </xf>
    <xf numFmtId="164" fontId="271" fillId="4" borderId="0" xfId="749" applyNumberFormat="1" applyFont="1" applyFill="1" applyAlignment="1">
      <alignment horizontal="center" vertical="center"/>
    </xf>
    <xf numFmtId="166" fontId="271" fillId="4" borderId="0" xfId="749" applyNumberFormat="1" applyFont="1" applyFill="1" applyAlignment="1">
      <alignment horizontal="center" vertical="center"/>
    </xf>
    <xf numFmtId="164" fontId="329" fillId="4" borderId="0" xfId="749" applyNumberFormat="1" applyFont="1" applyFill="1" applyAlignment="1">
      <alignment horizontal="center"/>
    </xf>
    <xf numFmtId="1" fontId="333" fillId="4" borderId="3" xfId="749" applyNumberFormat="1" applyFont="1" applyFill="1" applyBorder="1" applyAlignment="1">
      <alignment horizontal="center" vertical="center"/>
    </xf>
    <xf numFmtId="1" fontId="270" fillId="4" borderId="3" xfId="749" applyNumberFormat="1" applyFont="1" applyFill="1" applyBorder="1" applyAlignment="1">
      <alignment horizontal="center" vertical="center"/>
    </xf>
    <xf numFmtId="164" fontId="270" fillId="4" borderId="3" xfId="749" applyNumberFormat="1" applyFont="1" applyFill="1" applyBorder="1" applyAlignment="1">
      <alignment horizontal="center" vertical="center"/>
    </xf>
    <xf numFmtId="164" fontId="332" fillId="4" borderId="3" xfId="749" applyNumberFormat="1" applyFont="1" applyFill="1" applyBorder="1" applyAlignment="1">
      <alignment horizontal="center" vertical="center"/>
    </xf>
    <xf numFmtId="164" fontId="271" fillId="4" borderId="3" xfId="749" applyNumberFormat="1" applyFont="1" applyFill="1" applyBorder="1" applyAlignment="1">
      <alignment horizontal="center" vertical="center"/>
    </xf>
    <xf numFmtId="166" fontId="271" fillId="4" borderId="3" xfId="749" applyNumberFormat="1" applyFont="1" applyFill="1" applyBorder="1" applyAlignment="1">
      <alignment horizontal="center" vertical="center"/>
    </xf>
    <xf numFmtId="164" fontId="329" fillId="4" borderId="3" xfId="749" applyNumberFormat="1" applyFont="1" applyFill="1" applyBorder="1" applyAlignment="1">
      <alignment horizontal="center"/>
    </xf>
    <xf numFmtId="0" fontId="329" fillId="4" borderId="3" xfId="749" applyFont="1" applyFill="1" applyBorder="1" applyAlignment="1">
      <alignment horizontal="center"/>
    </xf>
    <xf numFmtId="0" fontId="329" fillId="5" borderId="2" xfId="749" applyFont="1" applyFill="1" applyBorder="1" applyAlignment="1">
      <alignment horizontal="center"/>
    </xf>
    <xf numFmtId="0" fontId="329" fillId="5" borderId="2" xfId="814" applyFont="1" applyFill="1" applyBorder="1" applyAlignment="1">
      <alignment horizontal="center"/>
    </xf>
    <xf numFmtId="1" fontId="332" fillId="4" borderId="0" xfId="791" applyNumberFormat="1" applyFont="1" applyFill="1" applyAlignment="1">
      <alignment horizontal="center" vertical="center"/>
    </xf>
    <xf numFmtId="1" fontId="332" fillId="0" borderId="0" xfId="791" applyNumberFormat="1" applyFont="1" applyAlignment="1">
      <alignment horizontal="center" vertical="center"/>
    </xf>
    <xf numFmtId="164" fontId="332" fillId="4" borderId="0" xfId="791" applyNumberFormat="1" applyFont="1" applyFill="1" applyAlignment="1">
      <alignment horizontal="center" vertical="center"/>
    </xf>
    <xf numFmtId="164" fontId="332" fillId="0" borderId="0" xfId="791" applyNumberFormat="1" applyFont="1" applyAlignment="1">
      <alignment horizontal="center" vertical="center"/>
    </xf>
    <xf numFmtId="1" fontId="333" fillId="4" borderId="0" xfId="791" applyNumberFormat="1" applyFont="1" applyFill="1" applyAlignment="1">
      <alignment horizontal="center" vertical="center"/>
    </xf>
    <xf numFmtId="164" fontId="271" fillId="4" borderId="0" xfId="791" applyNumberFormat="1" applyFont="1" applyFill="1" applyAlignment="1">
      <alignment horizontal="center" vertical="center"/>
    </xf>
    <xf numFmtId="166" fontId="271" fillId="4" borderId="0" xfId="791" applyNumberFormat="1" applyFont="1" applyFill="1" applyAlignment="1">
      <alignment horizontal="center" vertical="center"/>
    </xf>
    <xf numFmtId="164" fontId="329" fillId="4" borderId="0" xfId="791" applyNumberFormat="1" applyFont="1" applyFill="1" applyAlignment="1">
      <alignment horizontal="center"/>
    </xf>
    <xf numFmtId="1" fontId="333" fillId="4" borderId="3" xfId="791" applyNumberFormat="1" applyFont="1" applyFill="1" applyBorder="1" applyAlignment="1">
      <alignment horizontal="center" vertical="center"/>
    </xf>
    <xf numFmtId="1" fontId="270" fillId="4" borderId="3" xfId="791" applyNumberFormat="1" applyFont="1" applyFill="1" applyBorder="1" applyAlignment="1">
      <alignment horizontal="center" vertical="center"/>
    </xf>
    <xf numFmtId="164" fontId="270" fillId="4" borderId="3" xfId="791" applyNumberFormat="1" applyFont="1" applyFill="1" applyBorder="1" applyAlignment="1">
      <alignment horizontal="center" vertical="center"/>
    </xf>
    <xf numFmtId="164" fontId="332" fillId="4" borderId="3" xfId="791" applyNumberFormat="1" applyFont="1" applyFill="1" applyBorder="1" applyAlignment="1">
      <alignment horizontal="center" vertical="center"/>
    </xf>
    <xf numFmtId="164" fontId="271" fillId="4" borderId="3" xfId="791" applyNumberFormat="1" applyFont="1" applyFill="1" applyBorder="1" applyAlignment="1">
      <alignment horizontal="center" vertical="center"/>
    </xf>
    <xf numFmtId="166" fontId="271" fillId="4" borderId="3" xfId="791" applyNumberFormat="1" applyFont="1" applyFill="1" applyBorder="1" applyAlignment="1">
      <alignment horizontal="center" vertical="center"/>
    </xf>
    <xf numFmtId="164" fontId="329" fillId="4" borderId="3" xfId="791" applyNumberFormat="1" applyFont="1" applyFill="1" applyBorder="1" applyAlignment="1">
      <alignment horizontal="center"/>
    </xf>
    <xf numFmtId="0" fontId="329" fillId="4" borderId="3" xfId="791" applyFont="1" applyFill="1" applyBorder="1" applyAlignment="1">
      <alignment horizontal="center"/>
    </xf>
    <xf numFmtId="164" fontId="335" fillId="4" borderId="0" xfId="820" applyNumberFormat="1" applyFont="1" applyFill="1" applyAlignment="1">
      <alignment horizontal="center"/>
    </xf>
    <xf numFmtId="164" fontId="335" fillId="0" borderId="0" xfId="820" applyNumberFormat="1" applyFont="1" applyAlignment="1">
      <alignment horizontal="center"/>
    </xf>
    <xf numFmtId="1" fontId="332" fillId="4" borderId="0" xfId="820" applyNumberFormat="1" applyFont="1" applyFill="1" applyAlignment="1">
      <alignment horizontal="center" vertical="center"/>
    </xf>
    <xf numFmtId="1" fontId="332" fillId="0" borderId="0" xfId="820" applyNumberFormat="1" applyFont="1" applyAlignment="1">
      <alignment horizontal="center" vertical="center"/>
    </xf>
    <xf numFmtId="1" fontId="333" fillId="4" borderId="0" xfId="820" applyNumberFormat="1" applyFont="1" applyFill="1" applyAlignment="1">
      <alignment horizontal="center" vertical="center"/>
    </xf>
    <xf numFmtId="164" fontId="332" fillId="4" borderId="0" xfId="820" applyNumberFormat="1" applyFont="1" applyFill="1" applyAlignment="1">
      <alignment horizontal="center"/>
    </xf>
    <xf numFmtId="164" fontId="271" fillId="4" borderId="0" xfId="820" applyNumberFormat="1" applyFont="1" applyFill="1" applyAlignment="1">
      <alignment horizontal="center"/>
    </xf>
    <xf numFmtId="1" fontId="333" fillId="4" borderId="3" xfId="820" applyNumberFormat="1" applyFont="1" applyFill="1" applyBorder="1" applyAlignment="1">
      <alignment horizontal="center" vertical="center"/>
    </xf>
    <xf numFmtId="1" fontId="270" fillId="4" borderId="3" xfId="820" applyNumberFormat="1" applyFont="1" applyFill="1" applyBorder="1" applyAlignment="1">
      <alignment horizontal="center" vertical="center"/>
    </xf>
    <xf numFmtId="164" fontId="270" fillId="4" borderId="3" xfId="820" applyNumberFormat="1" applyFont="1" applyFill="1" applyBorder="1" applyAlignment="1">
      <alignment horizontal="center" vertical="center"/>
    </xf>
    <xf numFmtId="164" fontId="332" fillId="4" borderId="3" xfId="820" applyNumberFormat="1" applyFont="1" applyFill="1" applyBorder="1" applyAlignment="1">
      <alignment horizontal="center"/>
    </xf>
    <xf numFmtId="164" fontId="271" fillId="4" borderId="3" xfId="820" applyNumberFormat="1" applyFont="1" applyFill="1" applyBorder="1" applyAlignment="1">
      <alignment horizontal="center"/>
    </xf>
    <xf numFmtId="0" fontId="329" fillId="4" borderId="3" xfId="820" applyFont="1" applyFill="1" applyBorder="1" applyAlignment="1">
      <alignment horizontal="center"/>
    </xf>
    <xf numFmtId="164" fontId="271" fillId="4" borderId="0" xfId="812" applyNumberFormat="1" applyFont="1" applyFill="1" applyAlignment="1">
      <alignment horizontal="center" vertical="center"/>
    </xf>
    <xf numFmtId="166" fontId="271" fillId="4" borderId="0" xfId="812" applyNumberFormat="1" applyFont="1" applyFill="1" applyAlignment="1">
      <alignment horizontal="center" vertical="center"/>
    </xf>
    <xf numFmtId="1" fontId="332" fillId="4" borderId="0" xfId="812" applyNumberFormat="1" applyFont="1" applyFill="1" applyAlignment="1">
      <alignment horizontal="center" vertical="center"/>
    </xf>
    <xf numFmtId="1" fontId="333" fillId="4" borderId="0" xfId="812" applyNumberFormat="1" applyFont="1" applyFill="1" applyAlignment="1">
      <alignment horizontal="center" vertical="center"/>
    </xf>
    <xf numFmtId="1" fontId="332" fillId="0" borderId="0" xfId="812" applyNumberFormat="1" applyFont="1" applyAlignment="1">
      <alignment horizontal="center" vertical="center"/>
    </xf>
    <xf numFmtId="164" fontId="332" fillId="4" borderId="0" xfId="812" applyNumberFormat="1" applyFont="1" applyFill="1" applyAlignment="1">
      <alignment horizontal="center" vertical="center"/>
    </xf>
    <xf numFmtId="164" fontId="332" fillId="0" borderId="0" xfId="812" applyNumberFormat="1" applyFont="1" applyAlignment="1">
      <alignment horizontal="center" vertical="center"/>
    </xf>
    <xf numFmtId="164" fontId="335" fillId="0" borderId="0" xfId="0" applyNumberFormat="1" applyFont="1" applyAlignment="1">
      <alignment horizontal="center"/>
    </xf>
    <xf numFmtId="1" fontId="333" fillId="4" borderId="3" xfId="812" applyNumberFormat="1" applyFont="1" applyFill="1" applyBorder="1" applyAlignment="1">
      <alignment horizontal="center" vertical="center"/>
    </xf>
    <xf numFmtId="1" fontId="270" fillId="4" borderId="3" xfId="812" applyNumberFormat="1" applyFont="1" applyFill="1" applyBorder="1" applyAlignment="1">
      <alignment horizontal="center" vertical="center"/>
    </xf>
    <xf numFmtId="164" fontId="270" fillId="4" borderId="3" xfId="812" applyNumberFormat="1" applyFont="1" applyFill="1" applyBorder="1" applyAlignment="1">
      <alignment horizontal="center" vertical="center"/>
    </xf>
    <xf numFmtId="164" fontId="332" fillId="4" borderId="3" xfId="812" applyNumberFormat="1" applyFont="1" applyFill="1" applyBorder="1" applyAlignment="1">
      <alignment horizontal="center" vertical="center"/>
    </xf>
    <xf numFmtId="164" fontId="271" fillId="4" borderId="3" xfId="812" applyNumberFormat="1" applyFont="1" applyFill="1" applyBorder="1" applyAlignment="1">
      <alignment horizontal="center" vertical="center"/>
    </xf>
    <xf numFmtId="166" fontId="271" fillId="4" borderId="3" xfId="812" applyNumberFormat="1" applyFont="1" applyFill="1" applyBorder="1" applyAlignment="1">
      <alignment horizontal="center" vertical="center"/>
    </xf>
    <xf numFmtId="0" fontId="329" fillId="4" borderId="3" xfId="812" applyFont="1" applyFill="1" applyBorder="1" applyAlignment="1">
      <alignment horizontal="center"/>
    </xf>
    <xf numFmtId="164" fontId="332" fillId="4" borderId="0" xfId="0" applyNumberFormat="1" applyFont="1" applyFill="1" applyAlignment="1">
      <alignment horizontal="center"/>
    </xf>
    <xf numFmtId="164" fontId="332" fillId="4" borderId="3" xfId="0" applyNumberFormat="1" applyFont="1" applyFill="1" applyBorder="1" applyAlignment="1">
      <alignment horizontal="center"/>
    </xf>
    <xf numFmtId="1" fontId="332" fillId="4" borderId="0" xfId="750" applyNumberFormat="1" applyFont="1" applyFill="1" applyAlignment="1">
      <alignment horizontal="center" vertical="center"/>
    </xf>
    <xf numFmtId="1" fontId="332" fillId="0" borderId="0" xfId="750" applyNumberFormat="1" applyFont="1" applyAlignment="1">
      <alignment horizontal="center" vertical="center"/>
    </xf>
    <xf numFmtId="164" fontId="332" fillId="4" borderId="0" xfId="750" applyNumberFormat="1" applyFont="1" applyFill="1" applyAlignment="1">
      <alignment horizontal="center" vertical="center"/>
    </xf>
    <xf numFmtId="164" fontId="332" fillId="0" borderId="0" xfId="750" applyNumberFormat="1" applyFont="1" applyAlignment="1">
      <alignment horizontal="center" vertical="center"/>
    </xf>
    <xf numFmtId="1" fontId="333" fillId="4" borderId="0" xfId="750" applyNumberFormat="1" applyFont="1" applyFill="1" applyAlignment="1">
      <alignment horizontal="center" vertical="center"/>
    </xf>
    <xf numFmtId="164" fontId="271" fillId="4" borderId="0" xfId="750" applyNumberFormat="1" applyFont="1" applyFill="1" applyAlignment="1">
      <alignment horizontal="center" vertical="center"/>
    </xf>
    <xf numFmtId="166" fontId="271" fillId="4" borderId="0" xfId="750" applyNumberFormat="1" applyFont="1" applyFill="1" applyAlignment="1">
      <alignment horizontal="center" vertical="center"/>
    </xf>
    <xf numFmtId="166" fontId="271" fillId="4" borderId="3" xfId="750" applyNumberFormat="1" applyFont="1" applyFill="1" applyBorder="1" applyAlignment="1">
      <alignment horizontal="center" vertical="center"/>
    </xf>
    <xf numFmtId="0" fontId="329" fillId="4" borderId="3" xfId="750" applyFont="1" applyFill="1" applyBorder="1" applyAlignment="1">
      <alignment horizontal="center"/>
    </xf>
    <xf numFmtId="1" fontId="333" fillId="4" borderId="3" xfId="750" applyNumberFormat="1" applyFont="1" applyFill="1" applyBorder="1" applyAlignment="1">
      <alignment horizontal="center" vertical="center"/>
    </xf>
    <xf numFmtId="1" fontId="270" fillId="4" borderId="3" xfId="750" applyNumberFormat="1" applyFont="1" applyFill="1" applyBorder="1" applyAlignment="1">
      <alignment horizontal="center" vertical="center"/>
    </xf>
    <xf numFmtId="164" fontId="270" fillId="4" borderId="3" xfId="750" applyNumberFormat="1" applyFont="1" applyFill="1" applyBorder="1" applyAlignment="1">
      <alignment horizontal="center" vertical="center"/>
    </xf>
    <xf numFmtId="164" fontId="332" fillId="4" borderId="3" xfId="750" applyNumberFormat="1" applyFont="1" applyFill="1" applyBorder="1" applyAlignment="1">
      <alignment horizontal="center" vertical="center"/>
    </xf>
    <xf numFmtId="164" fontId="271" fillId="4" borderId="3" xfId="750" applyNumberFormat="1" applyFont="1" applyFill="1" applyBorder="1" applyAlignment="1">
      <alignment horizontal="center" vertical="center"/>
    </xf>
    <xf numFmtId="0" fontId="329" fillId="5" borderId="2" xfId="750" applyFont="1" applyFill="1" applyBorder="1" applyAlignment="1">
      <alignment horizontal="center"/>
    </xf>
    <xf numFmtId="164" fontId="329" fillId="4" borderId="0" xfId="750" applyNumberFormat="1" applyFont="1" applyFill="1" applyAlignment="1">
      <alignment horizontal="center"/>
    </xf>
    <xf numFmtId="164" fontId="329" fillId="4" borderId="3" xfId="750" applyNumberFormat="1" applyFont="1" applyFill="1" applyBorder="1" applyAlignment="1">
      <alignment horizontal="center"/>
    </xf>
    <xf numFmtId="164" fontId="332" fillId="4" borderId="0" xfId="751" applyNumberFormat="1" applyFont="1" applyFill="1" applyAlignment="1">
      <alignment horizontal="center" vertical="center"/>
    </xf>
    <xf numFmtId="164" fontId="332" fillId="0" borderId="0" xfId="752" applyNumberFormat="1" applyFont="1" applyAlignment="1">
      <alignment horizontal="center" vertical="center"/>
    </xf>
    <xf numFmtId="164" fontId="332" fillId="0" borderId="0" xfId="751" applyNumberFormat="1" applyFont="1" applyAlignment="1">
      <alignment horizontal="center" vertical="center"/>
    </xf>
    <xf numFmtId="1" fontId="332" fillId="4" borderId="0" xfId="751" applyNumberFormat="1" applyFont="1" applyFill="1" applyAlignment="1">
      <alignment horizontal="center" vertical="center"/>
    </xf>
    <xf numFmtId="1" fontId="332" fillId="0" borderId="0" xfId="752" applyNumberFormat="1" applyFont="1" applyAlignment="1">
      <alignment horizontal="center" vertical="center"/>
    </xf>
    <xf numFmtId="1" fontId="332" fillId="0" borderId="0" xfId="751" applyNumberFormat="1" applyFont="1" applyAlignment="1">
      <alignment horizontal="center" vertical="center"/>
    </xf>
    <xf numFmtId="0" fontId="329" fillId="5" borderId="2" xfId="751" applyFont="1" applyFill="1" applyBorder="1" applyAlignment="1">
      <alignment horizontal="center"/>
    </xf>
    <xf numFmtId="1" fontId="333" fillId="4" borderId="0" xfId="752" applyNumberFormat="1" applyFont="1" applyFill="1" applyAlignment="1">
      <alignment horizontal="center" vertical="center"/>
    </xf>
    <xf numFmtId="1" fontId="270" fillId="4" borderId="0" xfId="752" applyNumberFormat="1" applyFont="1" applyFill="1" applyAlignment="1">
      <alignment horizontal="center" vertical="center"/>
    </xf>
    <xf numFmtId="164" fontId="270" fillId="4" borderId="0" xfId="752" applyNumberFormat="1" applyFont="1" applyFill="1" applyAlignment="1">
      <alignment horizontal="center" vertical="center"/>
    </xf>
    <xf numFmtId="164" fontId="332" fillId="4" borderId="0" xfId="752" applyNumberFormat="1" applyFont="1" applyFill="1" applyAlignment="1">
      <alignment horizontal="center" vertical="center"/>
    </xf>
    <xf numFmtId="164" fontId="271" fillId="4" borderId="0" xfId="752" applyNumberFormat="1" applyFont="1" applyFill="1" applyAlignment="1">
      <alignment horizontal="center" vertical="center"/>
    </xf>
    <xf numFmtId="166" fontId="271" fillId="4" borderId="0" xfId="752" applyNumberFormat="1" applyFont="1" applyFill="1" applyAlignment="1">
      <alignment horizontal="center" vertical="center"/>
    </xf>
    <xf numFmtId="0" fontId="329" fillId="4" borderId="0" xfId="752" applyFont="1" applyFill="1" applyAlignment="1">
      <alignment horizontal="center"/>
    </xf>
    <xf numFmtId="1" fontId="333" fillId="4" borderId="3" xfId="752" applyNumberFormat="1" applyFont="1" applyFill="1" applyBorder="1" applyAlignment="1">
      <alignment horizontal="center" vertical="center"/>
    </xf>
    <xf numFmtId="1" fontId="270" fillId="4" borderId="3" xfId="752" applyNumberFormat="1" applyFont="1" applyFill="1" applyBorder="1" applyAlignment="1">
      <alignment horizontal="center" vertical="center"/>
    </xf>
    <xf numFmtId="164" fontId="270" fillId="4" borderId="3" xfId="752" applyNumberFormat="1" applyFont="1" applyFill="1" applyBorder="1" applyAlignment="1">
      <alignment horizontal="center" vertical="center"/>
    </xf>
    <xf numFmtId="164" fontId="332" fillId="4" borderId="3" xfId="752" applyNumberFormat="1" applyFont="1" applyFill="1" applyBorder="1" applyAlignment="1">
      <alignment horizontal="center" vertical="center"/>
    </xf>
    <xf numFmtId="164" fontId="271" fillId="4" borderId="3" xfId="752" applyNumberFormat="1" applyFont="1" applyFill="1" applyBorder="1" applyAlignment="1">
      <alignment horizontal="center" vertical="center"/>
    </xf>
    <xf numFmtId="166" fontId="271" fillId="4" borderId="3" xfId="752" applyNumberFormat="1" applyFont="1" applyFill="1" applyBorder="1" applyAlignment="1">
      <alignment horizontal="center" vertical="center"/>
    </xf>
    <xf numFmtId="0" fontId="329" fillId="4" borderId="3" xfId="752" applyFont="1" applyFill="1" applyBorder="1" applyAlignment="1">
      <alignment horizontal="center"/>
    </xf>
    <xf numFmtId="0" fontId="329" fillId="4" borderId="3" xfId="751" applyFont="1" applyFill="1" applyBorder="1" applyAlignment="1">
      <alignment horizontal="center"/>
    </xf>
    <xf numFmtId="164" fontId="271" fillId="4" borderId="0" xfId="820" applyNumberFormat="1" applyFont="1" applyFill="1" applyAlignment="1">
      <alignment horizontal="center" vertical="center"/>
    </xf>
    <xf numFmtId="164" fontId="332" fillId="4" borderId="0" xfId="820" applyNumberFormat="1" applyFont="1" applyFill="1" applyAlignment="1">
      <alignment horizontal="center" vertical="center"/>
    </xf>
    <xf numFmtId="164" fontId="332" fillId="0" borderId="0" xfId="820" applyNumberFormat="1" applyFont="1" applyAlignment="1">
      <alignment horizontal="center" vertical="center"/>
    </xf>
    <xf numFmtId="164" fontId="332" fillId="4" borderId="3" xfId="820" applyNumberFormat="1" applyFont="1" applyFill="1" applyBorder="1" applyAlignment="1">
      <alignment horizontal="center" vertical="center"/>
    </xf>
    <xf numFmtId="164" fontId="271" fillId="4" borderId="3" xfId="820" applyNumberFormat="1" applyFont="1" applyFill="1" applyBorder="1" applyAlignment="1">
      <alignment horizontal="center" vertical="center"/>
    </xf>
    <xf numFmtId="1" fontId="332" fillId="4" borderId="0" xfId="815" applyNumberFormat="1" applyFont="1" applyFill="1" applyAlignment="1">
      <alignment horizontal="center" vertical="center"/>
    </xf>
    <xf numFmtId="0" fontId="329" fillId="5" borderId="2" xfId="815" applyFont="1" applyFill="1" applyBorder="1" applyAlignment="1">
      <alignment horizontal="center"/>
    </xf>
    <xf numFmtId="164" fontId="329" fillId="4" borderId="0" xfId="816" applyNumberFormat="1" applyFont="1" applyFill="1" applyAlignment="1">
      <alignment horizontal="center"/>
    </xf>
    <xf numFmtId="164" fontId="329" fillId="4" borderId="3" xfId="816" applyNumberFormat="1" applyFont="1" applyFill="1" applyBorder="1" applyAlignment="1">
      <alignment horizontal="center"/>
    </xf>
    <xf numFmtId="0" fontId="331" fillId="5" borderId="2" xfId="791" applyFont="1" applyFill="1" applyBorder="1" applyAlignment="1">
      <alignment horizontal="center"/>
    </xf>
    <xf numFmtId="164" fontId="332" fillId="4" borderId="0" xfId="784" applyNumberFormat="1" applyFont="1" applyFill="1" applyAlignment="1">
      <alignment horizontal="center" vertical="center"/>
    </xf>
    <xf numFmtId="164" fontId="332" fillId="0" borderId="0" xfId="784" applyNumberFormat="1" applyFont="1" applyAlignment="1">
      <alignment horizontal="center" vertical="center"/>
    </xf>
    <xf numFmtId="1" fontId="332" fillId="4" borderId="0" xfId="784" applyNumberFormat="1" applyFont="1" applyFill="1" applyAlignment="1">
      <alignment horizontal="center" vertical="center"/>
    </xf>
    <xf numFmtId="1" fontId="332" fillId="0" borderId="0" xfId="784" applyNumberFormat="1" applyFont="1" applyAlignment="1">
      <alignment horizontal="center" vertical="center"/>
    </xf>
    <xf numFmtId="1" fontId="333" fillId="4" borderId="0" xfId="784" applyNumberFormat="1" applyFont="1" applyFill="1" applyAlignment="1">
      <alignment horizontal="center" vertical="center"/>
    </xf>
    <xf numFmtId="164" fontId="271" fillId="4" borderId="0" xfId="784" applyNumberFormat="1" applyFont="1" applyFill="1" applyAlignment="1">
      <alignment horizontal="center" vertical="center"/>
    </xf>
    <xf numFmtId="166" fontId="271" fillId="4" borderId="0" xfId="784" applyNumberFormat="1" applyFont="1" applyFill="1" applyAlignment="1">
      <alignment horizontal="center" vertical="center"/>
    </xf>
    <xf numFmtId="1" fontId="333" fillId="4" borderId="3" xfId="784" applyNumberFormat="1" applyFont="1" applyFill="1" applyBorder="1" applyAlignment="1">
      <alignment horizontal="center" vertical="center"/>
    </xf>
    <xf numFmtId="1" fontId="270" fillId="4" borderId="3" xfId="784" applyNumberFormat="1" applyFont="1" applyFill="1" applyBorder="1" applyAlignment="1">
      <alignment horizontal="center" vertical="center"/>
    </xf>
    <xf numFmtId="164" fontId="270" fillId="4" borderId="3" xfId="784" applyNumberFormat="1" applyFont="1" applyFill="1" applyBorder="1" applyAlignment="1">
      <alignment horizontal="center" vertical="center"/>
    </xf>
    <xf numFmtId="164" fontId="332" fillId="4" borderId="3" xfId="784" applyNumberFormat="1" applyFont="1" applyFill="1" applyBorder="1" applyAlignment="1">
      <alignment horizontal="center" vertical="center"/>
    </xf>
    <xf numFmtId="164" fontId="271" fillId="4" borderId="3" xfId="784" applyNumberFormat="1" applyFont="1" applyFill="1" applyBorder="1" applyAlignment="1">
      <alignment horizontal="center" vertical="center"/>
    </xf>
    <xf numFmtId="166" fontId="271" fillId="4" borderId="3" xfId="784" applyNumberFormat="1" applyFont="1" applyFill="1" applyBorder="1" applyAlignment="1">
      <alignment horizontal="center" vertical="center"/>
    </xf>
    <xf numFmtId="0" fontId="329" fillId="4" borderId="3" xfId="784" applyFont="1" applyFill="1" applyBorder="1" applyAlignment="1">
      <alignment horizontal="center"/>
    </xf>
    <xf numFmtId="1" fontId="332" fillId="4" borderId="0" xfId="737" applyNumberFormat="1" applyFont="1" applyFill="1" applyAlignment="1">
      <alignment horizontal="center" vertical="center"/>
    </xf>
    <xf numFmtId="1" fontId="333" fillId="4" borderId="2" xfId="0" applyNumberFormat="1" applyFont="1" applyFill="1" applyBorder="1" applyAlignment="1">
      <alignment horizontal="center" vertical="center"/>
    </xf>
    <xf numFmtId="1" fontId="0" fillId="4" borderId="2" xfId="0" applyNumberFormat="1" applyFill="1" applyBorder="1" applyAlignment="1">
      <alignment horizontal="center" vertical="center"/>
    </xf>
    <xf numFmtId="164" fontId="0" fillId="4" borderId="2" xfId="0" applyNumberFormat="1" applyFill="1" applyBorder="1" applyAlignment="1">
      <alignment horizontal="center" vertical="center"/>
    </xf>
    <xf numFmtId="164" fontId="332" fillId="4" borderId="2" xfId="0" applyNumberFormat="1" applyFont="1" applyFill="1" applyBorder="1" applyAlignment="1">
      <alignment horizontal="center" vertical="center"/>
    </xf>
    <xf numFmtId="164" fontId="271" fillId="4" borderId="2" xfId="0" applyNumberFormat="1" applyFont="1" applyFill="1" applyBorder="1" applyAlignment="1">
      <alignment horizontal="center" vertical="center"/>
    </xf>
    <xf numFmtId="166" fontId="271" fillId="4" borderId="2" xfId="0" applyNumberFormat="1" applyFont="1" applyFill="1" applyBorder="1" applyAlignment="1">
      <alignment horizontal="center" vertical="center"/>
    </xf>
    <xf numFmtId="0" fontId="329" fillId="4" borderId="2" xfId="0" applyFont="1" applyFill="1" applyBorder="1" applyAlignment="1">
      <alignment horizontal="center"/>
    </xf>
    <xf numFmtId="1" fontId="333" fillId="4" borderId="4" xfId="0" applyNumberFormat="1" applyFont="1" applyFill="1" applyBorder="1" applyAlignment="1">
      <alignment horizontal="center" vertical="center"/>
    </xf>
    <xf numFmtId="1" fontId="0" fillId="4" borderId="4" xfId="0" applyNumberFormat="1" applyFill="1" applyBorder="1" applyAlignment="1">
      <alignment horizontal="center" vertical="center"/>
    </xf>
    <xf numFmtId="164" fontId="0" fillId="4" borderId="4" xfId="0" applyNumberFormat="1" applyFill="1" applyBorder="1" applyAlignment="1">
      <alignment horizontal="center" vertical="center"/>
    </xf>
    <xf numFmtId="164" fontId="332" fillId="4" borderId="4" xfId="0" applyNumberFormat="1" applyFont="1" applyFill="1" applyBorder="1" applyAlignment="1">
      <alignment horizontal="center" vertical="center"/>
    </xf>
    <xf numFmtId="164" fontId="271" fillId="4" borderId="4" xfId="0" applyNumberFormat="1" applyFont="1" applyFill="1" applyBorder="1" applyAlignment="1">
      <alignment horizontal="center" vertical="center"/>
    </xf>
    <xf numFmtId="166" fontId="271" fillId="4" borderId="4" xfId="0" applyNumberFormat="1" applyFont="1" applyFill="1" applyBorder="1" applyAlignment="1">
      <alignment horizontal="center" vertical="center"/>
    </xf>
    <xf numFmtId="164" fontId="329" fillId="4" borderId="4" xfId="0" applyNumberFormat="1" applyFont="1" applyFill="1" applyBorder="1" applyAlignment="1">
      <alignment horizontal="center"/>
    </xf>
    <xf numFmtId="0" fontId="329" fillId="4" borderId="4" xfId="0" applyFont="1" applyFill="1" applyBorder="1" applyAlignment="1">
      <alignment horizontal="center"/>
    </xf>
    <xf numFmtId="1" fontId="333" fillId="4" borderId="0" xfId="0" applyNumberFormat="1" applyFont="1" applyFill="1" applyBorder="1" applyAlignment="1">
      <alignment horizontal="center" vertical="center"/>
    </xf>
    <xf numFmtId="1" fontId="0" fillId="4" borderId="0" xfId="0" applyNumberFormat="1" applyFill="1" applyBorder="1" applyAlignment="1">
      <alignment horizontal="center" vertical="center"/>
    </xf>
    <xf numFmtId="164" fontId="0" fillId="4" borderId="0" xfId="0" applyNumberFormat="1" applyFill="1" applyBorder="1" applyAlignment="1">
      <alignment horizontal="center" vertical="center"/>
    </xf>
    <xf numFmtId="164" fontId="332" fillId="4" borderId="0" xfId="0" applyNumberFormat="1" applyFont="1" applyFill="1" applyBorder="1" applyAlignment="1">
      <alignment horizontal="center" vertical="center"/>
    </xf>
    <xf numFmtId="164" fontId="271" fillId="4" borderId="0" xfId="0" applyNumberFormat="1" applyFont="1" applyFill="1" applyBorder="1" applyAlignment="1">
      <alignment horizontal="center" vertical="center"/>
    </xf>
    <xf numFmtId="166" fontId="271" fillId="4" borderId="0" xfId="0" applyNumberFormat="1" applyFont="1" applyFill="1" applyBorder="1" applyAlignment="1">
      <alignment horizontal="center" vertical="center"/>
    </xf>
    <xf numFmtId="164" fontId="329" fillId="4" borderId="0" xfId="0" applyNumberFormat="1" applyFont="1" applyFill="1" applyBorder="1" applyAlignment="1">
      <alignment horizontal="center"/>
    </xf>
    <xf numFmtId="0" fontId="329" fillId="4" borderId="0" xfId="0" applyFont="1" applyFill="1" applyBorder="1" applyAlignment="1">
      <alignment horizontal="center"/>
    </xf>
    <xf numFmtId="1" fontId="332" fillId="0" borderId="0" xfId="0" applyNumberFormat="1" applyFont="1" applyFill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164" fontId="0" fillId="0" borderId="0" xfId="0" applyNumberFormat="1" applyFill="1" applyAlignment="1">
      <alignment horizontal="center" vertical="center"/>
    </xf>
    <xf numFmtId="164" fontId="332" fillId="0" borderId="0" xfId="0" applyNumberFormat="1" applyFont="1" applyFill="1" applyAlignment="1">
      <alignment horizontal="center" vertical="center"/>
    </xf>
    <xf numFmtId="164" fontId="271" fillId="0" borderId="0" xfId="0" applyNumberFormat="1" applyFont="1" applyFill="1" applyAlignment="1">
      <alignment horizontal="center" vertical="center"/>
    </xf>
    <xf numFmtId="166" fontId="271" fillId="0" borderId="0" xfId="0" applyNumberFormat="1" applyFont="1" applyFill="1" applyAlignment="1">
      <alignment horizontal="center" vertical="center"/>
    </xf>
    <xf numFmtId="0" fontId="329" fillId="0" borderId="0" xfId="0" applyFont="1" applyFill="1" applyAlignment="1">
      <alignment horizontal="center"/>
    </xf>
    <xf numFmtId="0" fontId="331" fillId="5" borderId="2" xfId="0" applyFont="1" applyFill="1" applyBorder="1" applyAlignment="1">
      <alignment horizontal="center"/>
    </xf>
    <xf numFmtId="164" fontId="271" fillId="4" borderId="0" xfId="3" applyNumberFormat="1" applyFont="1" applyFill="1" applyAlignment="1">
      <alignment horizontal="center"/>
    </xf>
    <xf numFmtId="164" fontId="271" fillId="4" borderId="3" xfId="3" applyNumberFormat="1" applyFont="1" applyFill="1" applyBorder="1" applyAlignment="1">
      <alignment horizontal="center"/>
    </xf>
    <xf numFmtId="1" fontId="332" fillId="4" borderId="0" xfId="0" applyNumberFormat="1" applyFont="1" applyFill="1" applyAlignment="1">
      <alignment horizontal="center"/>
    </xf>
    <xf numFmtId="0" fontId="331" fillId="5" borderId="2" xfId="753" applyFont="1" applyFill="1" applyBorder="1" applyAlignment="1">
      <alignment horizontal="center"/>
    </xf>
    <xf numFmtId="1" fontId="333" fillId="4" borderId="0" xfId="743" applyNumberFormat="1" applyFont="1" applyFill="1" applyAlignment="1">
      <alignment horizontal="center" vertical="center"/>
    </xf>
    <xf numFmtId="164" fontId="271" fillId="4" borderId="0" xfId="743" applyNumberFormat="1" applyFont="1" applyFill="1" applyAlignment="1">
      <alignment horizontal="center" vertical="center"/>
    </xf>
    <xf numFmtId="166" fontId="271" fillId="4" borderId="0" xfId="743" applyNumberFormat="1" applyFont="1" applyFill="1" applyAlignment="1">
      <alignment horizontal="center" vertical="center"/>
    </xf>
    <xf numFmtId="0" fontId="329" fillId="4" borderId="0" xfId="753" applyFont="1" applyFill="1" applyAlignment="1">
      <alignment horizontal="center"/>
    </xf>
    <xf numFmtId="1" fontId="333" fillId="4" borderId="3" xfId="743" applyNumberFormat="1" applyFont="1" applyFill="1" applyBorder="1" applyAlignment="1">
      <alignment horizontal="center" vertical="center"/>
    </xf>
    <xf numFmtId="1" fontId="270" fillId="4" borderId="3" xfId="743" applyNumberFormat="1" applyFont="1" applyFill="1" applyBorder="1" applyAlignment="1">
      <alignment horizontal="center" vertical="center"/>
    </xf>
    <xf numFmtId="164" fontId="270" fillId="4" borderId="3" xfId="743" applyNumberFormat="1" applyFont="1" applyFill="1" applyBorder="1" applyAlignment="1">
      <alignment horizontal="center" vertical="center"/>
    </xf>
    <xf numFmtId="164" fontId="332" fillId="4" borderId="3" xfId="743" applyNumberFormat="1" applyFont="1" applyFill="1" applyBorder="1" applyAlignment="1">
      <alignment horizontal="center" vertical="center"/>
    </xf>
    <xf numFmtId="164" fontId="271" fillId="4" borderId="3" xfId="743" applyNumberFormat="1" applyFont="1" applyFill="1" applyBorder="1" applyAlignment="1">
      <alignment horizontal="center" vertical="center"/>
    </xf>
    <xf numFmtId="166" fontId="271" fillId="4" borderId="3" xfId="743" applyNumberFormat="1" applyFont="1" applyFill="1" applyBorder="1" applyAlignment="1">
      <alignment horizontal="center" vertical="center"/>
    </xf>
    <xf numFmtId="0" fontId="329" fillId="4" borderId="3" xfId="743" applyFont="1" applyFill="1" applyBorder="1" applyAlignment="1">
      <alignment horizontal="center"/>
    </xf>
    <xf numFmtId="0" fontId="329" fillId="4" borderId="3" xfId="753" applyFont="1" applyFill="1" applyBorder="1" applyAlignment="1">
      <alignment horizontal="center"/>
    </xf>
    <xf numFmtId="164" fontId="329" fillId="0" borderId="0" xfId="822" applyNumberFormat="1" applyFont="1" applyAlignment="1">
      <alignment horizontal="center"/>
    </xf>
    <xf numFmtId="1" fontId="333" fillId="2" borderId="3" xfId="822" applyNumberFormat="1" applyFont="1" applyFill="1" applyBorder="1" applyAlignment="1">
      <alignment horizontal="center" vertical="center"/>
    </xf>
    <xf numFmtId="1" fontId="270" fillId="0" borderId="3" xfId="822" applyNumberFormat="1" applyFont="1" applyBorder="1" applyAlignment="1">
      <alignment horizontal="center" vertical="center"/>
    </xf>
    <xf numFmtId="164" fontId="270" fillId="0" borderId="3" xfId="822" applyNumberFormat="1" applyFont="1" applyBorder="1" applyAlignment="1">
      <alignment horizontal="center" vertical="center"/>
    </xf>
    <xf numFmtId="164" fontId="332" fillId="0" borderId="3" xfId="822" applyNumberFormat="1" applyFont="1" applyBorder="1" applyAlignment="1">
      <alignment horizontal="center" vertical="center"/>
    </xf>
    <xf numFmtId="164" fontId="271" fillId="0" borderId="3" xfId="822" applyNumberFormat="1" applyFont="1" applyBorder="1" applyAlignment="1">
      <alignment horizontal="center" vertical="center"/>
    </xf>
    <xf numFmtId="166" fontId="271" fillId="0" borderId="3" xfId="822" applyNumberFormat="1" applyFont="1" applyBorder="1" applyAlignment="1">
      <alignment horizontal="center" vertical="center"/>
    </xf>
    <xf numFmtId="164" fontId="329" fillId="0" borderId="3" xfId="822" applyNumberFormat="1" applyFont="1" applyBorder="1" applyAlignment="1">
      <alignment horizontal="center"/>
    </xf>
    <xf numFmtId="0" fontId="329" fillId="0" borderId="3" xfId="822" applyFont="1" applyBorder="1" applyAlignment="1">
      <alignment horizontal="center"/>
    </xf>
    <xf numFmtId="1" fontId="332" fillId="4" borderId="0" xfId="810" applyNumberFormat="1" applyFont="1" applyFill="1" applyAlignment="1">
      <alignment horizontal="center" vertical="center"/>
    </xf>
    <xf numFmtId="1" fontId="332" fillId="0" borderId="0" xfId="810" applyNumberFormat="1" applyFont="1" applyAlignment="1">
      <alignment horizontal="center" vertical="center"/>
    </xf>
    <xf numFmtId="164" fontId="332" fillId="4" borderId="0" xfId="810" applyNumberFormat="1" applyFont="1" applyFill="1" applyAlignment="1">
      <alignment horizontal="center" vertical="center"/>
    </xf>
    <xf numFmtId="164" fontId="332" fillId="0" borderId="0" xfId="810" applyNumberFormat="1" applyFont="1" applyAlignment="1">
      <alignment horizontal="center" vertical="center"/>
    </xf>
    <xf numFmtId="1" fontId="323" fillId="5" borderId="2" xfId="3" applyNumberFormat="1" applyFont="1" applyFill="1" applyBorder="1" applyAlignment="1">
      <alignment horizontal="center" vertical="center"/>
    </xf>
    <xf numFmtId="166" fontId="323" fillId="5" borderId="2" xfId="3" applyNumberFormat="1" applyFont="1" applyFill="1" applyBorder="1" applyAlignment="1">
      <alignment horizontal="center" vertical="center"/>
    </xf>
    <xf numFmtId="164" fontId="336" fillId="5" borderId="2" xfId="3" applyNumberFormat="1" applyFont="1" applyFill="1" applyBorder="1" applyAlignment="1">
      <alignment horizontal="center"/>
    </xf>
    <xf numFmtId="0" fontId="336" fillId="5" borderId="2" xfId="3" applyFont="1" applyFill="1" applyBorder="1" applyAlignment="1">
      <alignment horizontal="center"/>
    </xf>
    <xf numFmtId="1" fontId="333" fillId="4" borderId="0" xfId="810" applyNumberFormat="1" applyFont="1" applyFill="1" applyAlignment="1">
      <alignment horizontal="center" vertical="center"/>
    </xf>
    <xf numFmtId="164" fontId="271" fillId="4" borderId="0" xfId="810" applyNumberFormat="1" applyFont="1" applyFill="1" applyAlignment="1">
      <alignment horizontal="center" vertical="center"/>
    </xf>
    <xf numFmtId="166" fontId="271" fillId="4" borderId="0" xfId="810" applyNumberFormat="1" applyFont="1" applyFill="1" applyAlignment="1">
      <alignment horizontal="center" vertical="center"/>
    </xf>
    <xf numFmtId="1" fontId="333" fillId="4" borderId="3" xfId="810" applyNumberFormat="1" applyFont="1" applyFill="1" applyBorder="1" applyAlignment="1">
      <alignment horizontal="center" vertical="center"/>
    </xf>
    <xf numFmtId="1" fontId="270" fillId="4" borderId="3" xfId="810" applyNumberFormat="1" applyFont="1" applyFill="1" applyBorder="1" applyAlignment="1">
      <alignment horizontal="center" vertical="center"/>
    </xf>
    <xf numFmtId="164" fontId="270" fillId="4" borderId="3" xfId="810" applyNumberFormat="1" applyFont="1" applyFill="1" applyBorder="1" applyAlignment="1">
      <alignment horizontal="center" vertical="center"/>
    </xf>
    <xf numFmtId="164" fontId="332" fillId="4" borderId="3" xfId="810" applyNumberFormat="1" applyFont="1" applyFill="1" applyBorder="1" applyAlignment="1">
      <alignment horizontal="center" vertical="center"/>
    </xf>
    <xf numFmtId="164" fontId="271" fillId="4" borderId="3" xfId="810" applyNumberFormat="1" applyFont="1" applyFill="1" applyBorder="1" applyAlignment="1">
      <alignment horizontal="center" vertical="center"/>
    </xf>
    <xf numFmtId="166" fontId="271" fillId="4" borderId="3" xfId="810" applyNumberFormat="1" applyFont="1" applyFill="1" applyBorder="1" applyAlignment="1">
      <alignment horizontal="center" vertical="center"/>
    </xf>
    <xf numFmtId="0" fontId="329" fillId="4" borderId="3" xfId="810" applyFont="1" applyFill="1" applyBorder="1" applyAlignment="1">
      <alignment horizontal="center"/>
    </xf>
    <xf numFmtId="164" fontId="332" fillId="4" borderId="0" xfId="758" applyNumberFormat="1" applyFont="1" applyFill="1" applyAlignment="1">
      <alignment horizontal="center" vertical="center"/>
    </xf>
    <xf numFmtId="164" fontId="332" fillId="0" borderId="0" xfId="758" applyNumberFormat="1" applyFont="1" applyAlignment="1">
      <alignment horizontal="center" vertical="center"/>
    </xf>
    <xf numFmtId="1" fontId="332" fillId="4" borderId="0" xfId="758" applyNumberFormat="1" applyFont="1" applyFill="1" applyAlignment="1">
      <alignment horizontal="center" vertical="center"/>
    </xf>
    <xf numFmtId="1" fontId="332" fillId="0" borderId="0" xfId="758" applyNumberFormat="1" applyFont="1" applyAlignment="1">
      <alignment horizontal="center" vertical="center"/>
    </xf>
    <xf numFmtId="1" fontId="333" fillId="4" borderId="0" xfId="758" applyNumberFormat="1" applyFont="1" applyFill="1" applyAlignment="1">
      <alignment horizontal="center" vertical="center"/>
    </xf>
    <xf numFmtId="164" fontId="271" fillId="4" borderId="0" xfId="758" applyNumberFormat="1" applyFont="1" applyFill="1" applyAlignment="1">
      <alignment horizontal="center" vertical="center"/>
    </xf>
    <xf numFmtId="166" fontId="271" fillId="4" borderId="0" xfId="758" applyNumberFormat="1" applyFont="1" applyFill="1" applyAlignment="1">
      <alignment horizontal="center" vertical="center"/>
    </xf>
    <xf numFmtId="1" fontId="333" fillId="4" borderId="3" xfId="758" applyNumberFormat="1" applyFont="1" applyFill="1" applyBorder="1" applyAlignment="1">
      <alignment horizontal="center" vertical="center"/>
    </xf>
    <xf numFmtId="1" fontId="270" fillId="4" borderId="3" xfId="758" applyNumberFormat="1" applyFont="1" applyFill="1" applyBorder="1" applyAlignment="1">
      <alignment horizontal="center" vertical="center"/>
    </xf>
    <xf numFmtId="164" fontId="270" fillId="4" borderId="3" xfId="758" applyNumberFormat="1" applyFont="1" applyFill="1" applyBorder="1" applyAlignment="1">
      <alignment horizontal="center" vertical="center"/>
    </xf>
    <xf numFmtId="164" fontId="332" fillId="4" borderId="3" xfId="758" applyNumberFormat="1" applyFont="1" applyFill="1" applyBorder="1" applyAlignment="1">
      <alignment horizontal="center" vertical="center"/>
    </xf>
    <xf numFmtId="164" fontId="271" fillId="4" borderId="3" xfId="758" applyNumberFormat="1" applyFont="1" applyFill="1" applyBorder="1" applyAlignment="1">
      <alignment horizontal="center" vertical="center"/>
    </xf>
    <xf numFmtId="166" fontId="271" fillId="4" borderId="3" xfId="758" applyNumberFormat="1" applyFont="1" applyFill="1" applyBorder="1" applyAlignment="1">
      <alignment horizontal="center" vertical="center"/>
    </xf>
    <xf numFmtId="164" fontId="329" fillId="4" borderId="3" xfId="758" applyNumberFormat="1" applyFont="1" applyFill="1" applyBorder="1" applyAlignment="1">
      <alignment horizontal="center"/>
    </xf>
    <xf numFmtId="0" fontId="329" fillId="4" borderId="3" xfId="758" applyFont="1" applyFill="1" applyBorder="1" applyAlignment="1">
      <alignment horizontal="center"/>
    </xf>
    <xf numFmtId="164" fontId="329" fillId="4" borderId="0" xfId="812" applyNumberFormat="1" applyFont="1" applyFill="1" applyAlignment="1">
      <alignment horizontal="center"/>
    </xf>
    <xf numFmtId="164" fontId="329" fillId="4" borderId="3" xfId="812" applyNumberFormat="1" applyFont="1" applyFill="1" applyBorder="1" applyAlignment="1">
      <alignment horizontal="center"/>
    </xf>
    <xf numFmtId="1" fontId="323" fillId="5" borderId="1" xfId="812" applyNumberFormat="1" applyFont="1" applyFill="1" applyBorder="1" applyAlignment="1">
      <alignment horizontal="center" vertical="center"/>
    </xf>
    <xf numFmtId="1" fontId="323" fillId="5" borderId="2" xfId="812" applyNumberFormat="1" applyFont="1" applyFill="1" applyBorder="1" applyAlignment="1">
      <alignment horizontal="center" vertical="center"/>
    </xf>
    <xf numFmtId="164" fontId="323" fillId="5" borderId="2" xfId="812" applyNumberFormat="1" applyFont="1" applyFill="1" applyBorder="1" applyAlignment="1">
      <alignment horizontal="center" vertical="center"/>
    </xf>
    <xf numFmtId="166" fontId="323" fillId="5" borderId="2" xfId="812" applyNumberFormat="1" applyFont="1" applyFill="1" applyBorder="1" applyAlignment="1">
      <alignment horizontal="center" vertical="center"/>
    </xf>
    <xf numFmtId="0" fontId="336" fillId="5" borderId="2" xfId="812" applyFont="1" applyFill="1" applyBorder="1" applyAlignment="1">
      <alignment horizontal="center"/>
    </xf>
    <xf numFmtId="1" fontId="332" fillId="4" borderId="0" xfId="759" applyNumberFormat="1" applyFont="1" applyFill="1" applyAlignment="1">
      <alignment horizontal="center" vertical="center"/>
    </xf>
    <xf numFmtId="1" fontId="332" fillId="0" borderId="0" xfId="759" applyNumberFormat="1" applyFont="1" applyAlignment="1">
      <alignment horizontal="center" vertical="center"/>
    </xf>
    <xf numFmtId="1" fontId="332" fillId="0" borderId="0" xfId="760" applyNumberFormat="1" applyFont="1" applyAlignment="1">
      <alignment horizontal="center" vertical="center"/>
    </xf>
    <xf numFmtId="164" fontId="332" fillId="4" borderId="0" xfId="759" applyNumberFormat="1" applyFont="1" applyFill="1" applyAlignment="1">
      <alignment horizontal="center" vertical="center"/>
    </xf>
    <xf numFmtId="164" fontId="332" fillId="0" borderId="0" xfId="759" applyNumberFormat="1" applyFont="1" applyAlignment="1">
      <alignment horizontal="center" vertical="center"/>
    </xf>
    <xf numFmtId="164" fontId="332" fillId="0" borderId="0" xfId="760" applyNumberFormat="1" applyFont="1" applyAlignment="1">
      <alignment horizontal="center" vertical="center"/>
    </xf>
    <xf numFmtId="0" fontId="329" fillId="4" borderId="3" xfId="759" applyFont="1" applyFill="1" applyBorder="1" applyAlignment="1">
      <alignment horizontal="center"/>
    </xf>
    <xf numFmtId="0" fontId="331" fillId="5" borderId="2" xfId="759" applyFont="1" applyFill="1" applyBorder="1" applyAlignment="1">
      <alignment horizontal="center"/>
    </xf>
    <xf numFmtId="1" fontId="333" fillId="4" borderId="0" xfId="759" applyNumberFormat="1" applyFont="1" applyFill="1" applyAlignment="1">
      <alignment horizontal="center" vertical="center"/>
    </xf>
    <xf numFmtId="164" fontId="271" fillId="4" borderId="0" xfId="759" applyNumberFormat="1" applyFont="1" applyFill="1" applyAlignment="1">
      <alignment horizontal="center"/>
    </xf>
    <xf numFmtId="166" fontId="271" fillId="4" borderId="0" xfId="759" applyNumberFormat="1" applyFont="1" applyFill="1" applyAlignment="1">
      <alignment horizontal="center" vertical="center"/>
    </xf>
    <xf numFmtId="1" fontId="333" fillId="4" borderId="3" xfId="759" applyNumberFormat="1" applyFont="1" applyFill="1" applyBorder="1" applyAlignment="1">
      <alignment horizontal="center" vertical="center"/>
    </xf>
    <xf numFmtId="1" fontId="270" fillId="4" borderId="3" xfId="759" applyNumberFormat="1" applyFont="1" applyFill="1" applyBorder="1" applyAlignment="1">
      <alignment horizontal="center" vertical="center"/>
    </xf>
    <xf numFmtId="164" fontId="270" fillId="4" borderId="3" xfId="759" applyNumberFormat="1" applyFont="1" applyFill="1" applyBorder="1" applyAlignment="1">
      <alignment horizontal="center" vertical="center"/>
    </xf>
    <xf numFmtId="164" fontId="332" fillId="4" borderId="3" xfId="759" applyNumberFormat="1" applyFont="1" applyFill="1" applyBorder="1" applyAlignment="1">
      <alignment horizontal="center" vertical="center"/>
    </xf>
    <xf numFmtId="164" fontId="271" fillId="4" borderId="3" xfId="759" applyNumberFormat="1" applyFont="1" applyFill="1" applyBorder="1" applyAlignment="1">
      <alignment horizontal="center"/>
    </xf>
    <xf numFmtId="166" fontId="271" fillId="4" borderId="3" xfId="759" applyNumberFormat="1" applyFont="1" applyFill="1" applyBorder="1" applyAlignment="1">
      <alignment horizontal="center" vertical="center"/>
    </xf>
    <xf numFmtId="1" fontId="333" fillId="4" borderId="0" xfId="760" applyNumberFormat="1" applyFont="1" applyFill="1" applyAlignment="1">
      <alignment horizontal="center" vertical="center"/>
    </xf>
    <xf numFmtId="1" fontId="270" fillId="4" borderId="0" xfId="760" applyNumberFormat="1" applyFont="1" applyFill="1" applyAlignment="1">
      <alignment horizontal="center" vertical="center"/>
    </xf>
    <xf numFmtId="164" fontId="270" fillId="4" borderId="0" xfId="760" applyNumberFormat="1" applyFont="1" applyFill="1" applyAlignment="1">
      <alignment horizontal="center" vertical="center"/>
    </xf>
    <xf numFmtId="164" fontId="332" fillId="4" borderId="0" xfId="760" applyNumberFormat="1" applyFont="1" applyFill="1" applyAlignment="1">
      <alignment horizontal="center" vertical="center"/>
    </xf>
    <xf numFmtId="166" fontId="271" fillId="4" borderId="0" xfId="760" applyNumberFormat="1" applyFont="1" applyFill="1" applyAlignment="1">
      <alignment horizontal="center" vertical="center"/>
    </xf>
    <xf numFmtId="0" fontId="270" fillId="4" borderId="0" xfId="760" applyFont="1" applyFill="1" applyAlignment="1">
      <alignment horizontal="center"/>
    </xf>
    <xf numFmtId="0" fontId="329" fillId="4" borderId="0" xfId="760" applyFont="1" applyFill="1" applyAlignment="1">
      <alignment horizontal="center"/>
    </xf>
    <xf numFmtId="1" fontId="333" fillId="4" borderId="3" xfId="760" applyNumberFormat="1" applyFont="1" applyFill="1" applyBorder="1" applyAlignment="1">
      <alignment horizontal="center" vertical="center"/>
    </xf>
    <xf numFmtId="1" fontId="270" fillId="4" borderId="3" xfId="760" applyNumberFormat="1" applyFont="1" applyFill="1" applyBorder="1" applyAlignment="1">
      <alignment horizontal="center" vertical="center"/>
    </xf>
    <xf numFmtId="164" fontId="270" fillId="4" borderId="3" xfId="760" applyNumberFormat="1" applyFont="1" applyFill="1" applyBorder="1" applyAlignment="1">
      <alignment horizontal="center" vertical="center"/>
    </xf>
    <xf numFmtId="164" fontId="332" fillId="4" borderId="3" xfId="760" applyNumberFormat="1" applyFont="1" applyFill="1" applyBorder="1" applyAlignment="1">
      <alignment horizontal="center" vertical="center"/>
    </xf>
    <xf numFmtId="166" fontId="271" fillId="4" borderId="3" xfId="760" applyNumberFormat="1" applyFont="1" applyFill="1" applyBorder="1" applyAlignment="1">
      <alignment horizontal="center" vertical="center"/>
    </xf>
    <xf numFmtId="0" fontId="270" fillId="4" borderId="3" xfId="760" applyFont="1" applyFill="1" applyBorder="1" applyAlignment="1">
      <alignment horizontal="center"/>
    </xf>
    <xf numFmtId="0" fontId="329" fillId="4" borderId="3" xfId="760" applyFont="1" applyFill="1" applyBorder="1" applyAlignment="1">
      <alignment horizontal="center"/>
    </xf>
    <xf numFmtId="1" fontId="332" fillId="4" borderId="0" xfId="761" applyNumberFormat="1" applyFont="1" applyFill="1" applyAlignment="1">
      <alignment horizontal="center" vertical="center"/>
    </xf>
    <xf numFmtId="1" fontId="332" fillId="0" borderId="0" xfId="761" applyNumberFormat="1" applyFont="1" applyAlignment="1">
      <alignment horizontal="center" vertical="center"/>
    </xf>
    <xf numFmtId="164" fontId="332" fillId="4" borderId="0" xfId="761" applyNumberFormat="1" applyFont="1" applyFill="1" applyAlignment="1">
      <alignment horizontal="center" vertical="center"/>
    </xf>
    <xf numFmtId="164" fontId="332" fillId="0" borderId="0" xfId="761" applyNumberFormat="1" applyFont="1" applyAlignment="1">
      <alignment horizontal="center" vertical="center"/>
    </xf>
    <xf numFmtId="1" fontId="333" fillId="4" borderId="0" xfId="761" applyNumberFormat="1" applyFont="1" applyFill="1" applyAlignment="1">
      <alignment horizontal="center" vertical="center"/>
    </xf>
    <xf numFmtId="164" fontId="271" fillId="4" borderId="0" xfId="761" applyNumberFormat="1" applyFont="1" applyFill="1" applyAlignment="1">
      <alignment horizontal="center"/>
    </xf>
    <xf numFmtId="166" fontId="271" fillId="4" borderId="0" xfId="761" applyNumberFormat="1" applyFont="1" applyFill="1" applyAlignment="1">
      <alignment horizontal="center" vertical="center"/>
    </xf>
    <xf numFmtId="1" fontId="333" fillId="4" borderId="3" xfId="761" applyNumberFormat="1" applyFont="1" applyFill="1" applyBorder="1" applyAlignment="1">
      <alignment horizontal="center" vertical="center"/>
    </xf>
    <xf numFmtId="1" fontId="270" fillId="4" borderId="3" xfId="761" applyNumberFormat="1" applyFont="1" applyFill="1" applyBorder="1" applyAlignment="1">
      <alignment horizontal="center" vertical="center"/>
    </xf>
    <xf numFmtId="164" fontId="270" fillId="4" borderId="3" xfId="761" applyNumberFormat="1" applyFont="1" applyFill="1" applyBorder="1" applyAlignment="1">
      <alignment horizontal="center" vertical="center"/>
    </xf>
    <xf numFmtId="164" fontId="332" fillId="4" borderId="3" xfId="761" applyNumberFormat="1" applyFont="1" applyFill="1" applyBorder="1" applyAlignment="1">
      <alignment horizontal="center" vertical="center"/>
    </xf>
    <xf numFmtId="164" fontId="271" fillId="4" borderId="3" xfId="761" applyNumberFormat="1" applyFont="1" applyFill="1" applyBorder="1" applyAlignment="1">
      <alignment horizontal="center"/>
    </xf>
    <xf numFmtId="166" fontId="271" fillId="4" borderId="3" xfId="761" applyNumberFormat="1" applyFont="1" applyFill="1" applyBorder="1" applyAlignment="1">
      <alignment horizontal="center" vertical="center"/>
    </xf>
    <xf numFmtId="164" fontId="329" fillId="4" borderId="3" xfId="761" applyNumberFormat="1" applyFont="1" applyFill="1" applyBorder="1" applyAlignment="1">
      <alignment horizontal="center"/>
    </xf>
    <xf numFmtId="0" fontId="329" fillId="4" borderId="3" xfId="761" applyFont="1" applyFill="1" applyBorder="1" applyAlignment="1">
      <alignment horizontal="center"/>
    </xf>
    <xf numFmtId="1" fontId="323" fillId="5" borderId="2" xfId="3" applyNumberFormat="1" applyFont="1" applyFill="1" applyBorder="1" applyAlignment="1">
      <alignment horizontal="center"/>
    </xf>
    <xf numFmtId="166" fontId="323" fillId="5" borderId="2" xfId="3" applyNumberFormat="1" applyFont="1" applyFill="1" applyBorder="1" applyAlignment="1">
      <alignment horizontal="center"/>
    </xf>
    <xf numFmtId="164" fontId="336" fillId="5" borderId="2" xfId="762" applyNumberFormat="1" applyFont="1" applyFill="1" applyBorder="1" applyAlignment="1">
      <alignment horizontal="center"/>
    </xf>
    <xf numFmtId="0" fontId="336" fillId="5" borderId="2" xfId="762" applyFont="1" applyFill="1" applyBorder="1" applyAlignment="1">
      <alignment horizontal="center"/>
    </xf>
    <xf numFmtId="1" fontId="332" fillId="4" borderId="0" xfId="740" applyNumberFormat="1" applyFont="1" applyFill="1" applyAlignment="1">
      <alignment horizontal="center" vertical="center"/>
    </xf>
    <xf numFmtId="1" fontId="332" fillId="0" borderId="0" xfId="736" applyNumberFormat="1" applyFont="1" applyAlignment="1">
      <alignment horizontal="center" vertical="center"/>
    </xf>
    <xf numFmtId="164" fontId="332" fillId="0" borderId="0" xfId="736" applyNumberFormat="1" applyFont="1" applyAlignment="1">
      <alignment horizontal="center" vertical="center"/>
    </xf>
    <xf numFmtId="0" fontId="331" fillId="5" borderId="2" xfId="740" applyFont="1" applyFill="1" applyBorder="1" applyAlignment="1">
      <alignment horizontal="center"/>
    </xf>
    <xf numFmtId="1" fontId="333" fillId="4" borderId="0" xfId="736" applyNumberFormat="1" applyFont="1" applyFill="1" applyAlignment="1">
      <alignment horizontal="center" vertical="center"/>
    </xf>
    <xf numFmtId="1" fontId="270" fillId="4" borderId="0" xfId="736" applyNumberFormat="1" applyFont="1" applyFill="1" applyAlignment="1">
      <alignment horizontal="center" vertical="center"/>
    </xf>
    <xf numFmtId="164" fontId="270" fillId="4" borderId="0" xfId="736" applyNumberFormat="1" applyFont="1" applyFill="1" applyAlignment="1">
      <alignment horizontal="center" vertical="center"/>
    </xf>
    <xf numFmtId="164" fontId="332" fillId="4" borderId="0" xfId="736" applyNumberFormat="1" applyFont="1" applyFill="1" applyAlignment="1">
      <alignment horizontal="center" vertical="center"/>
    </xf>
    <xf numFmtId="164" fontId="271" fillId="4" borderId="0" xfId="736" applyNumberFormat="1" applyFont="1" applyFill="1" applyAlignment="1">
      <alignment horizontal="center" vertical="center"/>
    </xf>
    <xf numFmtId="166" fontId="271" fillId="4" borderId="0" xfId="736" applyNumberFormat="1" applyFont="1" applyFill="1" applyAlignment="1">
      <alignment horizontal="center" vertical="center"/>
    </xf>
    <xf numFmtId="0" fontId="329" fillId="4" borderId="0" xfId="736" applyFont="1" applyFill="1" applyAlignment="1">
      <alignment horizontal="center"/>
    </xf>
    <xf numFmtId="1" fontId="333" fillId="4" borderId="3" xfId="736" applyNumberFormat="1" applyFont="1" applyFill="1" applyBorder="1" applyAlignment="1">
      <alignment horizontal="center" vertical="center"/>
    </xf>
    <xf numFmtId="1" fontId="270" fillId="4" borderId="3" xfId="736" applyNumberFormat="1" applyFont="1" applyFill="1" applyBorder="1" applyAlignment="1">
      <alignment horizontal="center" vertical="center"/>
    </xf>
    <xf numFmtId="164" fontId="270" fillId="4" borderId="3" xfId="736" applyNumberFormat="1" applyFont="1" applyFill="1" applyBorder="1" applyAlignment="1">
      <alignment horizontal="center" vertical="center"/>
    </xf>
    <xf numFmtId="164" fontId="332" fillId="4" borderId="3" xfId="736" applyNumberFormat="1" applyFont="1" applyFill="1" applyBorder="1" applyAlignment="1">
      <alignment horizontal="center" vertical="center"/>
    </xf>
    <xf numFmtId="164" fontId="271" fillId="4" borderId="3" xfId="736" applyNumberFormat="1" applyFont="1" applyFill="1" applyBorder="1" applyAlignment="1">
      <alignment horizontal="center" vertical="center"/>
    </xf>
    <xf numFmtId="166" fontId="271" fillId="4" borderId="3" xfId="736" applyNumberFormat="1" applyFont="1" applyFill="1" applyBorder="1" applyAlignment="1">
      <alignment horizontal="center" vertical="center"/>
    </xf>
    <xf numFmtId="0" fontId="329" fillId="4" borderId="3" xfId="736" applyFont="1" applyFill="1" applyBorder="1" applyAlignment="1">
      <alignment horizontal="center"/>
    </xf>
    <xf numFmtId="164" fontId="329" fillId="4" borderId="0" xfId="736" applyNumberFormat="1" applyFont="1" applyFill="1" applyAlignment="1">
      <alignment horizontal="center"/>
    </xf>
    <xf numFmtId="164" fontId="329" fillId="4" borderId="3" xfId="736" applyNumberFormat="1" applyFont="1" applyFill="1" applyBorder="1" applyAlignment="1">
      <alignment horizontal="center"/>
    </xf>
    <xf numFmtId="1" fontId="332" fillId="4" borderId="0" xfId="811" applyNumberFormat="1" applyFont="1" applyFill="1" applyAlignment="1">
      <alignment horizontal="center" vertical="center"/>
    </xf>
    <xf numFmtId="1" fontId="332" fillId="0" borderId="0" xfId="811" applyNumberFormat="1" applyFont="1" applyAlignment="1">
      <alignment horizontal="center" vertical="center"/>
    </xf>
    <xf numFmtId="164" fontId="332" fillId="4" borderId="0" xfId="811" applyNumberFormat="1" applyFont="1" applyFill="1" applyAlignment="1">
      <alignment horizontal="center" vertical="center"/>
    </xf>
    <xf numFmtId="164" fontId="335" fillId="4" borderId="0" xfId="811" applyNumberFormat="1" applyFont="1" applyFill="1" applyAlignment="1">
      <alignment horizontal="center"/>
    </xf>
    <xf numFmtId="164" fontId="332" fillId="0" borderId="0" xfId="811" applyNumberFormat="1" applyFont="1" applyAlignment="1">
      <alignment horizontal="center" vertical="center"/>
    </xf>
    <xf numFmtId="164" fontId="335" fillId="0" borderId="0" xfId="811" applyNumberFormat="1" applyFont="1" applyAlignment="1">
      <alignment horizontal="center"/>
    </xf>
    <xf numFmtId="0" fontId="331" fillId="5" borderId="2" xfId="820" applyFont="1" applyFill="1" applyBorder="1" applyAlignment="1">
      <alignment horizontal="center"/>
    </xf>
    <xf numFmtId="164" fontId="329" fillId="4" borderId="3" xfId="820" applyNumberFormat="1" applyFont="1" applyFill="1" applyBorder="1" applyAlignment="1">
      <alignment horizontal="center"/>
    </xf>
    <xf numFmtId="164" fontId="332" fillId="4" borderId="0" xfId="818" applyNumberFormat="1" applyFont="1" applyFill="1" applyAlignment="1">
      <alignment horizontal="center" vertical="center"/>
    </xf>
    <xf numFmtId="164" fontId="332" fillId="0" borderId="0" xfId="818" applyNumberFormat="1" applyFont="1" applyAlignment="1">
      <alignment horizontal="center" vertical="center"/>
    </xf>
    <xf numFmtId="1" fontId="332" fillId="4" borderId="0" xfId="818" applyNumberFormat="1" applyFont="1" applyFill="1" applyAlignment="1">
      <alignment horizontal="center" vertical="center"/>
    </xf>
    <xf numFmtId="1" fontId="332" fillId="0" borderId="0" xfId="818" applyNumberFormat="1" applyFont="1" applyAlignment="1">
      <alignment horizontal="center" vertical="center"/>
    </xf>
    <xf numFmtId="1" fontId="333" fillId="4" borderId="0" xfId="818" applyNumberFormat="1" applyFont="1" applyFill="1" applyAlignment="1">
      <alignment horizontal="center" vertical="center"/>
    </xf>
    <xf numFmtId="164" fontId="271" fillId="4" borderId="0" xfId="818" applyNumberFormat="1" applyFont="1" applyFill="1" applyAlignment="1">
      <alignment horizontal="center" vertical="center"/>
    </xf>
    <xf numFmtId="166" fontId="271" fillId="4" borderId="0" xfId="818" applyNumberFormat="1" applyFont="1" applyFill="1" applyAlignment="1">
      <alignment horizontal="center" vertical="center"/>
    </xf>
    <xf numFmtId="1" fontId="333" fillId="4" borderId="3" xfId="818" applyNumberFormat="1" applyFont="1" applyFill="1" applyBorder="1" applyAlignment="1">
      <alignment horizontal="center" vertical="center"/>
    </xf>
    <xf numFmtId="1" fontId="270" fillId="4" borderId="3" xfId="818" applyNumberFormat="1" applyFont="1" applyFill="1" applyBorder="1" applyAlignment="1">
      <alignment horizontal="center" vertical="center"/>
    </xf>
    <xf numFmtId="164" fontId="270" fillId="4" borderId="3" xfId="818" applyNumberFormat="1" applyFont="1" applyFill="1" applyBorder="1" applyAlignment="1">
      <alignment horizontal="center" vertical="center"/>
    </xf>
    <xf numFmtId="164" fontId="332" fillId="4" borderId="3" xfId="818" applyNumberFormat="1" applyFont="1" applyFill="1" applyBorder="1" applyAlignment="1">
      <alignment horizontal="center" vertical="center"/>
    </xf>
    <xf numFmtId="164" fontId="271" fillId="4" borderId="3" xfId="818" applyNumberFormat="1" applyFont="1" applyFill="1" applyBorder="1" applyAlignment="1">
      <alignment horizontal="center" vertical="center"/>
    </xf>
    <xf numFmtId="166" fontId="271" fillId="4" borderId="3" xfId="818" applyNumberFormat="1" applyFont="1" applyFill="1" applyBorder="1" applyAlignment="1">
      <alignment horizontal="center" vertical="center"/>
    </xf>
    <xf numFmtId="0" fontId="329" fillId="4" borderId="3" xfId="818" applyFont="1" applyFill="1" applyBorder="1" applyAlignment="1">
      <alignment horizontal="center"/>
    </xf>
    <xf numFmtId="1" fontId="338" fillId="4" borderId="0" xfId="785" applyNumberFormat="1" applyFont="1" applyFill="1" applyAlignment="1">
      <alignment horizontal="center" vertical="center"/>
    </xf>
    <xf numFmtId="1" fontId="338" fillId="0" borderId="0" xfId="785" applyNumberFormat="1" applyFont="1" applyAlignment="1">
      <alignment horizontal="center" vertical="center"/>
    </xf>
    <xf numFmtId="164" fontId="338" fillId="4" borderId="0" xfId="785" applyNumberFormat="1" applyFont="1" applyFill="1" applyAlignment="1">
      <alignment horizontal="center" vertical="center"/>
    </xf>
    <xf numFmtId="164" fontId="338" fillId="0" borderId="0" xfId="785" applyNumberFormat="1" applyFont="1" applyAlignment="1">
      <alignment horizontal="center" vertical="center"/>
    </xf>
    <xf numFmtId="1" fontId="334" fillId="4" borderId="0" xfId="785" applyNumberFormat="1" applyFont="1" applyFill="1" applyAlignment="1">
      <alignment horizontal="center" vertical="center"/>
    </xf>
    <xf numFmtId="1" fontId="338" fillId="0" borderId="0" xfId="785" applyNumberFormat="1" applyFont="1" applyBorder="1" applyAlignment="1">
      <alignment horizontal="center" vertical="center"/>
    </xf>
    <xf numFmtId="1" fontId="270" fillId="0" borderId="0" xfId="785" applyNumberFormat="1" applyFont="1" applyBorder="1" applyAlignment="1">
      <alignment horizontal="center" vertical="center"/>
    </xf>
    <xf numFmtId="164" fontId="270" fillId="0" borderId="0" xfId="785" applyNumberFormat="1" applyFont="1" applyBorder="1" applyAlignment="1">
      <alignment horizontal="center" vertical="center"/>
    </xf>
    <xf numFmtId="164" fontId="338" fillId="0" borderId="0" xfId="785" applyNumberFormat="1" applyFont="1" applyBorder="1" applyAlignment="1">
      <alignment horizontal="center" vertical="center"/>
    </xf>
    <xf numFmtId="164" fontId="271" fillId="0" borderId="0" xfId="785" applyNumberFormat="1" applyFont="1" applyBorder="1" applyAlignment="1">
      <alignment horizontal="center" vertical="center"/>
    </xf>
    <xf numFmtId="166" fontId="270" fillId="0" borderId="0" xfId="785" applyNumberFormat="1" applyFont="1" applyBorder="1" applyAlignment="1">
      <alignment horizontal="center" vertical="center"/>
    </xf>
    <xf numFmtId="0" fontId="329" fillId="0" borderId="0" xfId="785" applyFont="1" applyBorder="1" applyAlignment="1">
      <alignment horizontal="center"/>
    </xf>
    <xf numFmtId="1" fontId="334" fillId="4" borderId="3" xfId="785" applyNumberFormat="1" applyFont="1" applyFill="1" applyBorder="1" applyAlignment="1">
      <alignment horizontal="center" vertical="center"/>
    </xf>
    <xf numFmtId="164" fontId="338" fillId="4" borderId="3" xfId="785" applyNumberFormat="1" applyFont="1" applyFill="1" applyBorder="1" applyAlignment="1">
      <alignment horizontal="center" vertical="center"/>
    </xf>
    <xf numFmtId="1" fontId="332" fillId="4" borderId="0" xfId="763" applyNumberFormat="1" applyFont="1" applyFill="1" applyAlignment="1">
      <alignment horizontal="center" vertical="center"/>
    </xf>
    <xf numFmtId="1" fontId="332" fillId="0" borderId="0" xfId="763" applyNumberFormat="1" applyFont="1" applyAlignment="1">
      <alignment horizontal="center" vertical="center"/>
    </xf>
    <xf numFmtId="164" fontId="332" fillId="4" borderId="0" xfId="763" applyNumberFormat="1" applyFont="1" applyFill="1" applyAlignment="1">
      <alignment horizontal="center" vertical="center"/>
    </xf>
    <xf numFmtId="164" fontId="332" fillId="0" borderId="0" xfId="763" applyNumberFormat="1" applyFont="1" applyAlignment="1">
      <alignment horizontal="center" vertical="center"/>
    </xf>
    <xf numFmtId="1" fontId="332" fillId="4" borderId="3" xfId="0" applyNumberFormat="1" applyFont="1" applyFill="1" applyBorder="1" applyAlignment="1">
      <alignment horizontal="center" vertical="center"/>
    </xf>
    <xf numFmtId="166" fontId="0" fillId="4" borderId="3" xfId="0" applyNumberFormat="1" applyFill="1" applyBorder="1" applyAlignment="1">
      <alignment horizontal="center" vertical="center"/>
    </xf>
    <xf numFmtId="1" fontId="332" fillId="4" borderId="0" xfId="792" applyNumberFormat="1" applyFont="1" applyFill="1" applyAlignment="1">
      <alignment horizontal="center" vertical="center"/>
    </xf>
    <xf numFmtId="1" fontId="332" fillId="0" borderId="0" xfId="792" applyNumberFormat="1" applyFont="1" applyAlignment="1">
      <alignment horizontal="center" vertical="center"/>
    </xf>
    <xf numFmtId="164" fontId="332" fillId="4" borderId="0" xfId="792" applyNumberFormat="1" applyFont="1" applyFill="1" applyAlignment="1">
      <alignment horizontal="center" vertical="center"/>
    </xf>
    <xf numFmtId="164" fontId="332" fillId="0" borderId="0" xfId="792" applyNumberFormat="1" applyFont="1" applyAlignment="1">
      <alignment horizontal="center" vertical="center"/>
    </xf>
    <xf numFmtId="164" fontId="336" fillId="5" borderId="2" xfId="0" applyNumberFormat="1" applyFont="1" applyFill="1" applyBorder="1" applyAlignment="1">
      <alignment horizontal="center" vertical="center"/>
    </xf>
    <xf numFmtId="1" fontId="0" fillId="4" borderId="0" xfId="0" applyNumberFormat="1" applyFill="1" applyAlignment="1">
      <alignment horizontal="center"/>
    </xf>
    <xf numFmtId="164" fontId="270" fillId="4" borderId="0" xfId="795" applyNumberFormat="1" applyFont="1" applyFill="1" applyAlignment="1">
      <alignment horizontal="center" vertical="center"/>
    </xf>
    <xf numFmtId="164" fontId="332" fillId="4" borderId="0" xfId="795" applyNumberFormat="1" applyFont="1" applyFill="1" applyAlignment="1">
      <alignment horizontal="center" vertical="center"/>
    </xf>
    <xf numFmtId="1" fontId="0" fillId="4" borderId="3" xfId="0" applyNumberFormat="1" applyFill="1" applyBorder="1" applyAlignment="1">
      <alignment horizontal="center"/>
    </xf>
    <xf numFmtId="164" fontId="270" fillId="4" borderId="3" xfId="795" applyNumberFormat="1" applyFont="1" applyFill="1" applyBorder="1" applyAlignment="1">
      <alignment horizontal="center" vertical="center"/>
    </xf>
    <xf numFmtId="164" fontId="332" fillId="4" borderId="3" xfId="795" applyNumberFormat="1" applyFont="1" applyFill="1" applyBorder="1" applyAlignment="1">
      <alignment horizontal="center" vertical="center"/>
    </xf>
    <xf numFmtId="0" fontId="336" fillId="5" borderId="2" xfId="794" applyFont="1" applyFill="1" applyBorder="1" applyAlignment="1">
      <alignment horizontal="center"/>
    </xf>
    <xf numFmtId="1" fontId="333" fillId="2" borderId="2" xfId="792" applyNumberFormat="1" applyFont="1" applyFill="1" applyBorder="1" applyAlignment="1">
      <alignment horizontal="center" vertical="center"/>
    </xf>
    <xf numFmtId="1" fontId="270" fillId="0" borderId="2" xfId="792" applyNumberFormat="1" applyFont="1" applyBorder="1" applyAlignment="1">
      <alignment horizontal="center" vertical="center"/>
    </xf>
    <xf numFmtId="1" fontId="270" fillId="3" borderId="2" xfId="792" applyNumberFormat="1" applyFont="1" applyFill="1" applyBorder="1" applyAlignment="1">
      <alignment horizontal="center" vertical="center"/>
    </xf>
    <xf numFmtId="164" fontId="270" fillId="0" borderId="2" xfId="792" applyNumberFormat="1" applyFont="1" applyBorder="1" applyAlignment="1">
      <alignment horizontal="center" vertical="center"/>
    </xf>
    <xf numFmtId="164" fontId="270" fillId="0" borderId="2" xfId="793" applyNumberFormat="1" applyFont="1" applyBorder="1" applyAlignment="1">
      <alignment horizontal="center" vertical="center"/>
    </xf>
    <xf numFmtId="164" fontId="332" fillId="0" borderId="2" xfId="793" applyNumberFormat="1" applyFont="1" applyBorder="1" applyAlignment="1">
      <alignment horizontal="center" vertical="center"/>
    </xf>
    <xf numFmtId="164" fontId="329" fillId="0" borderId="2" xfId="792" applyNumberFormat="1" applyFont="1" applyBorder="1" applyAlignment="1">
      <alignment horizontal="center"/>
    </xf>
    <xf numFmtId="0" fontId="329" fillId="0" borderId="2" xfId="792" applyFont="1" applyBorder="1" applyAlignment="1">
      <alignment horizontal="center"/>
    </xf>
    <xf numFmtId="1" fontId="333" fillId="4" borderId="0" xfId="792" applyNumberFormat="1" applyFont="1" applyFill="1" applyAlignment="1">
      <alignment horizontal="center" vertical="center"/>
    </xf>
    <xf numFmtId="164" fontId="270" fillId="4" borderId="0" xfId="793" applyNumberFormat="1" applyFont="1" applyFill="1" applyAlignment="1">
      <alignment horizontal="center" vertical="center"/>
    </xf>
    <xf numFmtId="164" fontId="332" fillId="4" borderId="0" xfId="793" applyNumberFormat="1" applyFont="1" applyFill="1" applyAlignment="1">
      <alignment horizontal="center" vertical="center"/>
    </xf>
    <xf numFmtId="1" fontId="333" fillId="4" borderId="3" xfId="792" applyNumberFormat="1" applyFont="1" applyFill="1" applyBorder="1" applyAlignment="1">
      <alignment horizontal="center" vertical="center"/>
    </xf>
    <xf numFmtId="1" fontId="270" fillId="4" borderId="3" xfId="792" applyNumberFormat="1" applyFont="1" applyFill="1" applyBorder="1" applyAlignment="1">
      <alignment horizontal="center" vertical="center"/>
    </xf>
    <xf numFmtId="164" fontId="270" fillId="4" borderId="3" xfId="792" applyNumberFormat="1" applyFont="1" applyFill="1" applyBorder="1" applyAlignment="1">
      <alignment horizontal="center" vertical="center"/>
    </xf>
    <xf numFmtId="164" fontId="270" fillId="4" borderId="3" xfId="793" applyNumberFormat="1" applyFont="1" applyFill="1" applyBorder="1" applyAlignment="1">
      <alignment horizontal="center" vertical="center"/>
    </xf>
    <xf numFmtId="164" fontId="332" fillId="4" borderId="3" xfId="793" applyNumberFormat="1" applyFont="1" applyFill="1" applyBorder="1" applyAlignment="1">
      <alignment horizontal="center" vertical="center"/>
    </xf>
    <xf numFmtId="164" fontId="329" fillId="4" borderId="3" xfId="792" applyNumberFormat="1" applyFont="1" applyFill="1" applyBorder="1" applyAlignment="1">
      <alignment horizontal="center"/>
    </xf>
    <xf numFmtId="0" fontId="329" fillId="4" borderId="3" xfId="792" applyFont="1" applyFill="1" applyBorder="1" applyAlignment="1">
      <alignment horizontal="center"/>
    </xf>
    <xf numFmtId="1" fontId="332" fillId="4" borderId="0" xfId="797" applyNumberFormat="1" applyFont="1" applyFill="1" applyAlignment="1">
      <alignment horizontal="center" vertical="center"/>
    </xf>
    <xf numFmtId="1" fontId="332" fillId="0" borderId="0" xfId="797" applyNumberFormat="1" applyFont="1" applyAlignment="1">
      <alignment horizontal="center" vertical="center"/>
    </xf>
    <xf numFmtId="164" fontId="332" fillId="4" borderId="0" xfId="797" applyNumberFormat="1" applyFont="1" applyFill="1" applyAlignment="1">
      <alignment horizontal="center" vertical="center"/>
    </xf>
    <xf numFmtId="164" fontId="332" fillId="0" borderId="0" xfId="797" applyNumberFormat="1" applyFont="1" applyAlignment="1">
      <alignment horizontal="center" vertical="center"/>
    </xf>
    <xf numFmtId="1" fontId="333" fillId="4" borderId="0" xfId="797" applyNumberFormat="1" applyFont="1" applyFill="1" applyAlignment="1">
      <alignment horizontal="center" vertical="center"/>
    </xf>
    <xf numFmtId="164" fontId="332" fillId="4" borderId="0" xfId="798" applyNumberFormat="1" applyFont="1" applyFill="1" applyAlignment="1">
      <alignment horizontal="center" vertical="center"/>
    </xf>
    <xf numFmtId="164" fontId="336" fillId="5" borderId="2" xfId="797" applyNumberFormat="1" applyFont="1" applyFill="1" applyBorder="1" applyAlignment="1">
      <alignment horizontal="center" vertical="center"/>
    </xf>
    <xf numFmtId="1" fontId="333" fillId="4" borderId="3" xfId="797" applyNumberFormat="1" applyFont="1" applyFill="1" applyBorder="1" applyAlignment="1">
      <alignment horizontal="center" vertical="center"/>
    </xf>
    <xf numFmtId="1" fontId="270" fillId="4" borderId="3" xfId="797" applyNumberFormat="1" applyFont="1" applyFill="1" applyBorder="1" applyAlignment="1">
      <alignment horizontal="center" vertical="center"/>
    </xf>
    <xf numFmtId="164" fontId="270" fillId="4" borderId="3" xfId="797" applyNumberFormat="1" applyFont="1" applyFill="1" applyBorder="1" applyAlignment="1">
      <alignment horizontal="center" vertical="center"/>
    </xf>
    <xf numFmtId="164" fontId="332" fillId="4" borderId="3" xfId="798" applyNumberFormat="1" applyFont="1" applyFill="1" applyBorder="1" applyAlignment="1">
      <alignment horizontal="center" vertical="center"/>
    </xf>
    <xf numFmtId="164" fontId="332" fillId="4" borderId="3" xfId="797" applyNumberFormat="1" applyFont="1" applyFill="1" applyBorder="1" applyAlignment="1">
      <alignment horizontal="center" vertical="center"/>
    </xf>
    <xf numFmtId="0" fontId="329" fillId="4" borderId="3" xfId="797" applyFont="1" applyFill="1" applyBorder="1" applyAlignment="1">
      <alignment horizontal="center"/>
    </xf>
    <xf numFmtId="1" fontId="333" fillId="4" borderId="0" xfId="799" applyNumberFormat="1" applyFont="1" applyFill="1" applyAlignment="1">
      <alignment horizontal="center" vertical="center"/>
    </xf>
    <xf numFmtId="1" fontId="332" fillId="4" borderId="0" xfId="799" applyNumberFormat="1" applyFont="1" applyFill="1" applyAlignment="1">
      <alignment horizontal="center" vertical="center"/>
    </xf>
    <xf numFmtId="164" fontId="332" fillId="4" borderId="0" xfId="799" applyNumberFormat="1" applyFont="1" applyFill="1" applyAlignment="1">
      <alignment horizontal="center" vertical="center"/>
    </xf>
    <xf numFmtId="0" fontId="335" fillId="4" borderId="0" xfId="799" applyFont="1" applyFill="1" applyAlignment="1">
      <alignment horizontal="center"/>
    </xf>
    <xf numFmtId="1" fontId="333" fillId="4" borderId="3" xfId="799" applyNumberFormat="1" applyFont="1" applyFill="1" applyBorder="1" applyAlignment="1">
      <alignment horizontal="center" vertical="center"/>
    </xf>
    <xf numFmtId="1" fontId="332" fillId="4" borderId="3" xfId="799" applyNumberFormat="1" applyFont="1" applyFill="1" applyBorder="1" applyAlignment="1">
      <alignment horizontal="center" vertical="center"/>
    </xf>
    <xf numFmtId="164" fontId="332" fillId="4" borderId="3" xfId="799" applyNumberFormat="1" applyFont="1" applyFill="1" applyBorder="1" applyAlignment="1">
      <alignment horizontal="center" vertical="center"/>
    </xf>
    <xf numFmtId="0" fontId="335" fillId="4" borderId="3" xfId="799" applyFont="1" applyFill="1" applyBorder="1" applyAlignment="1">
      <alignment horizontal="center"/>
    </xf>
    <xf numFmtId="0" fontId="336" fillId="5" borderId="2" xfId="800" applyFont="1" applyFill="1" applyBorder="1" applyAlignment="1">
      <alignment horizontal="center"/>
    </xf>
    <xf numFmtId="164" fontId="332" fillId="4" borderId="0" xfId="801" applyNumberFormat="1" applyFont="1" applyFill="1" applyAlignment="1">
      <alignment horizontal="center" vertical="center"/>
    </xf>
    <xf numFmtId="164" fontId="332" fillId="0" borderId="0" xfId="801" applyNumberFormat="1" applyFont="1" applyAlignment="1">
      <alignment horizontal="center" vertical="center"/>
    </xf>
    <xf numFmtId="164" fontId="332" fillId="0" borderId="0" xfId="799" applyNumberFormat="1" applyFont="1" applyAlignment="1">
      <alignment horizontal="center" vertical="center"/>
    </xf>
    <xf numFmtId="1" fontId="270" fillId="4" borderId="3" xfId="801" applyNumberFormat="1" applyFont="1" applyFill="1" applyBorder="1" applyAlignment="1">
      <alignment horizontal="center" vertical="center"/>
    </xf>
    <xf numFmtId="164" fontId="270" fillId="4" borderId="3" xfId="801" applyNumberFormat="1" applyFont="1" applyFill="1" applyBorder="1" applyAlignment="1">
      <alignment horizontal="center" vertical="center"/>
    </xf>
    <xf numFmtId="164" fontId="332" fillId="4" borderId="3" xfId="801" applyNumberFormat="1" applyFont="1" applyFill="1" applyBorder="1" applyAlignment="1">
      <alignment horizontal="center" vertical="center"/>
    </xf>
    <xf numFmtId="0" fontId="329" fillId="4" borderId="3" xfId="801" applyFont="1" applyFill="1" applyBorder="1" applyAlignment="1">
      <alignment horizontal="center"/>
    </xf>
    <xf numFmtId="1" fontId="332" fillId="4" borderId="0" xfId="801" applyNumberFormat="1" applyFont="1" applyFill="1" applyAlignment="1">
      <alignment horizontal="center" vertical="center"/>
    </xf>
    <xf numFmtId="1" fontId="333" fillId="4" borderId="0" xfId="801" applyNumberFormat="1" applyFont="1" applyFill="1" applyAlignment="1">
      <alignment horizontal="center" vertical="center"/>
    </xf>
    <xf numFmtId="1" fontId="333" fillId="4" borderId="3" xfId="801" applyNumberFormat="1" applyFont="1" applyFill="1" applyBorder="1" applyAlignment="1">
      <alignment horizontal="center" vertical="center"/>
    </xf>
    <xf numFmtId="1" fontId="332" fillId="0" borderId="0" xfId="801" applyNumberFormat="1" applyFont="1" applyAlignment="1">
      <alignment horizontal="center" vertical="center"/>
    </xf>
    <xf numFmtId="1" fontId="332" fillId="0" borderId="0" xfId="799" applyNumberFormat="1" applyFont="1" applyAlignment="1">
      <alignment horizontal="center" vertical="center"/>
    </xf>
    <xf numFmtId="1" fontId="270" fillId="4" borderId="3" xfId="799" applyNumberFormat="1" applyFont="1" applyFill="1" applyBorder="1" applyAlignment="1">
      <alignment horizontal="center" vertical="center"/>
    </xf>
    <xf numFmtId="164" fontId="270" fillId="4" borderId="3" xfId="799" applyNumberFormat="1" applyFont="1" applyFill="1" applyBorder="1" applyAlignment="1">
      <alignment horizontal="center" vertical="center"/>
    </xf>
    <xf numFmtId="164" fontId="329" fillId="4" borderId="3" xfId="799" applyNumberFormat="1" applyFont="1" applyFill="1" applyBorder="1" applyAlignment="1">
      <alignment horizontal="center"/>
    </xf>
    <xf numFmtId="0" fontId="329" fillId="4" borderId="3" xfId="799" applyFont="1" applyFill="1" applyBorder="1" applyAlignment="1">
      <alignment horizontal="center"/>
    </xf>
    <xf numFmtId="164" fontId="336" fillId="5" borderId="2" xfId="801" applyNumberFormat="1" applyFont="1" applyFill="1" applyBorder="1" applyAlignment="1">
      <alignment horizontal="center" vertical="center"/>
    </xf>
    <xf numFmtId="164" fontId="339" fillId="5" borderId="2" xfId="801" applyNumberFormat="1" applyFont="1" applyFill="1" applyBorder="1" applyAlignment="1">
      <alignment horizontal="center" vertical="center"/>
    </xf>
    <xf numFmtId="0" fontId="339" fillId="5" borderId="2" xfId="800" applyFont="1" applyFill="1" applyBorder="1" applyAlignment="1">
      <alignment horizontal="center"/>
    </xf>
    <xf numFmtId="164" fontId="332" fillId="4" borderId="0" xfId="796" applyNumberFormat="1" applyFont="1" applyFill="1" applyAlignment="1">
      <alignment horizontal="center" vertical="center"/>
    </xf>
    <xf numFmtId="164" fontId="332" fillId="0" borderId="0" xfId="796" applyNumberFormat="1" applyFont="1" applyAlignment="1">
      <alignment horizontal="center" vertical="center"/>
    </xf>
    <xf numFmtId="1" fontId="332" fillId="4" borderId="0" xfId="796" applyNumberFormat="1" applyFont="1" applyFill="1" applyAlignment="1">
      <alignment horizontal="center" vertical="center"/>
    </xf>
    <xf numFmtId="1" fontId="332" fillId="0" borderId="0" xfId="796" applyNumberFormat="1" applyFont="1" applyAlignment="1">
      <alignment horizontal="center" vertical="center"/>
    </xf>
    <xf numFmtId="164" fontId="336" fillId="5" borderId="2" xfId="796" applyNumberFormat="1" applyFont="1" applyFill="1" applyBorder="1" applyAlignment="1">
      <alignment horizontal="center" vertical="center"/>
    </xf>
    <xf numFmtId="1" fontId="333" fillId="4" borderId="0" xfId="796" applyNumberFormat="1" applyFont="1" applyFill="1" applyAlignment="1">
      <alignment horizontal="center" vertical="center"/>
    </xf>
    <xf numFmtId="1" fontId="333" fillId="4" borderId="3" xfId="796" applyNumberFormat="1" applyFont="1" applyFill="1" applyBorder="1" applyAlignment="1">
      <alignment horizontal="center" vertical="center"/>
    </xf>
    <xf numFmtId="1" fontId="270" fillId="4" borderId="3" xfId="796" applyNumberFormat="1" applyFont="1" applyFill="1" applyBorder="1" applyAlignment="1">
      <alignment horizontal="center" vertical="center"/>
    </xf>
    <xf numFmtId="164" fontId="270" fillId="4" borderId="3" xfId="796" applyNumberFormat="1" applyFont="1" applyFill="1" applyBorder="1" applyAlignment="1">
      <alignment horizontal="center" vertical="center"/>
    </xf>
    <xf numFmtId="164" fontId="332" fillId="4" borderId="3" xfId="796" applyNumberFormat="1" applyFont="1" applyFill="1" applyBorder="1" applyAlignment="1">
      <alignment horizontal="center" vertical="center"/>
    </xf>
    <xf numFmtId="0" fontId="329" fillId="4" borderId="3" xfId="796" applyFont="1" applyFill="1" applyBorder="1" applyAlignment="1">
      <alignment horizontal="center"/>
    </xf>
    <xf numFmtId="164" fontId="336" fillId="5" borderId="2" xfId="799" applyNumberFormat="1" applyFont="1" applyFill="1" applyBorder="1" applyAlignment="1">
      <alignment horizontal="center" vertical="center"/>
    </xf>
  </cellXfs>
  <cellStyles count="824">
    <cellStyle name="Hyperlänk 2" xfId="8"/>
    <cellStyle name="Hyperlänk 2 2" xfId="80"/>
    <cellStyle name="Hyperlänk 2 2 2" xfId="457"/>
    <cellStyle name="Hyperlänk 2 3" xfId="93"/>
    <cellStyle name="Hyperlänk 2 3 2" xfId="196"/>
    <cellStyle name="Hyperlänk 3" xfId="13"/>
    <cellStyle name="Hyperlänk 3 2" xfId="176"/>
    <cellStyle name="Hyperlänk 4" xfId="22"/>
    <cellStyle name="Hyperlänk 4 2" xfId="553"/>
    <cellStyle name="Hyperlink 2" xfId="689"/>
    <cellStyle name="Lien hypertexte" xfId="1" builtinId="8"/>
    <cellStyle name="Normal" xfId="0" builtinId="0"/>
    <cellStyle name="Normal 10" xfId="21"/>
    <cellStyle name="Normal 10 19 2 2" xfId="4"/>
    <cellStyle name="Normal 10 2" xfId="524"/>
    <cellStyle name="Normal 100" xfId="394"/>
    <cellStyle name="Normal 100 2" xfId="562"/>
    <cellStyle name="Normal 101" xfId="396"/>
    <cellStyle name="Normal 102" xfId="399"/>
    <cellStyle name="Normal 103" xfId="401"/>
    <cellStyle name="Normal 103 2" xfId="563"/>
    <cellStyle name="Normal 104" xfId="403"/>
    <cellStyle name="Normal 105" xfId="405"/>
    <cellStyle name="Normal 105 2" xfId="406"/>
    <cellStyle name="Normal 105 3" xfId="480"/>
    <cellStyle name="Normal 105 4" xfId="487"/>
    <cellStyle name="Normal 105 4 2" xfId="496"/>
    <cellStyle name="Normal 105 4 2 2" xfId="501"/>
    <cellStyle name="Normal 106" xfId="407"/>
    <cellStyle name="Normal 107" xfId="409"/>
    <cellStyle name="Normal 108" xfId="410"/>
    <cellStyle name="Normal 109" xfId="411"/>
    <cellStyle name="Normal 11" xfId="23"/>
    <cellStyle name="Normal 11 2" xfId="534"/>
    <cellStyle name="Normal 110" xfId="413"/>
    <cellStyle name="Normal 110 2" xfId="560"/>
    <cellStyle name="Normal 111" xfId="414"/>
    <cellStyle name="Normal 111 2" xfId="453"/>
    <cellStyle name="Normal 112" xfId="416"/>
    <cellStyle name="Normal 113" xfId="418"/>
    <cellStyle name="Normal 113 2" xfId="758"/>
    <cellStyle name="Normal 114" xfId="419"/>
    <cellStyle name="Normal 115" xfId="420"/>
    <cellStyle name="Normal 115 2" xfId="564"/>
    <cellStyle name="Normal 116" xfId="422"/>
    <cellStyle name="Normal 117" xfId="424"/>
    <cellStyle name="Normal 118" xfId="425"/>
    <cellStyle name="Normal 119" xfId="427"/>
    <cellStyle name="Normal 12" xfId="26"/>
    <cellStyle name="Normal 12 2" xfId="28"/>
    <cellStyle name="Normal 12 2 2" xfId="537"/>
    <cellStyle name="Normal 12 2 7" xfId="32"/>
    <cellStyle name="Normal 120" xfId="428"/>
    <cellStyle name="Normal 120 2" xfId="760"/>
    <cellStyle name="Normal 121" xfId="429"/>
    <cellStyle name="Normal 122" xfId="430"/>
    <cellStyle name="Normal 123" xfId="431"/>
    <cellStyle name="Normal 124" xfId="433"/>
    <cellStyle name="Normal 125" xfId="435"/>
    <cellStyle name="Normal 125 2" xfId="565"/>
    <cellStyle name="Normal 126" xfId="437"/>
    <cellStyle name="Normal 126 2" xfId="439"/>
    <cellStyle name="Normal 127" xfId="441"/>
    <cellStyle name="Normal 127 2" xfId="452"/>
    <cellStyle name="Normal 128" xfId="443"/>
    <cellStyle name="Normal 129" xfId="445"/>
    <cellStyle name="Normal 13" xfId="27"/>
    <cellStyle name="Normal 13 2" xfId="532"/>
    <cellStyle name="Normal 13 8" xfId="35"/>
    <cellStyle name="Normal 130" xfId="447"/>
    <cellStyle name="Normal 131" xfId="450"/>
    <cellStyle name="Normal 132" xfId="455"/>
    <cellStyle name="Normal 132 2" xfId="461"/>
    <cellStyle name="Normal 132 2 2" xfId="515"/>
    <cellStyle name="Normal 132 2 2 2" xfId="659"/>
    <cellStyle name="Normal 133" xfId="459"/>
    <cellStyle name="Normal 133 2" xfId="463"/>
    <cellStyle name="Normal 133 2 2" xfId="490"/>
    <cellStyle name="Normal 133 3" xfId="484"/>
    <cellStyle name="Normal 133 3 2" xfId="569"/>
    <cellStyle name="Normal 133 4" xfId="504"/>
    <cellStyle name="Normal 133 4 2" xfId="509"/>
    <cellStyle name="Normal 133 4 2 2" xfId="517"/>
    <cellStyle name="Normal 133 4 3" xfId="574"/>
    <cellStyle name="Normal 133 4 4" xfId="604"/>
    <cellStyle name="Normal 133 4 4 2" xfId="621"/>
    <cellStyle name="Normal 133 4 5" xfId="765"/>
    <cellStyle name="Normal 134" xfId="462"/>
    <cellStyle name="Normal 134 2" xfId="489"/>
    <cellStyle name="Normal 135" xfId="465"/>
    <cellStyle name="Normal 136" xfId="466"/>
    <cellStyle name="Normal 136 2" xfId="475"/>
    <cellStyle name="Normal 137" xfId="468"/>
    <cellStyle name="Normal 137 2" xfId="476"/>
    <cellStyle name="Normal 138" xfId="470"/>
    <cellStyle name="Normal 139" xfId="471"/>
    <cellStyle name="Normal 139 2" xfId="498"/>
    <cellStyle name="Normal 14" xfId="29"/>
    <cellStyle name="Normal 14 2" xfId="530"/>
    <cellStyle name="Normal 14 3 2" xfId="36"/>
    <cellStyle name="Normal 140" xfId="473"/>
    <cellStyle name="Normal 141" xfId="474"/>
    <cellStyle name="Normal 142" xfId="478"/>
    <cellStyle name="Normal 143" xfId="481"/>
    <cellStyle name="Normal 144" xfId="482"/>
    <cellStyle name="Normal 145" xfId="483"/>
    <cellStyle name="Normal 146" xfId="486"/>
    <cellStyle name="Normal 146 2" xfId="500"/>
    <cellStyle name="Normal 147" xfId="492"/>
    <cellStyle name="Normal 147 2" xfId="575"/>
    <cellStyle name="Normal 148" xfId="493"/>
    <cellStyle name="Normal 149" xfId="495"/>
    <cellStyle name="Normal 15" xfId="30"/>
    <cellStyle name="Normal 15 7" xfId="34"/>
    <cellStyle name="Normal 15 7 3" xfId="44"/>
    <cellStyle name="Normal 150" xfId="497"/>
    <cellStyle name="Normal 151" xfId="502"/>
    <cellStyle name="Normal 152" xfId="506"/>
    <cellStyle name="Normal 153" xfId="508"/>
    <cellStyle name="Normal 154" xfId="511"/>
    <cellStyle name="Normal 154 2" xfId="570"/>
    <cellStyle name="Normal 154 3" xfId="746"/>
    <cellStyle name="Normal 155" xfId="513"/>
    <cellStyle name="Normal 155 2" xfId="519"/>
    <cellStyle name="Normal 156" xfId="516"/>
    <cellStyle name="Normal 157" xfId="521"/>
    <cellStyle name="Normal 158" xfId="572"/>
    <cellStyle name="Normal 158 2" xfId="742"/>
    <cellStyle name="Normal 159" xfId="576"/>
    <cellStyle name="Normal 16" xfId="37"/>
    <cellStyle name="Normal 16 2" xfId="179"/>
    <cellStyle name="Normal 160" xfId="577"/>
    <cellStyle name="Normal 161" xfId="578"/>
    <cellStyle name="Normal 161 2" xfId="759"/>
    <cellStyle name="Normal 162" xfId="579"/>
    <cellStyle name="Normal 163" xfId="580"/>
    <cellStyle name="Normal 164" xfId="582"/>
    <cellStyle name="Normal 165" xfId="583"/>
    <cellStyle name="Normal 165 2" xfId="599"/>
    <cellStyle name="Normal 165 2 2" xfId="634"/>
    <cellStyle name="Normal 165 2 2 2" xfId="709"/>
    <cellStyle name="Normal 165 2 2 2 2" xfId="734"/>
    <cellStyle name="Normal 165 2 2 2 2 2" xfId="801"/>
    <cellStyle name="Normal 165 2 3" xfId="704"/>
    <cellStyle name="Normal 165 2 3 2" xfId="768"/>
    <cellStyle name="Normal 165 2 3 3" xfId="777"/>
    <cellStyle name="Normal 165 2 3 3 2" xfId="793"/>
    <cellStyle name="Normal 166" xfId="585"/>
    <cellStyle name="Normal 167" xfId="587"/>
    <cellStyle name="Normal 168" xfId="588"/>
    <cellStyle name="Normal 169" xfId="589"/>
    <cellStyle name="Normal 169 2" xfId="591"/>
    <cellStyle name="Normal 169 3" xfId="593"/>
    <cellStyle name="Normal 17" xfId="38"/>
    <cellStyle name="Normal 17 2" xfId="57"/>
    <cellStyle name="Normal 17 3" xfId="180"/>
    <cellStyle name="Normal 17 3 2" xfId="318"/>
    <cellStyle name="Normal 17 3 2 2" xfId="320"/>
    <cellStyle name="Normal 17 3 2 2 2" xfId="323"/>
    <cellStyle name="Normal 17 3 2 2 2 2" xfId="327"/>
    <cellStyle name="Normal 17 3 2 2 2 3" xfId="330"/>
    <cellStyle name="Normal 17 3 2 2 2 4" xfId="333"/>
    <cellStyle name="Normal 17 3 2 2 2 5" xfId="385"/>
    <cellStyle name="Normal 17 3 2 2 2 6" xfId="557"/>
    <cellStyle name="Normal 17 3 2 3" xfId="335"/>
    <cellStyle name="Normal 17 3 2 4" xfId="339"/>
    <cellStyle name="Normal 17 3 2 5" xfId="363"/>
    <cellStyle name="Normal 17 3 2 5 2" xfId="367"/>
    <cellStyle name="Normal 17 3 2 5 2 2" xfId="384"/>
    <cellStyle name="Normal 17 3 2 6" xfId="373"/>
    <cellStyle name="Normal 17 3 2 6 2" xfId="379"/>
    <cellStyle name="Normal 17 3 2 6 2 2" xfId="567"/>
    <cellStyle name="Normal 17 3 2 7" xfId="744"/>
    <cellStyle name="Normal 17 3 3" xfId="338"/>
    <cellStyle name="Normal 17 3 4" xfId="347"/>
    <cellStyle name="Normal 17 3 4 2" xfId="357"/>
    <cellStyle name="Normal 17 3 4 2 2" xfId="372"/>
    <cellStyle name="Normal 17 3 4 2 2 2" xfId="382"/>
    <cellStyle name="Normal 17 3 4 3" xfId="360"/>
    <cellStyle name="Normal 17 3 5" xfId="552"/>
    <cellStyle name="Normal 17 4" xfId="260"/>
    <cellStyle name="Normal 170" xfId="590"/>
    <cellStyle name="Normal 171" xfId="592"/>
    <cellStyle name="Normal 172" xfId="594"/>
    <cellStyle name="Normal 173" xfId="596"/>
    <cellStyle name="Normal 174" xfId="597"/>
    <cellStyle name="Normal 175" xfId="598"/>
    <cellStyle name="Normal 175 2" xfId="631"/>
    <cellStyle name="Normal 175 3" xfId="703"/>
    <cellStyle name="Normal 175 3 2" xfId="767"/>
    <cellStyle name="Normal 175 3 3" xfId="776"/>
    <cellStyle name="Normal 175 3 3 2" xfId="792"/>
    <cellStyle name="Normal 176" xfId="601"/>
    <cellStyle name="Normal 177" xfId="603"/>
    <cellStyle name="Normal 177 2" xfId="620"/>
    <cellStyle name="Normal 178" xfId="606"/>
    <cellStyle name="Normal 179" xfId="607"/>
    <cellStyle name="Normal 179 2" xfId="632"/>
    <cellStyle name="Normal 179 3" xfId="756"/>
    <cellStyle name="Normal 18" xfId="39"/>
    <cellStyle name="Normal 18 2" xfId="181"/>
    <cellStyle name="Normal 180" xfId="608"/>
    <cellStyle name="Normal 181" xfId="610"/>
    <cellStyle name="Normal 182" xfId="611"/>
    <cellStyle name="Normal 183" xfId="613"/>
    <cellStyle name="Normal 183 2" xfId="615"/>
    <cellStyle name="Normal 184" xfId="614"/>
    <cellStyle name="Normal 185" xfId="616"/>
    <cellStyle name="Normal 186" xfId="617"/>
    <cellStyle name="Normal 187" xfId="618"/>
    <cellStyle name="Normal 188" xfId="619"/>
    <cellStyle name="Normal 189" xfId="623"/>
    <cellStyle name="Normal 19" xfId="40"/>
    <cellStyle name="Normal 19 2" xfId="182"/>
    <cellStyle name="Normal 190" xfId="624"/>
    <cellStyle name="Normal 190 2" xfId="761"/>
    <cellStyle name="Normal 191" xfId="626"/>
    <cellStyle name="Normal 192" xfId="627"/>
    <cellStyle name="Normal 193" xfId="628"/>
    <cellStyle name="Normal 193 2" xfId="753"/>
    <cellStyle name="Normal 193 2 2" xfId="817"/>
    <cellStyle name="Normal 194" xfId="629"/>
    <cellStyle name="Normal 195" xfId="633"/>
    <cellStyle name="Normal 195 2" xfId="711"/>
    <cellStyle name="Normal 195 2 2" xfId="774"/>
    <cellStyle name="Normal 195 2 2 2" xfId="804"/>
    <cellStyle name="Normal 196" xfId="635"/>
    <cellStyle name="Normal 197" xfId="636"/>
    <cellStyle name="Normal 198" xfId="637"/>
    <cellStyle name="Normal 199" xfId="638"/>
    <cellStyle name="Normal 199 2" xfId="644"/>
    <cellStyle name="Normal 199 2 2" xfId="648"/>
    <cellStyle name="Normal 2" xfId="2"/>
    <cellStyle name="Normal 2 2" xfId="3"/>
    <cellStyle name="Normal 2 2 2" xfId="95"/>
    <cellStyle name="Normal 2 2 2 2" xfId="198"/>
    <cellStyle name="Normal 2 2 2 3" xfId="458"/>
    <cellStyle name="Normal 2 2 3" xfId="17"/>
    <cellStyle name="Normal 2 3" xfId="340"/>
    <cellStyle name="Normal 2 3 2" xfId="568"/>
    <cellStyle name="Normal 2 3 2 2" xfId="543"/>
    <cellStyle name="Normal 2 4" xfId="343"/>
    <cellStyle name="Normal 2 5" xfId="675"/>
    <cellStyle name="Normal 20" xfId="41"/>
    <cellStyle name="Normal 20 2" xfId="45"/>
    <cellStyle name="Normal 200" xfId="639"/>
    <cellStyle name="Normal 201" xfId="640"/>
    <cellStyle name="Normal 201 2" xfId="710"/>
    <cellStyle name="Normal 201 2 2" xfId="773"/>
    <cellStyle name="Normal 201 2 2 2" xfId="803"/>
    <cellStyle name="Normal 202" xfId="641"/>
    <cellStyle name="Normal 203" xfId="642"/>
    <cellStyle name="Normal 204" xfId="643"/>
    <cellStyle name="Normal 205" xfId="645"/>
    <cellStyle name="Normal 206" xfId="646"/>
    <cellStyle name="Normal 207" xfId="647"/>
    <cellStyle name="Normal 208" xfId="649"/>
    <cellStyle name="Normal 209" xfId="650"/>
    <cellStyle name="Normal 21" xfId="42"/>
    <cellStyle name="Normal 21 6" xfId="43"/>
    <cellStyle name="Normal 210" xfId="651"/>
    <cellStyle name="Normal 211" xfId="652"/>
    <cellStyle name="Normal 212" xfId="653"/>
    <cellStyle name="Normal 212 2" xfId="764"/>
    <cellStyle name="Normal 213" xfId="654"/>
    <cellStyle name="Normal 214" xfId="655"/>
    <cellStyle name="Normal 214 2" xfId="694"/>
    <cellStyle name="Normal 215" xfId="656"/>
    <cellStyle name="Normal 215 2" xfId="747"/>
    <cellStyle name="Normal 216" xfId="657"/>
    <cellStyle name="Normal 217" xfId="658"/>
    <cellStyle name="Normal 218" xfId="660"/>
    <cellStyle name="Normal 219" xfId="661"/>
    <cellStyle name="Normal 22" xfId="46"/>
    <cellStyle name="Normal 22 2" xfId="50"/>
    <cellStyle name="Normal 220" xfId="662"/>
    <cellStyle name="Normal 221" xfId="663"/>
    <cellStyle name="Normal 221 2" xfId="691"/>
    <cellStyle name="Normal 221 2 2" xfId="754"/>
    <cellStyle name="Normal 221 3" xfId="700"/>
    <cellStyle name="Normal 221 4" xfId="748"/>
    <cellStyle name="Normal 222" xfId="664"/>
    <cellStyle name="Normal 223" xfId="665"/>
    <cellStyle name="Normal 223 2" xfId="750"/>
    <cellStyle name="Normal 224" xfId="666"/>
    <cellStyle name="Normal 225" xfId="667"/>
    <cellStyle name="Normal 226" xfId="668"/>
    <cellStyle name="Normal 227" xfId="669"/>
    <cellStyle name="Normal 228" xfId="670"/>
    <cellStyle name="Normal 229" xfId="671"/>
    <cellStyle name="Normal 23" xfId="47"/>
    <cellStyle name="Normal 23 2" xfId="49"/>
    <cellStyle name="Normal 230" xfId="672"/>
    <cellStyle name="Normal 230 2" xfId="688"/>
    <cellStyle name="Normal 230 3" xfId="692"/>
    <cellStyle name="Normal 230 4" xfId="719"/>
    <cellStyle name="Normal 230 4 2" xfId="740"/>
    <cellStyle name="Normal 231" xfId="673"/>
    <cellStyle name="Normal 232" xfId="674"/>
    <cellStyle name="Normal 233" xfId="677"/>
    <cellStyle name="Normal 233 2" xfId="743"/>
    <cellStyle name="Normal 234" xfId="678"/>
    <cellStyle name="Normal 234 2" xfId="766"/>
    <cellStyle name="Normal 235" xfId="679"/>
    <cellStyle name="Normal 236" xfId="680"/>
    <cellStyle name="Normal 237" xfId="681"/>
    <cellStyle name="Normal 237 2" xfId="741"/>
    <cellStyle name="Normal 238" xfId="682"/>
    <cellStyle name="Normal 239" xfId="683"/>
    <cellStyle name="Normal 239 2" xfId="707"/>
    <cellStyle name="Normal 239 2 2" xfId="735"/>
    <cellStyle name="Normal 239 2 2 2" xfId="799"/>
    <cellStyle name="Normal 24" xfId="48"/>
    <cellStyle name="Normal 24 2" xfId="51"/>
    <cellStyle name="Normal 240" xfId="684"/>
    <cellStyle name="Normal 241" xfId="685"/>
    <cellStyle name="Normal 241 2" xfId="706"/>
    <cellStyle name="Normal 241 2 2" xfId="736"/>
    <cellStyle name="Normal 241 2 2 2" xfId="802"/>
    <cellStyle name="Normal 242" xfId="686"/>
    <cellStyle name="Normal 243" xfId="687"/>
    <cellStyle name="Normal 244" xfId="690"/>
    <cellStyle name="Normal 245" xfId="693"/>
    <cellStyle name="Normal 246" xfId="695"/>
    <cellStyle name="Normal 247" xfId="696"/>
    <cellStyle name="Normal 248" xfId="697"/>
    <cellStyle name="Normal 248 2" xfId="713"/>
    <cellStyle name="Normal 248 3" xfId="755"/>
    <cellStyle name="Normal 249" xfId="698"/>
    <cellStyle name="Normal 25" xfId="52"/>
    <cellStyle name="Normal 25 2" xfId="183"/>
    <cellStyle name="Normal 250" xfId="699"/>
    <cellStyle name="Normal 251" xfId="701"/>
    <cellStyle name="Normal 252" xfId="702"/>
    <cellStyle name="Normal 253" xfId="714"/>
    <cellStyle name="Normal 254" xfId="715"/>
    <cellStyle name="Normal 254 2" xfId="749"/>
    <cellStyle name="Normal 254 2 2" xfId="814"/>
    <cellStyle name="Normal 255" xfId="716"/>
    <cellStyle name="Normal 255 2" xfId="752"/>
    <cellStyle name="Normal 256" xfId="717"/>
    <cellStyle name="Normal 257" xfId="718"/>
    <cellStyle name="Normal 257 2" xfId="722"/>
    <cellStyle name="Normal 257 2 2" xfId="770"/>
    <cellStyle name="Normal 257 2 2 2" xfId="798"/>
    <cellStyle name="Normal 257 2 3" xfId="779"/>
    <cellStyle name="Normal 257 2 3 2" xfId="795"/>
    <cellStyle name="Normal 257 3" xfId="763"/>
    <cellStyle name="Normal 258" xfId="720"/>
    <cellStyle name="Normal 259" xfId="721"/>
    <cellStyle name="Normal 259 2" xfId="772"/>
    <cellStyle name="Normal 259 2 2" xfId="797"/>
    <cellStyle name="Normal 26" xfId="53"/>
    <cellStyle name="Normal 26 2" xfId="58"/>
    <cellStyle name="Normal 26 2 10" xfId="75"/>
    <cellStyle name="Normal 260" xfId="723"/>
    <cellStyle name="Normal 261" xfId="724"/>
    <cellStyle name="Normal 262" xfId="725"/>
    <cellStyle name="Normal 263" xfId="726"/>
    <cellStyle name="Normal 263 2" xfId="751"/>
    <cellStyle name="Normal 264" xfId="727"/>
    <cellStyle name="Normal 264 2" xfId="745"/>
    <cellStyle name="Normal 265" xfId="728"/>
    <cellStyle name="Normal 265 2" xfId="771"/>
    <cellStyle name="Normal 265 2 2" xfId="796"/>
    <cellStyle name="Normal 266" xfId="729"/>
    <cellStyle name="Normal 266 2" xfId="739"/>
    <cellStyle name="Normal 267" xfId="730"/>
    <cellStyle name="Normal 267 2" xfId="757"/>
    <cellStyle name="Normal 268" xfId="731"/>
    <cellStyle name="Normal 269" xfId="732"/>
    <cellStyle name="Normal 27" xfId="54"/>
    <cellStyle name="Normal 27 2" xfId="63"/>
    <cellStyle name="Normal 27 2 2" xfId="74"/>
    <cellStyle name="Normal 270" xfId="733"/>
    <cellStyle name="Normal 270 2" xfId="738"/>
    <cellStyle name="Normal 270 2 2" xfId="820"/>
    <cellStyle name="Normal 270 2 3" xfId="822"/>
    <cellStyle name="Normal 271" xfId="775"/>
    <cellStyle name="Normal 271 2" xfId="786"/>
    <cellStyle name="Normal 272" xfId="780"/>
    <cellStyle name="Normal 273" xfId="781"/>
    <cellStyle name="Normal 274" xfId="782"/>
    <cellStyle name="Normal 275" xfId="783"/>
    <cellStyle name="Normal 276" xfId="784"/>
    <cellStyle name="Normal 277" xfId="785"/>
    <cellStyle name="Normal 278" xfId="787"/>
    <cellStyle name="Normal 279" xfId="788"/>
    <cellStyle name="Normal 28" xfId="55"/>
    <cellStyle name="Normal 28 3" xfId="76"/>
    <cellStyle name="Normal 280" xfId="789"/>
    <cellStyle name="Normal 281" xfId="790"/>
    <cellStyle name="Normal 282" xfId="791"/>
    <cellStyle name="Normal 283" xfId="805"/>
    <cellStyle name="Normal 284" xfId="806"/>
    <cellStyle name="Normal 284 2" xfId="811"/>
    <cellStyle name="Normal 285" xfId="807"/>
    <cellStyle name="Normal 286" xfId="808"/>
    <cellStyle name="Normal 287" xfId="809"/>
    <cellStyle name="Normal 288" xfId="810"/>
    <cellStyle name="Normal 289" xfId="812"/>
    <cellStyle name="Normal 29" xfId="59"/>
    <cellStyle name="Normal 29 2" xfId="184"/>
    <cellStyle name="Normal 29 3" xfId="342"/>
    <cellStyle name="Normal 29 3 2" xfId="554"/>
    <cellStyle name="Normal 290" xfId="813"/>
    <cellStyle name="Normal 291" xfId="815"/>
    <cellStyle name="Normal 292" xfId="816"/>
    <cellStyle name="Normal 293" xfId="818"/>
    <cellStyle name="Normal 294" xfId="819"/>
    <cellStyle name="Normal 295" xfId="821"/>
    <cellStyle name="Normal 296" xfId="823"/>
    <cellStyle name="Normal 3" xfId="5"/>
    <cellStyle name="Normal 3 10" xfId="124"/>
    <cellStyle name="Normal 3 10 2" xfId="146"/>
    <cellStyle name="Normal 3 10 2 2" xfId="159"/>
    <cellStyle name="Normal 3 10 2 3" xfId="248"/>
    <cellStyle name="Normal 3 10 2 4" xfId="310"/>
    <cellStyle name="Normal 3 10 3" xfId="227"/>
    <cellStyle name="Normal 3 10 4" xfId="289"/>
    <cellStyle name="Normal 3 11" xfId="126"/>
    <cellStyle name="Normal 3 11 2" xfId="142"/>
    <cellStyle name="Normal 3 11 2 2" xfId="244"/>
    <cellStyle name="Normal 3 11 2 3" xfId="306"/>
    <cellStyle name="Normal 3 11 3" xfId="229"/>
    <cellStyle name="Normal 3 11 4" xfId="291"/>
    <cellStyle name="Normal 3 12" xfId="128"/>
    <cellStyle name="Normal 3 12 2" xfId="231"/>
    <cellStyle name="Normal 3 12 3" xfId="293"/>
    <cellStyle name="Normal 3 12 4" xfId="540"/>
    <cellStyle name="Normal 3 13" xfId="130"/>
    <cellStyle name="Normal 3 13 2" xfId="141"/>
    <cellStyle name="Normal 3 13 2 2" xfId="243"/>
    <cellStyle name="Normal 3 13 2 3" xfId="305"/>
    <cellStyle name="Normal 3 13 3" xfId="233"/>
    <cellStyle name="Normal 3 13 4" xfId="295"/>
    <cellStyle name="Normal 3 14" xfId="132"/>
    <cellStyle name="Normal 3 14 2" xfId="235"/>
    <cellStyle name="Normal 3 14 3" xfId="297"/>
    <cellStyle name="Normal 3 15" xfId="136"/>
    <cellStyle name="Normal 3 15 2" xfId="144"/>
    <cellStyle name="Normal 3 15 2 2" xfId="246"/>
    <cellStyle name="Normal 3 15 2 3" xfId="308"/>
    <cellStyle name="Normal 3 15 3" xfId="239"/>
    <cellStyle name="Normal 3 15 4" xfId="301"/>
    <cellStyle name="Normal 3 15 5" xfId="545"/>
    <cellStyle name="Normal 3 16" xfId="153"/>
    <cellStyle name="Normal 3 16 2" xfId="254"/>
    <cellStyle name="Normal 3 16 3" xfId="316"/>
    <cellStyle name="Normal 3 16 4" xfId="546"/>
    <cellStyle name="Normal 3 17" xfId="155"/>
    <cellStyle name="Normal 3 18" xfId="157"/>
    <cellStyle name="Normal 3 19" xfId="161"/>
    <cellStyle name="Normal 3 19 2" xfId="164"/>
    <cellStyle name="Normal 3 19 2 2" xfId="166"/>
    <cellStyle name="Normal 3 19 2 3" xfId="170"/>
    <cellStyle name="Normal 3 19 2 3 2" xfId="549"/>
    <cellStyle name="Normal 3 19 2 4" xfId="172"/>
    <cellStyle name="Normal 3 19 2 4 2" xfId="174"/>
    <cellStyle name="Normal 3 19 2 4 3" xfId="551"/>
    <cellStyle name="Normal 3 19 3" xfId="255"/>
    <cellStyle name="Normal 3 19 3 2" xfId="257"/>
    <cellStyle name="Normal 3 19 4" xfId="317"/>
    <cellStyle name="Normal 3 19 4 2" xfId="321"/>
    <cellStyle name="Normal 3 19 4 2 2" xfId="324"/>
    <cellStyle name="Normal 3 19 4 2 2 2" xfId="328"/>
    <cellStyle name="Normal 3 19 4 2 2 3" xfId="331"/>
    <cellStyle name="Normal 3 19 4 2 2 3 2" xfId="381"/>
    <cellStyle name="Normal 3 19 4 2 2 4" xfId="332"/>
    <cellStyle name="Normal 3 19 4 2 2 5" xfId="336"/>
    <cellStyle name="Normal 3 19 4 2 2 5 2" xfId="348"/>
    <cellStyle name="Normal 3 19 4 2 2 5 2 2" xfId="386"/>
    <cellStyle name="Normal 3 19 4 2 2 5 3" xfId="358"/>
    <cellStyle name="Normal 3 19 4 2 2 5 3 10" xfId="514"/>
    <cellStyle name="Normal 3 19 4 2 2 5 3 10 2" xfId="520"/>
    <cellStyle name="Normal 3 19 4 2 2 5 3 10 3" xfId="581"/>
    <cellStyle name="Normal 3 19 4 2 2 5 3 11" xfId="584"/>
    <cellStyle name="Normal 3 19 4 2 2 5 3 11 2" xfId="586"/>
    <cellStyle name="Normal 3 19 4 2 2 5 3 2" xfId="364"/>
    <cellStyle name="Normal 3 19 4 2 2 5 3 2 2" xfId="368"/>
    <cellStyle name="Normal 3 19 4 2 2 5 3 3" xfId="374"/>
    <cellStyle name="Normal 3 19 4 2 2 5 3 3 2" xfId="383"/>
    <cellStyle name="Normal 3 19 4 2 2 5 3 3 3" xfId="456"/>
    <cellStyle name="Normal 3 19 4 2 2 5 3 4" xfId="412"/>
    <cellStyle name="Normal 3 19 4 2 2 5 3 4 2" xfId="561"/>
    <cellStyle name="Normal 3 19 4 2 2 5 3 5" xfId="415"/>
    <cellStyle name="Normal 3 19 4 2 2 5 3 5 2" xfId="417"/>
    <cellStyle name="Normal 3 19 4 2 2 5 3 5 3" xfId="421"/>
    <cellStyle name="Normal 3 19 4 2 2 5 3 5 3 2" xfId="423"/>
    <cellStyle name="Normal 3 19 4 2 2 5 3 5 3 3" xfId="426"/>
    <cellStyle name="Normal 3 19 4 2 2 5 3 5 3 4" xfId="434"/>
    <cellStyle name="Normal 3 19 4 2 2 5 3 5 3 5" xfId="436"/>
    <cellStyle name="Normal 3 19 4 2 2 5 3 5 3 5 2" xfId="448"/>
    <cellStyle name="Normal 3 19 4 2 2 5 3 5 3 5 3" xfId="469"/>
    <cellStyle name="Normal 3 19 4 2 2 5 3 5 3 5 4" xfId="507"/>
    <cellStyle name="Normal 3 19 4 2 2 5 3 5 3 5 5" xfId="566"/>
    <cellStyle name="Normal 3 19 4 2 2 5 3 5 3 5 6" xfId="595"/>
    <cellStyle name="Normal 3 19 4 2 2 5 3 5 3 6" xfId="442"/>
    <cellStyle name="Normal 3 19 4 2 2 5 3 5 3 6 2" xfId="454"/>
    <cellStyle name="Normal 3 19 4 2 2 5 3 5 3 6 3" xfId="488"/>
    <cellStyle name="Normal 3 19 4 2 2 5 3 5 3 6 4" xfId="600"/>
    <cellStyle name="Normal 3 19 4 2 2 5 3 5 3 6 4 2" xfId="609"/>
    <cellStyle name="Normal 3 19 4 2 2 5 3 5 3 6 4 3" xfId="676"/>
    <cellStyle name="Normal 3 19 4 2 2 5 3 5 3 6 4 3 2" xfId="708"/>
    <cellStyle name="Normal 3 19 4 2 2 5 3 5 3 6 4 3 2 2" xfId="737"/>
    <cellStyle name="Normal 3 19 4 2 2 5 3 5 3 6 4 3 2 2 2" xfId="800"/>
    <cellStyle name="Normal 3 19 4 2 2 5 3 5 3 6 4 4" xfId="705"/>
    <cellStyle name="Normal 3 19 4 2 2 5 3 5 3 6 4 4 2" xfId="769"/>
    <cellStyle name="Normal 3 19 4 2 2 5 3 5 3 6 4 4 3" xfId="778"/>
    <cellStyle name="Normal 3 19 4 2 2 5 3 5 3 6 4 4 3 2" xfId="794"/>
    <cellStyle name="Normal 3 19 4 2 2 5 3 5 3 6 5" xfId="602"/>
    <cellStyle name="Normal 3 19 4 2 2 5 3 5 3 6 6" xfId="605"/>
    <cellStyle name="Normal 3 19 4 2 2 5 3 5 3 6 6 2" xfId="622"/>
    <cellStyle name="Normal 3 19 4 2 2 5 3 5 3 6 7" xfId="612"/>
    <cellStyle name="Normal 3 19 4 2 2 5 3 6" xfId="432"/>
    <cellStyle name="Normal 3 19 4 2 2 5 3 7" xfId="438"/>
    <cellStyle name="Normal 3 19 4 2 2 5 3 7 2" xfId="440"/>
    <cellStyle name="Normal 3 19 4 2 2 5 3 7 3" xfId="449"/>
    <cellStyle name="Normal 3 19 4 2 2 5 3 7 4" xfId="451"/>
    <cellStyle name="Normal 3 19 4 2 2 5 3 7 5" xfId="472"/>
    <cellStyle name="Normal 3 19 4 2 2 5 3 8" xfId="503"/>
    <cellStyle name="Normal 3 19 4 2 2 5 3 9" xfId="512"/>
    <cellStyle name="Normal 3 19 4 2 2 5 3 9 2" xfId="571"/>
    <cellStyle name="Normal 3 19 4 2 2 6" xfId="354"/>
    <cellStyle name="Normal 3 19 4 2 2 7" xfId="361"/>
    <cellStyle name="Normal 3 19 4 2 2 8" xfId="556"/>
    <cellStyle name="Normal 3 19 5" xfId="344"/>
    <cellStyle name="Normal 3 19 6" xfId="397"/>
    <cellStyle name="Normal 3 19 7" xfId="625"/>
    <cellStyle name="Normal 3 19 7 2" xfId="762"/>
    <cellStyle name="Normal 3 2" xfId="24"/>
    <cellStyle name="Normal 3 2 2" xfId="177"/>
    <cellStyle name="Normal 3 2 3" xfId="258"/>
    <cellStyle name="Normal 3 3" xfId="56"/>
    <cellStyle name="Normal 3 4" xfId="101"/>
    <cellStyle name="Normal 3 4 2" xfId="204"/>
    <cellStyle name="Normal 3 4 3" xfId="266"/>
    <cellStyle name="Normal 3 5" xfId="104"/>
    <cellStyle name="Normal 3 5 2" xfId="110"/>
    <cellStyle name="Normal 3 5 2 2" xfId="213"/>
    <cellStyle name="Normal 3 5 2 3" xfId="275"/>
    <cellStyle name="Normal 3 5 2 4" xfId="523"/>
    <cellStyle name="Normal 3 5 3" xfId="120"/>
    <cellStyle name="Normal 3 5 3 2" xfId="134"/>
    <cellStyle name="Normal 3 5 3 2 2" xfId="137"/>
    <cellStyle name="Normal 3 5 3 2 2 2" xfId="240"/>
    <cellStyle name="Normal 3 5 3 2 2 3" xfId="302"/>
    <cellStyle name="Normal 3 5 3 2 2 4" xfId="547"/>
    <cellStyle name="Normal 3 5 3 2 3" xfId="237"/>
    <cellStyle name="Normal 3 5 3 2 4" xfId="299"/>
    <cellStyle name="Normal 3 5 3 3" xfId="223"/>
    <cellStyle name="Normal 3 5 3 4" xfId="285"/>
    <cellStyle name="Normal 3 5 3 5" xfId="536"/>
    <cellStyle name="Normal 3 5 4" xfId="207"/>
    <cellStyle name="Normal 3 5 5" xfId="269"/>
    <cellStyle name="Normal 3 6" xfId="107"/>
    <cellStyle name="Normal 3 6 2" xfId="118"/>
    <cellStyle name="Normal 3 6 2 2" xfId="221"/>
    <cellStyle name="Normal 3 6 2 3" xfId="283"/>
    <cellStyle name="Normal 3 6 3" xfId="150"/>
    <cellStyle name="Normal 3 6 3 2" xfId="251"/>
    <cellStyle name="Normal 3 6 3 3" xfId="313"/>
    <cellStyle name="Normal 3 6 4" xfId="210"/>
    <cellStyle name="Normal 3 6 5" xfId="272"/>
    <cellStyle name="Normal 3 6 6" xfId="526"/>
    <cellStyle name="Normal 3 7" xfId="115"/>
    <cellStyle name="Normal 3 7 2" xfId="139"/>
    <cellStyle name="Normal 3 7 2 2" xfId="241"/>
    <cellStyle name="Normal 3 7 2 3" xfId="303"/>
    <cellStyle name="Normal 3 7 3" xfId="218"/>
    <cellStyle name="Normal 3 7 4" xfId="280"/>
    <cellStyle name="Normal 3 7 5" xfId="538"/>
    <cellStyle name="Normal 3 8" xfId="20"/>
    <cellStyle name="Normal 3 9" xfId="122"/>
    <cellStyle name="Normal 3 9 2" xfId="140"/>
    <cellStyle name="Normal 3 9 2 2" xfId="242"/>
    <cellStyle name="Normal 3 9 2 3" xfId="304"/>
    <cellStyle name="Normal 3 9 3" xfId="225"/>
    <cellStyle name="Normal 3 9 4" xfId="287"/>
    <cellStyle name="Normal 3 9 5" xfId="529"/>
    <cellStyle name="Normal 30" xfId="60"/>
    <cellStyle name="Normal 30 2" xfId="185"/>
    <cellStyle name="Normal 31" xfId="61"/>
    <cellStyle name="Normal 31 10" xfId="78"/>
    <cellStyle name="Normal 31 2" xfId="345"/>
    <cellStyle name="Normal 32" xfId="62"/>
    <cellStyle name="Normal 32 2" xfId="86"/>
    <cellStyle name="Normal 32 3" xfId="555"/>
    <cellStyle name="Normal 33" xfId="64"/>
    <cellStyle name="Normal 33 2" xfId="186"/>
    <cellStyle name="Normal 34" xfId="65"/>
    <cellStyle name="Normal 34 2" xfId="187"/>
    <cellStyle name="Normal 35" xfId="66"/>
    <cellStyle name="Normal 35 10" xfId="73"/>
    <cellStyle name="Normal 36" xfId="67"/>
    <cellStyle name="Normal 36 10" xfId="72"/>
    <cellStyle name="Normal 37" xfId="68"/>
    <cellStyle name="Normal 37 12" xfId="77"/>
    <cellStyle name="Normal 37 2" xfId="71"/>
    <cellStyle name="Normal 37 2 2" xfId="94"/>
    <cellStyle name="Normal 37 2 2 2" xfId="197"/>
    <cellStyle name="Normal 38" xfId="69"/>
    <cellStyle name="Normal 38 2" xfId="188"/>
    <cellStyle name="Normal 39" xfId="70"/>
    <cellStyle name="Normal 39 2" xfId="79"/>
    <cellStyle name="Normal 4" xfId="6"/>
    <cellStyle name="Normal 4 2" xfId="25"/>
    <cellStyle name="Normal 4 2 2" xfId="178"/>
    <cellStyle name="Normal 4 2 3" xfId="259"/>
    <cellStyle name="Normal 4 2 6" xfId="31"/>
    <cellStyle name="Normal 4 3" xfId="96"/>
    <cellStyle name="Normal 4 3 2" xfId="143"/>
    <cellStyle name="Normal 4 3 2 2" xfId="245"/>
    <cellStyle name="Normal 4 3 2 3" xfId="307"/>
    <cellStyle name="Normal 4 3 3" xfId="199"/>
    <cellStyle name="Normal 4 3 4" xfId="262"/>
    <cellStyle name="Normal 4 3 5" xfId="539"/>
    <cellStyle name="Normal 4 4" xfId="98"/>
    <cellStyle name="Normal 4 4 2" xfId="201"/>
    <cellStyle name="Normal 4 4 3" xfId="263"/>
    <cellStyle name="Normal 4 7" xfId="16"/>
    <cellStyle name="Normal 40" xfId="81"/>
    <cellStyle name="Normal 40 2" xfId="88"/>
    <cellStyle name="Normal 41" xfId="82"/>
    <cellStyle name="Normal 41 2" xfId="189"/>
    <cellStyle name="Normal 42" xfId="83"/>
    <cellStyle name="Normal 42 2" xfId="190"/>
    <cellStyle name="Normal 43" xfId="84"/>
    <cellStyle name="Normal 43 2" xfId="191"/>
    <cellStyle name="Normal 44" xfId="85"/>
    <cellStyle name="Normal 44 2" xfId="192"/>
    <cellStyle name="Normal 45" xfId="87"/>
    <cellStyle name="Normal 45 2" xfId="148"/>
    <cellStyle name="Normal 46" xfId="89"/>
    <cellStyle name="Normal 46 2" xfId="92"/>
    <cellStyle name="Normal 46 2 2" xfId="195"/>
    <cellStyle name="Normal 46 3" xfId="138"/>
    <cellStyle name="Normal 47" xfId="90"/>
    <cellStyle name="Normal 47 2" xfId="193"/>
    <cellStyle name="Normal 48" xfId="91"/>
    <cellStyle name="Normal 48 2" xfId="194"/>
    <cellStyle name="Normal 48 3" xfId="261"/>
    <cellStyle name="Normal 49" xfId="97"/>
    <cellStyle name="Normal 49 2" xfId="200"/>
    <cellStyle name="Normal 5" xfId="7"/>
    <cellStyle name="Normal 5 2" xfId="18"/>
    <cellStyle name="Normal 5 2 2" xfId="535"/>
    <cellStyle name="Normal 5 2 3" xfId="544"/>
    <cellStyle name="Normal 5 3" xfId="99"/>
    <cellStyle name="Normal 5 3 2" xfId="105"/>
    <cellStyle name="Normal 5 3 2 2" xfId="116"/>
    <cellStyle name="Normal 5 3 2 2 2" xfId="147"/>
    <cellStyle name="Normal 5 3 2 2 2 2" xfId="249"/>
    <cellStyle name="Normal 5 3 2 2 2 3" xfId="311"/>
    <cellStyle name="Normal 5 3 2 2 2 4" xfId="467"/>
    <cellStyle name="Normal 5 3 2 2 3" xfId="219"/>
    <cellStyle name="Normal 5 3 2 2 4" xfId="281"/>
    <cellStyle name="Normal 5 3 2 3" xfId="208"/>
    <cellStyle name="Normal 5 3 2 4" xfId="270"/>
    <cellStyle name="Normal 5 3 3" xfId="145"/>
    <cellStyle name="Normal 5 3 3 2" xfId="247"/>
    <cellStyle name="Normal 5 3 3 3" xfId="309"/>
    <cellStyle name="Normal 5 3 4" xfId="202"/>
    <cellStyle name="Normal 5 3 5" xfId="264"/>
    <cellStyle name="Normal 5 3 6" xfId="522"/>
    <cellStyle name="Normal 5 4" xfId="100"/>
    <cellStyle name="Normal 5 4 2" xfId="203"/>
    <cellStyle name="Normal 5 4 3" xfId="265"/>
    <cellStyle name="Normal 50" xfId="112"/>
    <cellStyle name="Normal 50 2" xfId="215"/>
    <cellStyle name="Normal 50 3" xfId="277"/>
    <cellStyle name="Normal 50 4" xfId="528"/>
    <cellStyle name="Normal 51" xfId="113"/>
    <cellStyle name="Normal 51 2" xfId="151"/>
    <cellStyle name="Normal 51 2 2" xfId="252"/>
    <cellStyle name="Normal 51 2 3" xfId="314"/>
    <cellStyle name="Normal 51 3" xfId="216"/>
    <cellStyle name="Normal 51 4" xfId="278"/>
    <cellStyle name="Normal 52" xfId="114"/>
    <cellStyle name="Normal 52 2" xfId="217"/>
    <cellStyle name="Normal 52 3" xfId="279"/>
    <cellStyle name="Normal 53" xfId="121"/>
    <cellStyle name="Normal 53 2" xfId="224"/>
    <cellStyle name="Normal 53 3" xfId="286"/>
    <cellStyle name="Normal 54" xfId="123"/>
    <cellStyle name="Normal 54 2" xfId="226"/>
    <cellStyle name="Normal 54 3" xfId="288"/>
    <cellStyle name="Normal 55" xfId="125"/>
    <cellStyle name="Normal 55 2" xfId="228"/>
    <cellStyle name="Normal 55 3" xfId="290"/>
    <cellStyle name="Normal 56" xfId="127"/>
    <cellStyle name="Normal 56 2" xfId="230"/>
    <cellStyle name="Normal 56 3" xfId="292"/>
    <cellStyle name="Normal 57" xfId="129"/>
    <cellStyle name="Normal 57 2" xfId="232"/>
    <cellStyle name="Normal 57 3" xfId="294"/>
    <cellStyle name="Normal 58" xfId="131"/>
    <cellStyle name="Normal 58 2" xfId="234"/>
    <cellStyle name="Normal 58 3" xfId="296"/>
    <cellStyle name="Normal 59" xfId="133"/>
    <cellStyle name="Normal 59 2" xfId="236"/>
    <cellStyle name="Normal 59 3" xfId="298"/>
    <cellStyle name="Normal 6" xfId="9"/>
    <cellStyle name="Normal 6 2" xfId="102"/>
    <cellStyle name="Normal 6 2 2" xfId="205"/>
    <cellStyle name="Normal 6 2 3" xfId="267"/>
    <cellStyle name="Normal 6 2 3 2" xfId="542"/>
    <cellStyle name="Normal 6 2 4" xfId="533"/>
    <cellStyle name="Normal 6 3" xfId="109"/>
    <cellStyle name="Normal 6 3 2" xfId="212"/>
    <cellStyle name="Normal 6 3 3" xfId="274"/>
    <cellStyle name="Normal 6 7" xfId="15"/>
    <cellStyle name="Normal 60" xfId="135"/>
    <cellStyle name="Normal 60 2" xfId="238"/>
    <cellStyle name="Normal 60 3" xfId="300"/>
    <cellStyle name="Normal 61" xfId="152"/>
    <cellStyle name="Normal 61 2" xfId="253"/>
    <cellStyle name="Normal 61 3" xfId="315"/>
    <cellStyle name="Normal 62" xfId="154"/>
    <cellStyle name="Normal 63" xfId="156"/>
    <cellStyle name="Normal 64" xfId="158"/>
    <cellStyle name="Normal 65" xfId="160"/>
    <cellStyle name="Normal 66" xfId="162"/>
    <cellStyle name="Normal 66 2" xfId="366"/>
    <cellStyle name="Normal 66 2 2" xfId="370"/>
    <cellStyle name="Normal 66 2 2 2" xfId="376"/>
    <cellStyle name="Normal 66 2 2 3" xfId="380"/>
    <cellStyle name="Normal 66 2 2 3 2" xfId="558"/>
    <cellStyle name="Normal 66 2 2 4" xfId="390"/>
    <cellStyle name="Normal 66 2 2 4 2" xfId="460"/>
    <cellStyle name="Normal 66 2 2 4 2 2" xfId="464"/>
    <cellStyle name="Normal 66 2 2 4 2 2 2" xfId="491"/>
    <cellStyle name="Normal 66 2 2 4 2 3" xfId="485"/>
    <cellStyle name="Normal 66 2 2 4 2 4" xfId="505"/>
    <cellStyle name="Normal 66 2 2 4 2 4 2" xfId="510"/>
    <cellStyle name="Normal 66 2 2 4 2 4 2 2" xfId="518"/>
    <cellStyle name="Normal 66 2 2 4 3" xfId="477"/>
    <cellStyle name="Normal 66 2 2 4 4" xfId="499"/>
    <cellStyle name="Normal 66 2 2 4 4 2" xfId="573"/>
    <cellStyle name="Normal 66 2 2 4 5" xfId="630"/>
    <cellStyle name="Normal 66 2 2 4 6" xfId="712"/>
    <cellStyle name="Normal 66 2 3" xfId="378"/>
    <cellStyle name="Normal 66 2 3 2" xfId="388"/>
    <cellStyle name="Normal 66 2 3 2 2" xfId="398"/>
    <cellStyle name="Normal 66 2 3 2 2 2" xfId="400"/>
    <cellStyle name="Normal 66 2 3 2 2 2 2" xfId="444"/>
    <cellStyle name="Normal 66 2 3 2 2 2 2 2" xfId="446"/>
    <cellStyle name="Normal 66 2 3 2 2 2 2 2 2" xfId="479"/>
    <cellStyle name="Normal 66 2 3 2 2 2 2 2 2 2" xfId="494"/>
    <cellStyle name="Normal 66 2 3 2 2 3" xfId="404"/>
    <cellStyle name="Normal 66 2 3 2 3" xfId="559"/>
    <cellStyle name="Normal 66 2 3 3" xfId="391"/>
    <cellStyle name="Normal 66 2 3 4" xfId="393"/>
    <cellStyle name="Normal 66 2 3 4 2" xfId="395"/>
    <cellStyle name="Normal 66 2 3 4 3" xfId="408"/>
    <cellStyle name="Normal 66 2 3 5" xfId="402"/>
    <cellStyle name="Normal 66 3" xfId="548"/>
    <cellStyle name="Normal 67" xfId="163"/>
    <cellStyle name="Normal 68" xfId="165"/>
    <cellStyle name="Normal 69" xfId="167"/>
    <cellStyle name="Normal 7" xfId="10"/>
    <cellStyle name="Normal 7 2" xfId="14"/>
    <cellStyle name="Normal 7 3" xfId="103"/>
    <cellStyle name="Normal 7 3 2" xfId="119"/>
    <cellStyle name="Normal 7 3 2 2" xfId="222"/>
    <cellStyle name="Normal 7 3 2 3" xfId="284"/>
    <cellStyle name="Normal 7 3 3" xfId="206"/>
    <cellStyle name="Normal 7 3 4" xfId="268"/>
    <cellStyle name="Normal 7 3 5" xfId="525"/>
    <cellStyle name="Normal 7 4" xfId="108"/>
    <cellStyle name="Normal 7 4 2" xfId="117"/>
    <cellStyle name="Normal 7 4 2 2" xfId="220"/>
    <cellStyle name="Normal 7 4 2 3" xfId="282"/>
    <cellStyle name="Normal 7 4 3" xfId="149"/>
    <cellStyle name="Normal 7 4 3 2" xfId="250"/>
    <cellStyle name="Normal 7 4 3 3" xfId="312"/>
    <cellStyle name="Normal 7 4 4" xfId="211"/>
    <cellStyle name="Normal 7 4 5" xfId="273"/>
    <cellStyle name="Normal 7 4 6" xfId="541"/>
    <cellStyle name="Normal 70" xfId="168"/>
    <cellStyle name="Normal 71" xfId="169"/>
    <cellStyle name="Normal 71 2" xfId="550"/>
    <cellStyle name="Normal 72" xfId="171"/>
    <cellStyle name="Normal 73" xfId="173"/>
    <cellStyle name="Normal 74" xfId="175"/>
    <cellStyle name="Normal 74 2" xfId="341"/>
    <cellStyle name="Normal 75" xfId="256"/>
    <cellStyle name="Normal 76" xfId="319"/>
    <cellStyle name="Normal 77" xfId="322"/>
    <cellStyle name="Normal 78" xfId="325"/>
    <cellStyle name="Normal 79" xfId="326"/>
    <cellStyle name="Normal 8" xfId="11"/>
    <cellStyle name="Normal 8 2" xfId="106"/>
    <cellStyle name="Normal 8 2 2" xfId="209"/>
    <cellStyle name="Normal 8 2 3" xfId="271"/>
    <cellStyle name="Normal 8 2 4" xfId="527"/>
    <cellStyle name="Normal 8 8" xfId="33"/>
    <cellStyle name="Normal 80" xfId="329"/>
    <cellStyle name="Normal 81" xfId="334"/>
    <cellStyle name="Normal 82" xfId="337"/>
    <cellStyle name="Normal 83" xfId="346"/>
    <cellStyle name="Normal 84" xfId="349"/>
    <cellStyle name="Normal 85" xfId="350"/>
    <cellStyle name="Normal 86" xfId="351"/>
    <cellStyle name="Normal 87" xfId="352"/>
    <cellStyle name="Normal 88" xfId="353"/>
    <cellStyle name="Normal 89" xfId="355"/>
    <cellStyle name="Normal 9" xfId="12"/>
    <cellStyle name="Normal 9 2" xfId="19"/>
    <cellStyle name="Normal 9 3" xfId="111"/>
    <cellStyle name="Normal 9 3 2" xfId="214"/>
    <cellStyle name="Normal 9 3 3" xfId="276"/>
    <cellStyle name="Normal 9 4" xfId="531"/>
    <cellStyle name="Normal 90" xfId="356"/>
    <cellStyle name="Normal 91" xfId="359"/>
    <cellStyle name="Normal 92" xfId="362"/>
    <cellStyle name="Normal 93" xfId="365"/>
    <cellStyle name="Normal 93 2" xfId="371"/>
    <cellStyle name="Normal 94" xfId="369"/>
    <cellStyle name="Normal 95" xfId="375"/>
    <cellStyle name="Normal 96" xfId="377"/>
    <cellStyle name="Normal 97" xfId="387"/>
    <cellStyle name="Normal 98" xfId="389"/>
    <cellStyle name="Normal 99" xfId="392"/>
  </cellStyles>
  <dxfs count="0"/>
  <tableStyles count="0" defaultTableStyle="TableStyleMedium2" defaultPivotStyle="PivotStyleLight16"/>
  <colors>
    <mruColors>
      <color rgb="FFE74142"/>
      <color rgb="FF800000"/>
      <color rgb="FFE738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2.xml"/><Relationship Id="rId68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69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1.xml"/><Relationship Id="rId7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454834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277034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619934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150034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391334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99234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619934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1089834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238934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35734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365934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73834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365934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289734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899334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200834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696134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137334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213534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734234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569134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251634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1102534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302434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327834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861234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99234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645334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454834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569134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315134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340534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124634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175434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124634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543734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467534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99234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264334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1229534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708834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23034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848534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111934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264334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238934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124634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23034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175434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111934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200834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10334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492934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289734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175434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581834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150034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213534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150034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213534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162734</xdr:colOff>
      <xdr:row>0</xdr:row>
      <xdr:rowOff>904875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633134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nur.kaya\Desktop\L22673%20-%20AUPM%20-%20s&#229;l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_Formel1\6%20IBE%20-%20Ink&#246;p%20Begagnat\3.%20Redovisande%20dokument\Ink&#246;psaff&#228;rer%20Affo%2041\Aff&#228;rer%20klara\L23840%20-%20Compit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köpsaffär"/>
      <sheetName val="Bärbara_datorer9"/>
      <sheetName val="Instruktioner"/>
      <sheetName val="Bärbara_datorer"/>
      <sheetName val="Bärbara_datorer1"/>
      <sheetName val="Bärbara_datorer2"/>
      <sheetName val="Bärbara_datorer3"/>
      <sheetName val="Bärbara_datorer4"/>
      <sheetName val="Bärbara_datorer5"/>
      <sheetName val="Bärbara_datorer6"/>
      <sheetName val="Bärbara_datorer7"/>
      <sheetName val="Bärbara_datorer8"/>
      <sheetName val="Bärbara_datorer15"/>
      <sheetName val="Bärbara_datorer10"/>
      <sheetName val="Bärbara_datorer11"/>
      <sheetName val="Bärbara_datorer12"/>
      <sheetName val="Bärbara_datorer13"/>
      <sheetName val="Bärbara_datorer14"/>
      <sheetName val="Bärbara_datorer16"/>
      <sheetName val="Bärbara_datorer19"/>
      <sheetName val="Bärbara_datorer17"/>
      <sheetName val="Bärbara_datorer18"/>
      <sheetName val="Bärbara datorer"/>
      <sheetName val="Bärbara_datorer20"/>
      <sheetName val="Bärbara_datorer21"/>
      <sheetName val="Bärbara_datorer22"/>
      <sheetName val="Bärbara_datorer23"/>
      <sheetName val="Bärbara_datorer24"/>
      <sheetName val="Bärbara_datorer25"/>
      <sheetName val="Bärbara_datorer26"/>
      <sheetName val="Bärbara_datorer27"/>
      <sheetName val="Bärbara_datorer28"/>
      <sheetName val="Bärbara_datorer29"/>
      <sheetName val="Bärbara_datorer30"/>
      <sheetName val="Bärbara_datorer31"/>
      <sheetName val="Bärbara_datorer32"/>
      <sheetName val="Bärbara_datorer33"/>
      <sheetName val="Bärbara_datorer34"/>
    </sheetNames>
    <sheetDataSet>
      <sheetData sheetId="0"/>
      <sheetData sheetId="1"/>
      <sheetData sheetId="2">
        <row r="5">
          <cell r="A5">
            <v>0</v>
          </cell>
          <cell r="N5" t="str">
            <v>BLANCCO</v>
          </cell>
        </row>
        <row r="6">
          <cell r="A6">
            <v>1</v>
          </cell>
          <cell r="N6" t="str">
            <v>IBAS</v>
          </cell>
        </row>
        <row r="7">
          <cell r="A7">
            <v>3</v>
          </cell>
          <cell r="N7" t="str">
            <v>DEST</v>
          </cell>
        </row>
        <row r="8">
          <cell r="A8">
            <v>4</v>
          </cell>
          <cell r="N8" t="str">
            <v>ZERO FILL</v>
          </cell>
        </row>
        <row r="9">
          <cell r="A9">
            <v>5</v>
          </cell>
          <cell r="N9" t="str">
            <v>REFLASH</v>
          </cell>
        </row>
        <row r="10">
          <cell r="A10">
            <v>7</v>
          </cell>
          <cell r="N10" t="str">
            <v>NO HDD</v>
          </cell>
        </row>
        <row r="11">
          <cell r="A11">
            <v>9</v>
          </cell>
          <cell r="N11" t="str">
            <v>FACTORY RESET</v>
          </cell>
        </row>
        <row r="12">
          <cell r="A12">
            <v>10</v>
          </cell>
        </row>
        <row r="13">
          <cell r="A13">
            <v>11</v>
          </cell>
        </row>
        <row r="14">
          <cell r="A14">
            <v>12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28</v>
          </cell>
        </row>
        <row r="22">
          <cell r="A22">
            <v>29</v>
          </cell>
        </row>
        <row r="23">
          <cell r="A23">
            <v>30</v>
          </cell>
        </row>
        <row r="24">
          <cell r="A24">
            <v>31</v>
          </cell>
        </row>
        <row r="25">
          <cell r="A25">
            <v>34</v>
          </cell>
        </row>
        <row r="26">
          <cell r="A26">
            <v>35</v>
          </cell>
          <cell r="K26" t="str">
            <v>A</v>
          </cell>
        </row>
        <row r="27">
          <cell r="A27">
            <v>36</v>
          </cell>
          <cell r="K27" t="str">
            <v>B</v>
          </cell>
        </row>
        <row r="28">
          <cell r="A28">
            <v>38</v>
          </cell>
          <cell r="K28" t="str">
            <v>C</v>
          </cell>
        </row>
        <row r="29">
          <cell r="A29">
            <v>39</v>
          </cell>
          <cell r="K29" t="str">
            <v>D</v>
          </cell>
        </row>
        <row r="30">
          <cell r="A30">
            <v>40</v>
          </cell>
        </row>
        <row r="31">
          <cell r="A31">
            <v>41</v>
          </cell>
        </row>
        <row r="32">
          <cell r="A32">
            <v>42</v>
          </cell>
        </row>
        <row r="33">
          <cell r="A33">
            <v>43</v>
          </cell>
        </row>
        <row r="34">
          <cell r="A34">
            <v>44</v>
          </cell>
        </row>
        <row r="35">
          <cell r="A35">
            <v>45</v>
          </cell>
        </row>
        <row r="36">
          <cell r="A36">
            <v>46</v>
          </cell>
          <cell r="K36" t="str">
            <v>NO</v>
          </cell>
        </row>
        <row r="37">
          <cell r="A37">
            <v>47</v>
          </cell>
          <cell r="K37" t="str">
            <v>CD-ROM</v>
          </cell>
        </row>
        <row r="38">
          <cell r="A38">
            <v>48</v>
          </cell>
          <cell r="K38" t="str">
            <v>CD-RW</v>
          </cell>
        </row>
        <row r="39">
          <cell r="A39">
            <v>50</v>
          </cell>
          <cell r="K39" t="str">
            <v>DVD</v>
          </cell>
        </row>
        <row r="40">
          <cell r="A40">
            <v>51</v>
          </cell>
          <cell r="K40" t="str">
            <v>DVD-RW</v>
          </cell>
        </row>
        <row r="41">
          <cell r="A41">
            <v>52</v>
          </cell>
          <cell r="K41" t="str">
            <v>CD-RW/DVD</v>
          </cell>
        </row>
        <row r="42">
          <cell r="A42">
            <v>53</v>
          </cell>
        </row>
        <row r="43">
          <cell r="A43">
            <v>54</v>
          </cell>
        </row>
        <row r="44">
          <cell r="A44">
            <v>58</v>
          </cell>
          <cell r="K44">
            <v>64</v>
          </cell>
        </row>
        <row r="45">
          <cell r="A45">
            <v>59</v>
          </cell>
          <cell r="K45">
            <v>96</v>
          </cell>
        </row>
        <row r="46">
          <cell r="A46">
            <v>60</v>
          </cell>
          <cell r="K46">
            <v>128</v>
          </cell>
        </row>
        <row r="47">
          <cell r="A47">
            <v>61</v>
          </cell>
          <cell r="K47">
            <v>160</v>
          </cell>
        </row>
        <row r="48">
          <cell r="A48">
            <v>62</v>
          </cell>
          <cell r="K48">
            <v>192</v>
          </cell>
        </row>
        <row r="49">
          <cell r="A49">
            <v>63</v>
          </cell>
          <cell r="K49">
            <v>224</v>
          </cell>
        </row>
        <row r="50">
          <cell r="A50">
            <v>64</v>
          </cell>
          <cell r="K50">
            <v>256</v>
          </cell>
        </row>
        <row r="51">
          <cell r="A51">
            <v>65</v>
          </cell>
          <cell r="K51">
            <v>288</v>
          </cell>
        </row>
        <row r="52">
          <cell r="A52">
            <v>66</v>
          </cell>
          <cell r="K52">
            <v>320</v>
          </cell>
        </row>
        <row r="53">
          <cell r="A53">
            <v>67</v>
          </cell>
          <cell r="K53">
            <v>352</v>
          </cell>
        </row>
        <row r="54">
          <cell r="A54">
            <v>68</v>
          </cell>
          <cell r="K54">
            <v>384</v>
          </cell>
        </row>
        <row r="55">
          <cell r="K55">
            <v>416</v>
          </cell>
        </row>
        <row r="56">
          <cell r="A56">
            <v>95</v>
          </cell>
          <cell r="K56">
            <v>448</v>
          </cell>
        </row>
        <row r="57">
          <cell r="A57">
            <v>96</v>
          </cell>
          <cell r="K57">
            <v>480</v>
          </cell>
        </row>
        <row r="58">
          <cell r="A58">
            <v>98</v>
          </cell>
          <cell r="K58">
            <v>512</v>
          </cell>
        </row>
        <row r="59">
          <cell r="K59">
            <v>544</v>
          </cell>
        </row>
        <row r="60">
          <cell r="K60">
            <v>576</v>
          </cell>
        </row>
        <row r="61">
          <cell r="K61">
            <v>608</v>
          </cell>
        </row>
        <row r="62">
          <cell r="K62">
            <v>640</v>
          </cell>
        </row>
        <row r="63">
          <cell r="K63">
            <v>672</v>
          </cell>
        </row>
        <row r="64">
          <cell r="K64">
            <v>704</v>
          </cell>
        </row>
        <row r="65">
          <cell r="K65">
            <v>736</v>
          </cell>
        </row>
        <row r="66">
          <cell r="K66">
            <v>768</v>
          </cell>
        </row>
        <row r="67">
          <cell r="K67">
            <v>800</v>
          </cell>
        </row>
        <row r="68">
          <cell r="K68">
            <v>832</v>
          </cell>
        </row>
        <row r="69">
          <cell r="K69">
            <v>864</v>
          </cell>
        </row>
        <row r="70">
          <cell r="K70">
            <v>896</v>
          </cell>
        </row>
        <row r="71">
          <cell r="K71">
            <v>928</v>
          </cell>
        </row>
        <row r="72">
          <cell r="K72">
            <v>960</v>
          </cell>
        </row>
        <row r="73">
          <cell r="K73">
            <v>992</v>
          </cell>
        </row>
        <row r="74">
          <cell r="K74">
            <v>1024</v>
          </cell>
        </row>
        <row r="75">
          <cell r="K75">
            <v>1056</v>
          </cell>
        </row>
        <row r="76">
          <cell r="K76">
            <v>1088</v>
          </cell>
        </row>
        <row r="77">
          <cell r="K77">
            <v>1120</v>
          </cell>
        </row>
        <row r="78">
          <cell r="K78">
            <v>1152</v>
          </cell>
        </row>
        <row r="79">
          <cell r="K79">
            <v>1184</v>
          </cell>
        </row>
        <row r="80">
          <cell r="K80">
            <v>1216</v>
          </cell>
        </row>
        <row r="81">
          <cell r="K81">
            <v>1248</v>
          </cell>
        </row>
        <row r="82">
          <cell r="K82">
            <v>1280</v>
          </cell>
        </row>
        <row r="83">
          <cell r="K83">
            <v>1312</v>
          </cell>
        </row>
        <row r="84">
          <cell r="K84">
            <v>1344</v>
          </cell>
        </row>
        <row r="85">
          <cell r="K85">
            <v>1376</v>
          </cell>
        </row>
        <row r="86">
          <cell r="K86">
            <v>1408</v>
          </cell>
        </row>
        <row r="87">
          <cell r="K87">
            <v>1440</v>
          </cell>
        </row>
        <row r="88">
          <cell r="K88">
            <v>1472</v>
          </cell>
        </row>
        <row r="89">
          <cell r="K89">
            <v>1504</v>
          </cell>
        </row>
        <row r="90">
          <cell r="K90">
            <v>1536</v>
          </cell>
        </row>
        <row r="91">
          <cell r="K91">
            <v>1568</v>
          </cell>
        </row>
        <row r="92">
          <cell r="K92">
            <v>1600</v>
          </cell>
        </row>
        <row r="93">
          <cell r="K93">
            <v>1632</v>
          </cell>
        </row>
        <row r="94">
          <cell r="K94">
            <v>1664</v>
          </cell>
        </row>
        <row r="95">
          <cell r="K95">
            <v>1696</v>
          </cell>
        </row>
        <row r="96">
          <cell r="K96">
            <v>1728</v>
          </cell>
        </row>
        <row r="97">
          <cell r="K97">
            <v>1760</v>
          </cell>
        </row>
        <row r="98">
          <cell r="K98">
            <v>1792</v>
          </cell>
        </row>
        <row r="99">
          <cell r="K99">
            <v>1824</v>
          </cell>
        </row>
        <row r="100">
          <cell r="K100">
            <v>1856</v>
          </cell>
        </row>
        <row r="101">
          <cell r="K101">
            <v>1888</v>
          </cell>
        </row>
        <row r="102">
          <cell r="K102">
            <v>1920</v>
          </cell>
        </row>
        <row r="103">
          <cell r="K103">
            <v>1952</v>
          </cell>
        </row>
        <row r="104">
          <cell r="K104">
            <v>1984</v>
          </cell>
        </row>
        <row r="105">
          <cell r="K105">
            <v>2016</v>
          </cell>
        </row>
        <row r="106">
          <cell r="K106">
            <v>2048</v>
          </cell>
        </row>
        <row r="107">
          <cell r="K107">
            <v>2080</v>
          </cell>
        </row>
        <row r="108">
          <cell r="K108">
            <v>2112</v>
          </cell>
        </row>
        <row r="109">
          <cell r="K109">
            <v>2144</v>
          </cell>
        </row>
        <row r="110">
          <cell r="K110">
            <v>2176</v>
          </cell>
        </row>
        <row r="111">
          <cell r="K111">
            <v>2208</v>
          </cell>
        </row>
        <row r="112">
          <cell r="K112">
            <v>2240</v>
          </cell>
        </row>
        <row r="113">
          <cell r="K113">
            <v>2272</v>
          </cell>
        </row>
        <row r="114">
          <cell r="K114">
            <v>2304</v>
          </cell>
        </row>
        <row r="115">
          <cell r="K115">
            <v>2336</v>
          </cell>
        </row>
        <row r="116">
          <cell r="K116">
            <v>2368</v>
          </cell>
        </row>
        <row r="117">
          <cell r="K117">
            <v>2400</v>
          </cell>
        </row>
        <row r="118">
          <cell r="K118">
            <v>2432</v>
          </cell>
        </row>
        <row r="119">
          <cell r="K119">
            <v>2464</v>
          </cell>
        </row>
        <row r="120">
          <cell r="K120">
            <v>2496</v>
          </cell>
        </row>
        <row r="121">
          <cell r="K121">
            <v>2528</v>
          </cell>
        </row>
        <row r="122">
          <cell r="K122">
            <v>2560</v>
          </cell>
        </row>
        <row r="123">
          <cell r="K123">
            <v>2592</v>
          </cell>
        </row>
        <row r="124">
          <cell r="K124">
            <v>2624</v>
          </cell>
        </row>
        <row r="125">
          <cell r="K125">
            <v>2656</v>
          </cell>
        </row>
        <row r="126">
          <cell r="K126">
            <v>2688</v>
          </cell>
        </row>
        <row r="127">
          <cell r="K127">
            <v>2720</v>
          </cell>
        </row>
        <row r="128">
          <cell r="K128">
            <v>2752</v>
          </cell>
        </row>
        <row r="129">
          <cell r="K129">
            <v>2784</v>
          </cell>
        </row>
        <row r="130">
          <cell r="K130">
            <v>2816</v>
          </cell>
        </row>
        <row r="131">
          <cell r="K131">
            <v>2848</v>
          </cell>
        </row>
        <row r="132">
          <cell r="K132">
            <v>2880</v>
          </cell>
        </row>
        <row r="133">
          <cell r="K133">
            <v>2912</v>
          </cell>
        </row>
        <row r="134">
          <cell r="K134">
            <v>2944</v>
          </cell>
        </row>
        <row r="135">
          <cell r="K135">
            <v>2976</v>
          </cell>
        </row>
        <row r="136">
          <cell r="K136">
            <v>3008</v>
          </cell>
        </row>
        <row r="137">
          <cell r="K137">
            <v>3040</v>
          </cell>
        </row>
        <row r="138">
          <cell r="K138">
            <v>3072</v>
          </cell>
        </row>
        <row r="139">
          <cell r="K139">
            <v>3104</v>
          </cell>
        </row>
        <row r="140">
          <cell r="K140">
            <v>3136</v>
          </cell>
        </row>
        <row r="141">
          <cell r="K141">
            <v>3168</v>
          </cell>
        </row>
        <row r="142">
          <cell r="K142">
            <v>3200</v>
          </cell>
        </row>
        <row r="143">
          <cell r="K143">
            <v>3232</v>
          </cell>
        </row>
        <row r="144">
          <cell r="K144">
            <v>3264</v>
          </cell>
        </row>
        <row r="145">
          <cell r="K145">
            <v>3296</v>
          </cell>
        </row>
        <row r="146">
          <cell r="K146">
            <v>3328</v>
          </cell>
        </row>
        <row r="147">
          <cell r="K147">
            <v>3360</v>
          </cell>
        </row>
        <row r="148">
          <cell r="K148">
            <v>3392</v>
          </cell>
        </row>
        <row r="149">
          <cell r="K149">
            <v>3424</v>
          </cell>
        </row>
        <row r="150">
          <cell r="K150">
            <v>3456</v>
          </cell>
        </row>
        <row r="151">
          <cell r="K151">
            <v>3488</v>
          </cell>
        </row>
        <row r="152">
          <cell r="K152">
            <v>3520</v>
          </cell>
        </row>
        <row r="153">
          <cell r="K153">
            <v>3552</v>
          </cell>
        </row>
        <row r="154">
          <cell r="K154">
            <v>3584</v>
          </cell>
        </row>
        <row r="155">
          <cell r="K155">
            <v>3616</v>
          </cell>
        </row>
        <row r="156">
          <cell r="K156">
            <v>3648</v>
          </cell>
        </row>
        <row r="157">
          <cell r="K157">
            <v>3680</v>
          </cell>
        </row>
        <row r="158">
          <cell r="K158">
            <v>3712</v>
          </cell>
        </row>
        <row r="159">
          <cell r="K159">
            <v>3744</v>
          </cell>
        </row>
        <row r="160">
          <cell r="K160">
            <v>3776</v>
          </cell>
        </row>
        <row r="161">
          <cell r="K161">
            <v>3808</v>
          </cell>
        </row>
        <row r="162">
          <cell r="K162">
            <v>3840</v>
          </cell>
        </row>
        <row r="163">
          <cell r="K163">
            <v>3872</v>
          </cell>
        </row>
        <row r="164">
          <cell r="K164">
            <v>3904</v>
          </cell>
        </row>
        <row r="165">
          <cell r="K165">
            <v>3936</v>
          </cell>
        </row>
        <row r="166">
          <cell r="K166">
            <v>3968</v>
          </cell>
        </row>
        <row r="167">
          <cell r="K167">
            <v>4000</v>
          </cell>
        </row>
        <row r="168">
          <cell r="K168">
            <v>4032</v>
          </cell>
        </row>
        <row r="169">
          <cell r="K169">
            <v>4064</v>
          </cell>
        </row>
        <row r="170">
          <cell r="K170">
            <v>4096</v>
          </cell>
        </row>
        <row r="171">
          <cell r="K171">
            <v>4128</v>
          </cell>
        </row>
        <row r="172">
          <cell r="K172">
            <v>4160</v>
          </cell>
        </row>
        <row r="173">
          <cell r="K173">
            <v>4192</v>
          </cell>
        </row>
        <row r="174">
          <cell r="K174">
            <v>4224</v>
          </cell>
        </row>
        <row r="175">
          <cell r="K175">
            <v>4256</v>
          </cell>
        </row>
        <row r="176">
          <cell r="K176">
            <v>4288</v>
          </cell>
        </row>
        <row r="177">
          <cell r="K177">
            <v>4320</v>
          </cell>
        </row>
        <row r="178">
          <cell r="K178">
            <v>4352</v>
          </cell>
        </row>
        <row r="179">
          <cell r="K179">
            <v>4384</v>
          </cell>
        </row>
        <row r="180">
          <cell r="K180">
            <v>4416</v>
          </cell>
        </row>
        <row r="181">
          <cell r="K181">
            <v>4448</v>
          </cell>
        </row>
        <row r="182">
          <cell r="K182">
            <v>4480</v>
          </cell>
        </row>
        <row r="183">
          <cell r="K183">
            <v>4512</v>
          </cell>
        </row>
        <row r="184">
          <cell r="K184">
            <v>4544</v>
          </cell>
        </row>
        <row r="185">
          <cell r="K185">
            <v>4576</v>
          </cell>
        </row>
        <row r="186">
          <cell r="K186">
            <v>4608</v>
          </cell>
        </row>
        <row r="187">
          <cell r="K187">
            <v>4640</v>
          </cell>
        </row>
        <row r="188">
          <cell r="K188">
            <v>4672</v>
          </cell>
        </row>
        <row r="189">
          <cell r="K189">
            <v>4704</v>
          </cell>
        </row>
        <row r="190">
          <cell r="K190">
            <v>4736</v>
          </cell>
        </row>
        <row r="191">
          <cell r="K191">
            <v>4768</v>
          </cell>
        </row>
        <row r="192">
          <cell r="K192">
            <v>4800</v>
          </cell>
        </row>
        <row r="193">
          <cell r="K193">
            <v>4832</v>
          </cell>
        </row>
        <row r="194">
          <cell r="K194">
            <v>4864</v>
          </cell>
        </row>
        <row r="195">
          <cell r="K195">
            <v>4896</v>
          </cell>
        </row>
        <row r="196">
          <cell r="K196">
            <v>4928</v>
          </cell>
        </row>
        <row r="197">
          <cell r="K197">
            <v>4960</v>
          </cell>
        </row>
        <row r="198">
          <cell r="K198">
            <v>4992</v>
          </cell>
        </row>
        <row r="199">
          <cell r="K199">
            <v>5024</v>
          </cell>
        </row>
        <row r="200">
          <cell r="K200">
            <v>5056</v>
          </cell>
        </row>
        <row r="201">
          <cell r="K201">
            <v>5088</v>
          </cell>
        </row>
        <row r="202">
          <cell r="K202">
            <v>5120</v>
          </cell>
        </row>
        <row r="203">
          <cell r="K203">
            <v>5152</v>
          </cell>
        </row>
        <row r="204">
          <cell r="K204">
            <v>5184</v>
          </cell>
        </row>
        <row r="205">
          <cell r="K205">
            <v>5216</v>
          </cell>
        </row>
        <row r="206">
          <cell r="K206">
            <v>5248</v>
          </cell>
        </row>
        <row r="207">
          <cell r="K207">
            <v>5280</v>
          </cell>
        </row>
        <row r="208">
          <cell r="K208">
            <v>5312</v>
          </cell>
        </row>
        <row r="209">
          <cell r="K209">
            <v>5344</v>
          </cell>
        </row>
        <row r="210">
          <cell r="K210">
            <v>5376</v>
          </cell>
        </row>
        <row r="211">
          <cell r="K211">
            <v>5408</v>
          </cell>
        </row>
        <row r="212">
          <cell r="K212">
            <v>5440</v>
          </cell>
        </row>
        <row r="213">
          <cell r="K213">
            <v>5472</v>
          </cell>
        </row>
        <row r="214">
          <cell r="K214">
            <v>5504</v>
          </cell>
        </row>
        <row r="215">
          <cell r="K215">
            <v>5536</v>
          </cell>
        </row>
        <row r="216">
          <cell r="K216">
            <v>5568</v>
          </cell>
        </row>
        <row r="217">
          <cell r="K217">
            <v>5600</v>
          </cell>
        </row>
        <row r="218">
          <cell r="K218">
            <v>5632</v>
          </cell>
        </row>
        <row r="219">
          <cell r="K219">
            <v>5664</v>
          </cell>
        </row>
        <row r="220">
          <cell r="K220">
            <v>5696</v>
          </cell>
        </row>
        <row r="221">
          <cell r="K221">
            <v>5728</v>
          </cell>
        </row>
        <row r="222">
          <cell r="K222">
            <v>5760</v>
          </cell>
        </row>
        <row r="223">
          <cell r="K223">
            <v>5792</v>
          </cell>
        </row>
        <row r="224">
          <cell r="K224">
            <v>5824</v>
          </cell>
        </row>
        <row r="225">
          <cell r="K225">
            <v>5856</v>
          </cell>
        </row>
        <row r="226">
          <cell r="K226">
            <v>5888</v>
          </cell>
        </row>
        <row r="227">
          <cell r="K227">
            <v>5920</v>
          </cell>
        </row>
        <row r="228">
          <cell r="K228">
            <v>5952</v>
          </cell>
        </row>
        <row r="229">
          <cell r="K229">
            <v>5984</v>
          </cell>
        </row>
        <row r="230">
          <cell r="K230">
            <v>6016</v>
          </cell>
        </row>
        <row r="231">
          <cell r="K231">
            <v>6048</v>
          </cell>
        </row>
        <row r="232">
          <cell r="K232">
            <v>6080</v>
          </cell>
        </row>
        <row r="233">
          <cell r="K233">
            <v>6112</v>
          </cell>
        </row>
        <row r="234">
          <cell r="K234">
            <v>6144</v>
          </cell>
        </row>
        <row r="235">
          <cell r="K235">
            <v>6176</v>
          </cell>
        </row>
        <row r="236">
          <cell r="K236">
            <v>6208</v>
          </cell>
        </row>
        <row r="237">
          <cell r="K237">
            <v>6240</v>
          </cell>
        </row>
        <row r="238">
          <cell r="K238">
            <v>6272</v>
          </cell>
        </row>
        <row r="239">
          <cell r="K239">
            <v>6304</v>
          </cell>
        </row>
        <row r="240">
          <cell r="K240">
            <v>6336</v>
          </cell>
        </row>
        <row r="241">
          <cell r="K241">
            <v>6368</v>
          </cell>
        </row>
        <row r="242">
          <cell r="K242">
            <v>6400</v>
          </cell>
        </row>
        <row r="243">
          <cell r="K243">
            <v>6432</v>
          </cell>
        </row>
        <row r="244">
          <cell r="K244">
            <v>6464</v>
          </cell>
        </row>
        <row r="245">
          <cell r="K245">
            <v>6496</v>
          </cell>
        </row>
        <row r="246">
          <cell r="K246">
            <v>6528</v>
          </cell>
        </row>
        <row r="247">
          <cell r="K247">
            <v>6560</v>
          </cell>
        </row>
        <row r="248">
          <cell r="K248">
            <v>6592</v>
          </cell>
        </row>
        <row r="249">
          <cell r="K249">
            <v>6624</v>
          </cell>
        </row>
        <row r="250">
          <cell r="K250">
            <v>6656</v>
          </cell>
        </row>
        <row r="251">
          <cell r="K251">
            <v>6688</v>
          </cell>
        </row>
        <row r="252">
          <cell r="K252">
            <v>6720</v>
          </cell>
        </row>
        <row r="253">
          <cell r="K253">
            <v>6752</v>
          </cell>
        </row>
        <row r="254">
          <cell r="K254">
            <v>6784</v>
          </cell>
        </row>
        <row r="255">
          <cell r="K255">
            <v>6816</v>
          </cell>
        </row>
        <row r="256">
          <cell r="K256">
            <v>6848</v>
          </cell>
        </row>
        <row r="257">
          <cell r="K257">
            <v>6880</v>
          </cell>
        </row>
        <row r="258">
          <cell r="K258">
            <v>6912</v>
          </cell>
        </row>
        <row r="259">
          <cell r="K259">
            <v>6944</v>
          </cell>
        </row>
        <row r="260">
          <cell r="K260">
            <v>6976</v>
          </cell>
        </row>
        <row r="261">
          <cell r="K261">
            <v>7008</v>
          </cell>
        </row>
        <row r="262">
          <cell r="K262">
            <v>7040</v>
          </cell>
        </row>
        <row r="263">
          <cell r="K263">
            <v>7072</v>
          </cell>
        </row>
        <row r="264">
          <cell r="K264">
            <v>7104</v>
          </cell>
        </row>
        <row r="265">
          <cell r="K265">
            <v>7136</v>
          </cell>
        </row>
        <row r="266">
          <cell r="K266">
            <v>7168</v>
          </cell>
        </row>
        <row r="267">
          <cell r="K267">
            <v>7200</v>
          </cell>
        </row>
        <row r="268">
          <cell r="K268">
            <v>7232</v>
          </cell>
        </row>
        <row r="269">
          <cell r="K269">
            <v>7264</v>
          </cell>
        </row>
        <row r="270">
          <cell r="K270">
            <v>7296</v>
          </cell>
        </row>
        <row r="271">
          <cell r="K271">
            <v>7328</v>
          </cell>
        </row>
        <row r="272">
          <cell r="K272">
            <v>7360</v>
          </cell>
        </row>
        <row r="273">
          <cell r="K273">
            <v>7392</v>
          </cell>
        </row>
        <row r="274">
          <cell r="K274">
            <v>7424</v>
          </cell>
        </row>
        <row r="275">
          <cell r="K275">
            <v>7456</v>
          </cell>
        </row>
        <row r="276">
          <cell r="K276">
            <v>7488</v>
          </cell>
        </row>
        <row r="277">
          <cell r="K277">
            <v>7520</v>
          </cell>
        </row>
        <row r="278">
          <cell r="K278">
            <v>7552</v>
          </cell>
        </row>
        <row r="279">
          <cell r="K279">
            <v>7584</v>
          </cell>
        </row>
        <row r="280">
          <cell r="K280">
            <v>7616</v>
          </cell>
        </row>
        <row r="281">
          <cell r="K281">
            <v>7648</v>
          </cell>
        </row>
        <row r="282">
          <cell r="K282">
            <v>7680</v>
          </cell>
        </row>
        <row r="283">
          <cell r="K283">
            <v>7712</v>
          </cell>
        </row>
        <row r="284">
          <cell r="K284">
            <v>7744</v>
          </cell>
        </row>
        <row r="285">
          <cell r="K285">
            <v>7776</v>
          </cell>
        </row>
        <row r="286">
          <cell r="K286">
            <v>7808</v>
          </cell>
        </row>
        <row r="287">
          <cell r="K287">
            <v>7840</v>
          </cell>
        </row>
        <row r="288">
          <cell r="K288">
            <v>7872</v>
          </cell>
        </row>
        <row r="289">
          <cell r="K289">
            <v>7904</v>
          </cell>
        </row>
        <row r="290">
          <cell r="K290">
            <v>7936</v>
          </cell>
        </row>
        <row r="291">
          <cell r="K291">
            <v>7968</v>
          </cell>
        </row>
        <row r="292">
          <cell r="K292">
            <v>8000</v>
          </cell>
        </row>
        <row r="293">
          <cell r="K293">
            <v>8032</v>
          </cell>
        </row>
        <row r="294">
          <cell r="K294">
            <v>8064</v>
          </cell>
        </row>
        <row r="295">
          <cell r="K295">
            <v>8096</v>
          </cell>
        </row>
        <row r="296">
          <cell r="K296">
            <v>8128</v>
          </cell>
        </row>
        <row r="297">
          <cell r="K297">
            <v>8160</v>
          </cell>
        </row>
        <row r="298">
          <cell r="K298">
            <v>8192</v>
          </cell>
        </row>
        <row r="299">
          <cell r="K299">
            <v>8224</v>
          </cell>
        </row>
        <row r="300">
          <cell r="K300">
            <v>8256</v>
          </cell>
        </row>
        <row r="301">
          <cell r="K301">
            <v>8288</v>
          </cell>
        </row>
        <row r="302">
          <cell r="K302">
            <v>8320</v>
          </cell>
        </row>
        <row r="303">
          <cell r="K303">
            <v>8352</v>
          </cell>
        </row>
        <row r="304">
          <cell r="K304">
            <v>8384</v>
          </cell>
        </row>
        <row r="305">
          <cell r="K305">
            <v>8416</v>
          </cell>
        </row>
        <row r="306">
          <cell r="K306">
            <v>8448</v>
          </cell>
        </row>
        <row r="307">
          <cell r="K307">
            <v>8480</v>
          </cell>
        </row>
        <row r="308">
          <cell r="K308">
            <v>8512</v>
          </cell>
        </row>
        <row r="309">
          <cell r="K309">
            <v>8544</v>
          </cell>
        </row>
        <row r="310">
          <cell r="K310">
            <v>8576</v>
          </cell>
        </row>
        <row r="311">
          <cell r="K311">
            <v>8608</v>
          </cell>
        </row>
        <row r="312">
          <cell r="K312">
            <v>8640</v>
          </cell>
        </row>
        <row r="313">
          <cell r="K313">
            <v>8672</v>
          </cell>
        </row>
        <row r="314">
          <cell r="K314">
            <v>8704</v>
          </cell>
        </row>
        <row r="315">
          <cell r="K315">
            <v>8736</v>
          </cell>
        </row>
        <row r="316">
          <cell r="K316">
            <v>8768</v>
          </cell>
        </row>
        <row r="317">
          <cell r="K317">
            <v>8800</v>
          </cell>
        </row>
        <row r="318">
          <cell r="K318">
            <v>8832</v>
          </cell>
        </row>
        <row r="319">
          <cell r="K319">
            <v>8864</v>
          </cell>
        </row>
        <row r="320">
          <cell r="K320">
            <v>8896</v>
          </cell>
        </row>
        <row r="321">
          <cell r="K321">
            <v>8928</v>
          </cell>
        </row>
        <row r="322">
          <cell r="K322">
            <v>8960</v>
          </cell>
        </row>
        <row r="323">
          <cell r="K323">
            <v>8992</v>
          </cell>
        </row>
        <row r="324">
          <cell r="K324">
            <v>9024</v>
          </cell>
        </row>
        <row r="325">
          <cell r="K325">
            <v>9056</v>
          </cell>
        </row>
        <row r="326">
          <cell r="K326">
            <v>9088</v>
          </cell>
        </row>
        <row r="327">
          <cell r="K327">
            <v>9120</v>
          </cell>
        </row>
        <row r="328">
          <cell r="K328">
            <v>9152</v>
          </cell>
        </row>
        <row r="329">
          <cell r="K329">
            <v>9184</v>
          </cell>
        </row>
        <row r="330">
          <cell r="K330">
            <v>9216</v>
          </cell>
        </row>
        <row r="331">
          <cell r="K331">
            <v>9248</v>
          </cell>
        </row>
        <row r="332">
          <cell r="K332">
            <v>9280</v>
          </cell>
        </row>
        <row r="333">
          <cell r="K333">
            <v>9312</v>
          </cell>
        </row>
        <row r="334">
          <cell r="K334">
            <v>9344</v>
          </cell>
        </row>
        <row r="335">
          <cell r="K335">
            <v>9376</v>
          </cell>
        </row>
        <row r="336">
          <cell r="K336">
            <v>9408</v>
          </cell>
        </row>
        <row r="337">
          <cell r="K337">
            <v>9440</v>
          </cell>
        </row>
        <row r="338">
          <cell r="K338">
            <v>9472</v>
          </cell>
        </row>
        <row r="339">
          <cell r="K339">
            <v>9504</v>
          </cell>
        </row>
        <row r="340">
          <cell r="K340">
            <v>9536</v>
          </cell>
        </row>
        <row r="341">
          <cell r="K341">
            <v>9568</v>
          </cell>
        </row>
        <row r="342">
          <cell r="K342">
            <v>9600</v>
          </cell>
        </row>
        <row r="343">
          <cell r="K343">
            <v>9632</v>
          </cell>
        </row>
        <row r="344">
          <cell r="K344">
            <v>9664</v>
          </cell>
        </row>
        <row r="345">
          <cell r="K345">
            <v>9696</v>
          </cell>
        </row>
        <row r="346">
          <cell r="K346">
            <v>9728</v>
          </cell>
        </row>
        <row r="347">
          <cell r="K347">
            <v>9760</v>
          </cell>
        </row>
        <row r="348">
          <cell r="K348">
            <v>9792</v>
          </cell>
        </row>
        <row r="349">
          <cell r="K349">
            <v>9824</v>
          </cell>
        </row>
        <row r="350">
          <cell r="K350">
            <v>9856</v>
          </cell>
        </row>
        <row r="351">
          <cell r="K351">
            <v>9888</v>
          </cell>
        </row>
        <row r="352">
          <cell r="K352">
            <v>9920</v>
          </cell>
        </row>
        <row r="353">
          <cell r="K353">
            <v>9952</v>
          </cell>
        </row>
        <row r="354">
          <cell r="K354">
            <v>9984</v>
          </cell>
        </row>
        <row r="355">
          <cell r="K355">
            <v>10016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köpsaffär"/>
      <sheetName val="Stationära_datorer11"/>
      <sheetName val="Bärbara_datorer11"/>
      <sheetName val="Bildskärmar"/>
      <sheetName val="Handdatorer_&amp;_mobiler11"/>
      <sheetName val="Instruktioner"/>
      <sheetName val="Stationära_datorer"/>
      <sheetName val="Bärbara_datorer"/>
      <sheetName val="Handdatorer_&amp;_mobiler"/>
      <sheetName val="Stationära_datorer1"/>
      <sheetName val="Bärbara_datorer1"/>
      <sheetName val="Handdatorer_&amp;_mobiler1"/>
      <sheetName val="MAIN"/>
      <sheetName val="Stationära_datorer2"/>
      <sheetName val="Bärbara_datorer2"/>
      <sheetName val="Handdatorer_&amp;_mobiler2"/>
      <sheetName val="Stationära_datorer3"/>
      <sheetName val="Bärbara_datorer3"/>
      <sheetName val="Handdatorer_&amp;_mobiler3"/>
      <sheetName val="Stationära_datorer4"/>
      <sheetName val="Bärbara_datorer4"/>
      <sheetName val="Handdatorer_&amp;_mobiler4"/>
      <sheetName val="Stationära_datorer5"/>
      <sheetName val="Bärbara_datorer5"/>
      <sheetName val="Handdatorer_&amp;_mobiler5"/>
      <sheetName val="Stationära_datorer6"/>
      <sheetName val="Bärbara_datorer6"/>
      <sheetName val="Handdatorer_&amp;_mobiler6"/>
      <sheetName val="Stationära_datorer7"/>
      <sheetName val="Bärbara_datorer7"/>
      <sheetName val="Handdatorer_&amp;_mobiler7"/>
      <sheetName val="Stationära_datorer8"/>
      <sheetName val="Bärbara_datorer8"/>
      <sheetName val="Handdatorer_&amp;_mobiler8"/>
      <sheetName val="Stationära_datorer9"/>
      <sheetName val="Bärbara_datorer9"/>
      <sheetName val="Handdatorer_&amp;_mobiler9"/>
      <sheetName val="Stationära_datorer10"/>
      <sheetName val="Bärbara_datorer10"/>
      <sheetName val="Handdatorer_&amp;_mobiler10"/>
      <sheetName val="Stationära_datorer17"/>
      <sheetName val="Bärbara_datorer17"/>
      <sheetName val="Handdatorer_&amp;_mobiler17"/>
      <sheetName val="Stationära_datorer12"/>
      <sheetName val="Bärbara_datorer12"/>
      <sheetName val="Handdatorer_&amp;_mobiler12"/>
      <sheetName val="Stationära_datorer13"/>
      <sheetName val="Bärbara_datorer13"/>
      <sheetName val="Handdatorer_&amp;_mobiler13"/>
      <sheetName val="Stationära_datorer14"/>
      <sheetName val="Bärbara_datorer14"/>
      <sheetName val="Handdatorer_&amp;_mobiler14"/>
      <sheetName val="Stationära_datorer15"/>
      <sheetName val="Bärbara_datorer15"/>
      <sheetName val="Handdatorer_&amp;_mobiler15"/>
      <sheetName val="Stationära_datorer16"/>
      <sheetName val="Bärbara_datorer16"/>
      <sheetName val="Handdatorer_&amp;_mobiler16"/>
      <sheetName val="Stationära_datorer18"/>
      <sheetName val="Bärbara_datorer18"/>
      <sheetName val="Handdatorer_&amp;_mobiler18"/>
      <sheetName val="Stationära_datorer21"/>
      <sheetName val="Bärbara_datorer21"/>
      <sheetName val="Handdatorer_&amp;_mobiler21"/>
      <sheetName val="Stationära_datorer19"/>
      <sheetName val="Bärbara_datorer19"/>
      <sheetName val="Handdatorer_&amp;_mobiler19"/>
      <sheetName val="Stationära_datorer20"/>
      <sheetName val="Bärbara_datorer20"/>
      <sheetName val="Handdatorer_&amp;_mobiler20"/>
      <sheetName val="Stationära datorer"/>
      <sheetName val="Bärbara datorer"/>
      <sheetName val="Handdatorer &amp; mobiler"/>
      <sheetName val="Stationära_datorer22"/>
      <sheetName val="Bärbara_datorer22"/>
      <sheetName val="Handdatorer_&amp;_mobiler22"/>
      <sheetName val="Stationära_datorer23"/>
      <sheetName val="Bärbara_datorer23"/>
      <sheetName val="Handdatorer_&amp;_mobiler23"/>
      <sheetName val="Stationära_datorer24"/>
      <sheetName val="Bärbara_datorer24"/>
      <sheetName val="Handdatorer_&amp;_mobiler24"/>
      <sheetName val="Stationära_datorer25"/>
      <sheetName val="Bärbara_datorer25"/>
      <sheetName val="Handdatorer_&amp;_mobiler25"/>
      <sheetName val="Stationära_datorer26"/>
      <sheetName val="Bärbara_datorer26"/>
      <sheetName val="Handdatorer_&amp;_mobiler26"/>
      <sheetName val="Stationära_datorer27"/>
      <sheetName val="Bärbara_datorer27"/>
      <sheetName val="Handdatorer_&amp;_mobiler27"/>
      <sheetName val="Stationära_datorer28"/>
      <sheetName val="Bärbara_datorer28"/>
      <sheetName val="Handdatorer_&amp;_mobiler28"/>
      <sheetName val="Stationära_datorer29"/>
      <sheetName val="Bärbara_datorer29"/>
      <sheetName val="Handdatorer_&amp;_mobiler29"/>
      <sheetName val="Stationära_datorer30"/>
      <sheetName val="Bärbara_datorer30"/>
      <sheetName val="Handdatorer_&amp;_mobiler30"/>
      <sheetName val="Stationära_datorer31"/>
      <sheetName val="Bärbara_datorer31"/>
      <sheetName val="Handdatorer_&amp;_mobiler31"/>
      <sheetName val="Stationära_datorer32"/>
      <sheetName val="Bärbara_datorer32"/>
      <sheetName val="Handdatorer_&amp;_mobiler32"/>
      <sheetName val="Stationära_datorer33"/>
      <sheetName val="Bärbara_datorer33"/>
      <sheetName val="Handdatorer_&amp;_mobiler33"/>
      <sheetName val="Stationära_datorer34"/>
      <sheetName val="Bärbara_datorer34"/>
      <sheetName val="Handdatorer_&amp;_mobiler34"/>
      <sheetName val="Stationära_datorer35"/>
      <sheetName val="Bärbara_datorer35"/>
      <sheetName val="Handdatorer_&amp;_mobiler35"/>
      <sheetName val="Stationära_datorer36"/>
      <sheetName val="Bärbara_datorer36"/>
      <sheetName val="Handdatorer_&amp;_mobiler36"/>
    </sheetNames>
    <sheetDataSet>
      <sheetData sheetId="0"/>
      <sheetData sheetId="1"/>
      <sheetData sheetId="2"/>
      <sheetData sheetId="3"/>
      <sheetData sheetId="4"/>
      <sheetData sheetId="5">
        <row r="5">
          <cell r="A5">
            <v>0</v>
          </cell>
        </row>
        <row r="32">
          <cell r="K32" t="str">
            <v>NO</v>
          </cell>
        </row>
        <row r="33">
          <cell r="K33">
            <v>1.44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.bin"/><Relationship Id="rId13" Type="http://schemas.openxmlformats.org/officeDocument/2006/relationships/printerSettings" Target="../printerSettings/printerSettings36.bin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printerSettings" Target="../printerSettings/printerSettings34.bin"/><Relationship Id="rId5" Type="http://schemas.openxmlformats.org/officeDocument/2006/relationships/printerSettings" Target="../printerSettings/printerSettings28.bin"/><Relationship Id="rId10" Type="http://schemas.openxmlformats.org/officeDocument/2006/relationships/printerSettings" Target="../printerSettings/printerSettings33.bin"/><Relationship Id="rId4" Type="http://schemas.openxmlformats.org/officeDocument/2006/relationships/printerSettings" Target="../printerSettings/printerSettings27.bin"/><Relationship Id="rId9" Type="http://schemas.openxmlformats.org/officeDocument/2006/relationships/printerSettings" Target="../printerSettings/printerSettings32.bin"/><Relationship Id="rId1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8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.bin"/><Relationship Id="rId13" Type="http://schemas.openxmlformats.org/officeDocument/2006/relationships/printerSettings" Target="../printerSettings/printerSettings51.bin"/><Relationship Id="rId3" Type="http://schemas.openxmlformats.org/officeDocument/2006/relationships/printerSettings" Target="../printerSettings/printerSettings41.bin"/><Relationship Id="rId7" Type="http://schemas.openxmlformats.org/officeDocument/2006/relationships/printerSettings" Target="../printerSettings/printerSettings45.bin"/><Relationship Id="rId12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Relationship Id="rId6" Type="http://schemas.openxmlformats.org/officeDocument/2006/relationships/printerSettings" Target="../printerSettings/printerSettings44.bin"/><Relationship Id="rId11" Type="http://schemas.openxmlformats.org/officeDocument/2006/relationships/printerSettings" Target="../printerSettings/printerSettings49.bin"/><Relationship Id="rId5" Type="http://schemas.openxmlformats.org/officeDocument/2006/relationships/printerSettings" Target="../printerSettings/printerSettings43.bin"/><Relationship Id="rId10" Type="http://schemas.openxmlformats.org/officeDocument/2006/relationships/printerSettings" Target="../printerSettings/printerSettings48.bin"/><Relationship Id="rId4" Type="http://schemas.openxmlformats.org/officeDocument/2006/relationships/printerSettings" Target="../printerSettings/printerSettings42.bin"/><Relationship Id="rId9" Type="http://schemas.openxmlformats.org/officeDocument/2006/relationships/printerSettings" Target="../printerSettings/printerSettings47.bin"/><Relationship Id="rId1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9.bin"/><Relationship Id="rId13" Type="http://schemas.openxmlformats.org/officeDocument/2006/relationships/printerSettings" Target="../printerSettings/printerSettings64.bin"/><Relationship Id="rId3" Type="http://schemas.openxmlformats.org/officeDocument/2006/relationships/printerSettings" Target="../printerSettings/printerSettings54.bin"/><Relationship Id="rId7" Type="http://schemas.openxmlformats.org/officeDocument/2006/relationships/printerSettings" Target="../printerSettings/printerSettings58.bin"/><Relationship Id="rId12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Relationship Id="rId6" Type="http://schemas.openxmlformats.org/officeDocument/2006/relationships/printerSettings" Target="../printerSettings/printerSettings57.bin"/><Relationship Id="rId11" Type="http://schemas.openxmlformats.org/officeDocument/2006/relationships/printerSettings" Target="../printerSettings/printerSettings62.bin"/><Relationship Id="rId5" Type="http://schemas.openxmlformats.org/officeDocument/2006/relationships/printerSettings" Target="../printerSettings/printerSettings56.bin"/><Relationship Id="rId10" Type="http://schemas.openxmlformats.org/officeDocument/2006/relationships/printerSettings" Target="../printerSettings/printerSettings61.bin"/><Relationship Id="rId4" Type="http://schemas.openxmlformats.org/officeDocument/2006/relationships/printerSettings" Target="../printerSettings/printerSettings55.bin"/><Relationship Id="rId9" Type="http://schemas.openxmlformats.org/officeDocument/2006/relationships/printerSettings" Target="../printerSettings/printerSettings60.bin"/><Relationship Id="rId1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7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5.bin"/><Relationship Id="rId3" Type="http://schemas.openxmlformats.org/officeDocument/2006/relationships/printerSettings" Target="../printerSettings/printerSettings70.bin"/><Relationship Id="rId7" Type="http://schemas.openxmlformats.org/officeDocument/2006/relationships/printerSettings" Target="../printerSettings/printerSettings74.bin"/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Relationship Id="rId6" Type="http://schemas.openxmlformats.org/officeDocument/2006/relationships/printerSettings" Target="../printerSettings/printerSettings73.bin"/><Relationship Id="rId11" Type="http://schemas.openxmlformats.org/officeDocument/2006/relationships/drawing" Target="../drawings/drawing18.xml"/><Relationship Id="rId5" Type="http://schemas.openxmlformats.org/officeDocument/2006/relationships/printerSettings" Target="../printerSettings/printerSettings72.bin"/><Relationship Id="rId10" Type="http://schemas.openxmlformats.org/officeDocument/2006/relationships/printerSettings" Target="../printerSettings/printerSettings77.bin"/><Relationship Id="rId4" Type="http://schemas.openxmlformats.org/officeDocument/2006/relationships/printerSettings" Target="../printerSettings/printerSettings71.bin"/><Relationship Id="rId9" Type="http://schemas.openxmlformats.org/officeDocument/2006/relationships/printerSettings" Target="../printerSettings/printerSettings76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5.bin"/><Relationship Id="rId13" Type="http://schemas.openxmlformats.org/officeDocument/2006/relationships/drawing" Target="../drawings/drawing19.xml"/><Relationship Id="rId3" Type="http://schemas.openxmlformats.org/officeDocument/2006/relationships/printerSettings" Target="../printerSettings/printerSettings80.bin"/><Relationship Id="rId7" Type="http://schemas.openxmlformats.org/officeDocument/2006/relationships/printerSettings" Target="../printerSettings/printerSettings84.bin"/><Relationship Id="rId12" Type="http://schemas.openxmlformats.org/officeDocument/2006/relationships/printerSettings" Target="../printerSettings/printerSettings89.bin"/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Relationship Id="rId6" Type="http://schemas.openxmlformats.org/officeDocument/2006/relationships/printerSettings" Target="../printerSettings/printerSettings83.bin"/><Relationship Id="rId11" Type="http://schemas.openxmlformats.org/officeDocument/2006/relationships/printerSettings" Target="../printerSettings/printerSettings88.bin"/><Relationship Id="rId5" Type="http://schemas.openxmlformats.org/officeDocument/2006/relationships/printerSettings" Target="../printerSettings/printerSettings82.bin"/><Relationship Id="rId10" Type="http://schemas.openxmlformats.org/officeDocument/2006/relationships/printerSettings" Target="../printerSettings/printerSettings87.bin"/><Relationship Id="rId4" Type="http://schemas.openxmlformats.org/officeDocument/2006/relationships/printerSettings" Target="../printerSettings/printerSettings81.bin"/><Relationship Id="rId9" Type="http://schemas.openxmlformats.org/officeDocument/2006/relationships/printerSettings" Target="../printerSettings/printerSettings8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2.bin"/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Relationship Id="rId4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4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2.bin"/><Relationship Id="rId13" Type="http://schemas.openxmlformats.org/officeDocument/2006/relationships/printerSettings" Target="../printerSettings/printerSettings107.bin"/><Relationship Id="rId3" Type="http://schemas.openxmlformats.org/officeDocument/2006/relationships/printerSettings" Target="../printerSettings/printerSettings97.bin"/><Relationship Id="rId7" Type="http://schemas.openxmlformats.org/officeDocument/2006/relationships/printerSettings" Target="../printerSettings/printerSettings101.bin"/><Relationship Id="rId12" Type="http://schemas.openxmlformats.org/officeDocument/2006/relationships/printerSettings" Target="../printerSettings/printerSettings106.bin"/><Relationship Id="rId2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95.bin"/><Relationship Id="rId6" Type="http://schemas.openxmlformats.org/officeDocument/2006/relationships/printerSettings" Target="../printerSettings/printerSettings100.bin"/><Relationship Id="rId11" Type="http://schemas.openxmlformats.org/officeDocument/2006/relationships/printerSettings" Target="../printerSettings/printerSettings105.bin"/><Relationship Id="rId5" Type="http://schemas.openxmlformats.org/officeDocument/2006/relationships/printerSettings" Target="../printerSettings/printerSettings99.bin"/><Relationship Id="rId10" Type="http://schemas.openxmlformats.org/officeDocument/2006/relationships/printerSettings" Target="../printerSettings/printerSettings104.bin"/><Relationship Id="rId4" Type="http://schemas.openxmlformats.org/officeDocument/2006/relationships/printerSettings" Target="../printerSettings/printerSettings98.bin"/><Relationship Id="rId9" Type="http://schemas.openxmlformats.org/officeDocument/2006/relationships/printerSettings" Target="../printerSettings/printerSettings103.bin"/><Relationship Id="rId14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5.bin"/><Relationship Id="rId13" Type="http://schemas.openxmlformats.org/officeDocument/2006/relationships/printerSettings" Target="../printerSettings/printerSettings120.bin"/><Relationship Id="rId3" Type="http://schemas.openxmlformats.org/officeDocument/2006/relationships/printerSettings" Target="../printerSettings/printerSettings110.bin"/><Relationship Id="rId7" Type="http://schemas.openxmlformats.org/officeDocument/2006/relationships/printerSettings" Target="../printerSettings/printerSettings114.bin"/><Relationship Id="rId12" Type="http://schemas.openxmlformats.org/officeDocument/2006/relationships/printerSettings" Target="../printerSettings/printerSettings119.bin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Relationship Id="rId6" Type="http://schemas.openxmlformats.org/officeDocument/2006/relationships/printerSettings" Target="../printerSettings/printerSettings113.bin"/><Relationship Id="rId11" Type="http://schemas.openxmlformats.org/officeDocument/2006/relationships/printerSettings" Target="../printerSettings/printerSettings118.bin"/><Relationship Id="rId5" Type="http://schemas.openxmlformats.org/officeDocument/2006/relationships/printerSettings" Target="../printerSettings/printerSettings112.bin"/><Relationship Id="rId10" Type="http://schemas.openxmlformats.org/officeDocument/2006/relationships/printerSettings" Target="../printerSettings/printerSettings117.bin"/><Relationship Id="rId4" Type="http://schemas.openxmlformats.org/officeDocument/2006/relationships/printerSettings" Target="../printerSettings/printerSettings111.bin"/><Relationship Id="rId9" Type="http://schemas.openxmlformats.org/officeDocument/2006/relationships/printerSettings" Target="../printerSettings/printerSettings116.bin"/><Relationship Id="rId14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1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9.bin"/><Relationship Id="rId13" Type="http://schemas.openxmlformats.org/officeDocument/2006/relationships/printerSettings" Target="../printerSettings/printerSettings134.bin"/><Relationship Id="rId3" Type="http://schemas.openxmlformats.org/officeDocument/2006/relationships/printerSettings" Target="../printerSettings/printerSettings124.bin"/><Relationship Id="rId7" Type="http://schemas.openxmlformats.org/officeDocument/2006/relationships/printerSettings" Target="../printerSettings/printerSettings128.bin"/><Relationship Id="rId12" Type="http://schemas.openxmlformats.org/officeDocument/2006/relationships/printerSettings" Target="../printerSettings/printerSettings133.bin"/><Relationship Id="rId2" Type="http://schemas.openxmlformats.org/officeDocument/2006/relationships/printerSettings" Target="../printerSettings/printerSettings123.bin"/><Relationship Id="rId1" Type="http://schemas.openxmlformats.org/officeDocument/2006/relationships/printerSettings" Target="../printerSettings/printerSettings122.bin"/><Relationship Id="rId6" Type="http://schemas.openxmlformats.org/officeDocument/2006/relationships/printerSettings" Target="../printerSettings/printerSettings127.bin"/><Relationship Id="rId11" Type="http://schemas.openxmlformats.org/officeDocument/2006/relationships/printerSettings" Target="../printerSettings/printerSettings132.bin"/><Relationship Id="rId5" Type="http://schemas.openxmlformats.org/officeDocument/2006/relationships/printerSettings" Target="../printerSettings/printerSettings126.bin"/><Relationship Id="rId10" Type="http://schemas.openxmlformats.org/officeDocument/2006/relationships/printerSettings" Target="../printerSettings/printerSettings131.bin"/><Relationship Id="rId4" Type="http://schemas.openxmlformats.org/officeDocument/2006/relationships/printerSettings" Target="../printerSettings/printerSettings125.bin"/><Relationship Id="rId9" Type="http://schemas.openxmlformats.org/officeDocument/2006/relationships/printerSettings" Target="../printerSettings/printerSettings130.bin"/><Relationship Id="rId14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5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3.bin"/><Relationship Id="rId13" Type="http://schemas.openxmlformats.org/officeDocument/2006/relationships/drawing" Target="../drawings/drawing29.xml"/><Relationship Id="rId3" Type="http://schemas.openxmlformats.org/officeDocument/2006/relationships/printerSettings" Target="../printerSettings/printerSettings138.bin"/><Relationship Id="rId7" Type="http://schemas.openxmlformats.org/officeDocument/2006/relationships/printerSettings" Target="../printerSettings/printerSettings142.bin"/><Relationship Id="rId12" Type="http://schemas.openxmlformats.org/officeDocument/2006/relationships/printerSettings" Target="../printerSettings/printerSettings147.bin"/><Relationship Id="rId2" Type="http://schemas.openxmlformats.org/officeDocument/2006/relationships/printerSettings" Target="../printerSettings/printerSettings137.bin"/><Relationship Id="rId1" Type="http://schemas.openxmlformats.org/officeDocument/2006/relationships/printerSettings" Target="../printerSettings/printerSettings136.bin"/><Relationship Id="rId6" Type="http://schemas.openxmlformats.org/officeDocument/2006/relationships/printerSettings" Target="../printerSettings/printerSettings141.bin"/><Relationship Id="rId11" Type="http://schemas.openxmlformats.org/officeDocument/2006/relationships/printerSettings" Target="../printerSettings/printerSettings146.bin"/><Relationship Id="rId5" Type="http://schemas.openxmlformats.org/officeDocument/2006/relationships/printerSettings" Target="../printerSettings/printerSettings140.bin"/><Relationship Id="rId10" Type="http://schemas.openxmlformats.org/officeDocument/2006/relationships/printerSettings" Target="../printerSettings/printerSettings145.bin"/><Relationship Id="rId4" Type="http://schemas.openxmlformats.org/officeDocument/2006/relationships/printerSettings" Target="../printerSettings/printerSettings139.bin"/><Relationship Id="rId9" Type="http://schemas.openxmlformats.org/officeDocument/2006/relationships/printerSettings" Target="../printerSettings/printerSettings14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8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6.bin"/><Relationship Id="rId13" Type="http://schemas.openxmlformats.org/officeDocument/2006/relationships/drawing" Target="../drawings/drawing31.xml"/><Relationship Id="rId3" Type="http://schemas.openxmlformats.org/officeDocument/2006/relationships/printerSettings" Target="../printerSettings/printerSettings151.bin"/><Relationship Id="rId7" Type="http://schemas.openxmlformats.org/officeDocument/2006/relationships/printerSettings" Target="../printerSettings/printerSettings155.bin"/><Relationship Id="rId12" Type="http://schemas.openxmlformats.org/officeDocument/2006/relationships/printerSettings" Target="../printerSettings/printerSettings160.bin"/><Relationship Id="rId2" Type="http://schemas.openxmlformats.org/officeDocument/2006/relationships/printerSettings" Target="../printerSettings/printerSettings150.bin"/><Relationship Id="rId1" Type="http://schemas.openxmlformats.org/officeDocument/2006/relationships/printerSettings" Target="../printerSettings/printerSettings149.bin"/><Relationship Id="rId6" Type="http://schemas.openxmlformats.org/officeDocument/2006/relationships/printerSettings" Target="../printerSettings/printerSettings154.bin"/><Relationship Id="rId11" Type="http://schemas.openxmlformats.org/officeDocument/2006/relationships/printerSettings" Target="../printerSettings/printerSettings159.bin"/><Relationship Id="rId5" Type="http://schemas.openxmlformats.org/officeDocument/2006/relationships/printerSettings" Target="../printerSettings/printerSettings153.bin"/><Relationship Id="rId10" Type="http://schemas.openxmlformats.org/officeDocument/2006/relationships/printerSettings" Target="../printerSettings/printerSettings158.bin"/><Relationship Id="rId4" Type="http://schemas.openxmlformats.org/officeDocument/2006/relationships/printerSettings" Target="../printerSettings/printerSettings152.bin"/><Relationship Id="rId9" Type="http://schemas.openxmlformats.org/officeDocument/2006/relationships/printerSettings" Target="../printerSettings/printerSettings15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2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0.bin"/><Relationship Id="rId13" Type="http://schemas.openxmlformats.org/officeDocument/2006/relationships/printerSettings" Target="../printerSettings/printerSettings175.bin"/><Relationship Id="rId3" Type="http://schemas.openxmlformats.org/officeDocument/2006/relationships/printerSettings" Target="../printerSettings/printerSettings165.bin"/><Relationship Id="rId7" Type="http://schemas.openxmlformats.org/officeDocument/2006/relationships/printerSettings" Target="../printerSettings/printerSettings169.bin"/><Relationship Id="rId12" Type="http://schemas.openxmlformats.org/officeDocument/2006/relationships/printerSettings" Target="../printerSettings/printerSettings174.bin"/><Relationship Id="rId2" Type="http://schemas.openxmlformats.org/officeDocument/2006/relationships/printerSettings" Target="../printerSettings/printerSettings164.bin"/><Relationship Id="rId1" Type="http://schemas.openxmlformats.org/officeDocument/2006/relationships/printerSettings" Target="../printerSettings/printerSettings163.bin"/><Relationship Id="rId6" Type="http://schemas.openxmlformats.org/officeDocument/2006/relationships/printerSettings" Target="../printerSettings/printerSettings168.bin"/><Relationship Id="rId11" Type="http://schemas.openxmlformats.org/officeDocument/2006/relationships/printerSettings" Target="../printerSettings/printerSettings173.bin"/><Relationship Id="rId5" Type="http://schemas.openxmlformats.org/officeDocument/2006/relationships/printerSettings" Target="../printerSettings/printerSettings167.bin"/><Relationship Id="rId10" Type="http://schemas.openxmlformats.org/officeDocument/2006/relationships/printerSettings" Target="../printerSettings/printerSettings172.bin"/><Relationship Id="rId4" Type="http://schemas.openxmlformats.org/officeDocument/2006/relationships/printerSettings" Target="../printerSettings/printerSettings166.bin"/><Relationship Id="rId9" Type="http://schemas.openxmlformats.org/officeDocument/2006/relationships/printerSettings" Target="../printerSettings/printerSettings171.bin"/><Relationship Id="rId14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6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77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8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3" Type="http://schemas.openxmlformats.org/officeDocument/2006/relationships/printerSettings" Target="../printerSettings/printerSettings183.bin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5" Type="http://schemas.openxmlformats.org/officeDocument/2006/relationships/printerSettings" Target="../printerSettings/printerSettings185.bin"/><Relationship Id="rId10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9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95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3" Type="http://schemas.openxmlformats.org/officeDocument/2006/relationships/printerSettings" Target="../printerSettings/printerSettings198.bin"/><Relationship Id="rId7" Type="http://schemas.openxmlformats.org/officeDocument/2006/relationships/printerSettings" Target="../printerSettings/printerSettings202.bin"/><Relationship Id="rId12" Type="http://schemas.openxmlformats.org/officeDocument/2006/relationships/drawing" Target="../drawings/drawing43.xml"/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5" Type="http://schemas.openxmlformats.org/officeDocument/2006/relationships/printerSettings" Target="../printerSettings/printerSettings200.bin"/><Relationship Id="rId10" Type="http://schemas.openxmlformats.org/officeDocument/2006/relationships/printerSettings" Target="../printerSettings/printerSettings205.bin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0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08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09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10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11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1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13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1.bin"/><Relationship Id="rId13" Type="http://schemas.openxmlformats.org/officeDocument/2006/relationships/printerSettings" Target="../printerSettings/printerSettings226.bin"/><Relationship Id="rId3" Type="http://schemas.openxmlformats.org/officeDocument/2006/relationships/printerSettings" Target="../printerSettings/printerSettings216.bin"/><Relationship Id="rId7" Type="http://schemas.openxmlformats.org/officeDocument/2006/relationships/printerSettings" Target="../printerSettings/printerSettings220.bin"/><Relationship Id="rId12" Type="http://schemas.openxmlformats.org/officeDocument/2006/relationships/printerSettings" Target="../printerSettings/printerSettings225.bin"/><Relationship Id="rId2" Type="http://schemas.openxmlformats.org/officeDocument/2006/relationships/printerSettings" Target="../printerSettings/printerSettings215.bin"/><Relationship Id="rId1" Type="http://schemas.openxmlformats.org/officeDocument/2006/relationships/printerSettings" Target="../printerSettings/printerSettings214.bin"/><Relationship Id="rId6" Type="http://schemas.openxmlformats.org/officeDocument/2006/relationships/printerSettings" Target="../printerSettings/printerSettings219.bin"/><Relationship Id="rId11" Type="http://schemas.openxmlformats.org/officeDocument/2006/relationships/printerSettings" Target="../printerSettings/printerSettings224.bin"/><Relationship Id="rId5" Type="http://schemas.openxmlformats.org/officeDocument/2006/relationships/printerSettings" Target="../printerSettings/printerSettings218.bin"/><Relationship Id="rId10" Type="http://schemas.openxmlformats.org/officeDocument/2006/relationships/printerSettings" Target="../printerSettings/printerSettings223.bin"/><Relationship Id="rId4" Type="http://schemas.openxmlformats.org/officeDocument/2006/relationships/printerSettings" Target="../printerSettings/printerSettings217.bin"/><Relationship Id="rId9" Type="http://schemas.openxmlformats.org/officeDocument/2006/relationships/printerSettings" Target="../printerSettings/printerSettings222.bin"/><Relationship Id="rId14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27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28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29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30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31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32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33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3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0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35.bin"/></Relationships>
</file>

<file path=xl/worksheets/_rels/sheet6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3.bin"/><Relationship Id="rId3" Type="http://schemas.openxmlformats.org/officeDocument/2006/relationships/printerSettings" Target="../printerSettings/printerSettings238.bin"/><Relationship Id="rId7" Type="http://schemas.openxmlformats.org/officeDocument/2006/relationships/printerSettings" Target="../printerSettings/printerSettings242.bin"/><Relationship Id="rId12" Type="http://schemas.openxmlformats.org/officeDocument/2006/relationships/drawing" Target="../drawings/drawing61.xml"/><Relationship Id="rId2" Type="http://schemas.openxmlformats.org/officeDocument/2006/relationships/printerSettings" Target="../printerSettings/printerSettings237.bin"/><Relationship Id="rId1" Type="http://schemas.openxmlformats.org/officeDocument/2006/relationships/printerSettings" Target="../printerSettings/printerSettings236.bin"/><Relationship Id="rId6" Type="http://schemas.openxmlformats.org/officeDocument/2006/relationships/printerSettings" Target="../printerSettings/printerSettings241.bin"/><Relationship Id="rId11" Type="http://schemas.openxmlformats.org/officeDocument/2006/relationships/printerSettings" Target="../printerSettings/printerSettings246.bin"/><Relationship Id="rId5" Type="http://schemas.openxmlformats.org/officeDocument/2006/relationships/printerSettings" Target="../printerSettings/printerSettings240.bin"/><Relationship Id="rId10" Type="http://schemas.openxmlformats.org/officeDocument/2006/relationships/printerSettings" Target="../printerSettings/printerSettings245.bin"/><Relationship Id="rId4" Type="http://schemas.openxmlformats.org/officeDocument/2006/relationships/printerSettings" Target="../printerSettings/printerSettings239.bin"/><Relationship Id="rId9" Type="http://schemas.openxmlformats.org/officeDocument/2006/relationships/printerSettings" Target="../printerSettings/printerSettings24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AK100"/>
  <sheetViews>
    <sheetView zoomScale="75" zoomScaleNormal="75" workbookViewId="0">
      <selection activeCell="A22" sqref="A22:XFD23"/>
    </sheetView>
  </sheetViews>
  <sheetFormatPr baseColWidth="10" defaultColWidth="6.85546875" defaultRowHeight="15"/>
  <cols>
    <col min="1" max="1" width="4.28515625" style="381" bestFit="1" customWidth="1"/>
    <col min="2" max="2" width="8" style="6" bestFit="1" customWidth="1"/>
    <col min="3" max="3" width="12.85546875" style="6" hidden="1" customWidth="1"/>
    <col min="4" max="4" width="9.28515625" style="6" hidden="1" customWidth="1"/>
    <col min="5" max="5" width="11.5703125" style="6" hidden="1" customWidth="1"/>
    <col min="6" max="6" width="13.28515625" style="6" bestFit="1" customWidth="1"/>
    <col min="7" max="7" width="7.140625" style="6" hidden="1" customWidth="1"/>
    <col min="8" max="8" width="11.140625" style="6" bestFit="1" customWidth="1"/>
    <col min="9" max="9" width="8.85546875" style="6" hidden="1" customWidth="1"/>
    <col min="10" max="10" width="6.42578125" style="6" bestFit="1" customWidth="1"/>
    <col min="11" max="11" width="19.140625" style="6" bestFit="1" customWidth="1"/>
    <col min="12" max="12" width="8.28515625" style="6" bestFit="1" customWidth="1"/>
    <col min="13" max="13" width="11.140625" style="6" customWidth="1"/>
    <col min="14" max="14" width="6.42578125" style="6" bestFit="1" customWidth="1"/>
    <col min="15" max="15" width="9.140625" style="6" bestFit="1" customWidth="1"/>
    <col min="16" max="16" width="9.28515625" style="6" hidden="1" customWidth="1"/>
    <col min="17" max="17" width="12.85546875" style="6" hidden="1" customWidth="1"/>
    <col min="18" max="18" width="15.7109375" style="6" hidden="1" customWidth="1"/>
    <col min="19" max="19" width="27.5703125" style="6" customWidth="1"/>
    <col min="20" max="20" width="10.5703125" style="6" hidden="1" customWidth="1"/>
    <col min="21" max="21" width="10.5703125" style="6" customWidth="1"/>
    <col min="22" max="22" width="28.5703125" style="6" hidden="1" customWidth="1"/>
    <col min="23" max="23" width="15.5703125" style="6" customWidth="1"/>
    <col min="24" max="24" width="15.7109375" style="6" customWidth="1"/>
    <col min="25" max="25" width="15" style="6" bestFit="1" customWidth="1"/>
    <col min="26" max="26" width="4.7109375" style="6" bestFit="1" customWidth="1"/>
    <col min="27" max="27" width="5.5703125" style="6" customWidth="1"/>
    <col min="28" max="28" width="13.85546875" style="6" hidden="1" customWidth="1"/>
    <col min="29" max="29" width="13.140625" style="7" hidden="1" customWidth="1"/>
    <col min="30" max="30" width="10" style="7" hidden="1" customWidth="1"/>
    <col min="31" max="31" width="9.85546875" style="7" hidden="1" customWidth="1"/>
    <col min="32" max="32" width="7.42578125" style="375" bestFit="1" customWidth="1"/>
    <col min="33" max="33" width="12.5703125" style="375" customWidth="1"/>
    <col min="34" max="34" width="10" style="7" bestFit="1" customWidth="1"/>
    <col min="35" max="35" width="13.85546875" style="8" customWidth="1"/>
    <col min="36" max="36" width="7.42578125" style="9" bestFit="1" customWidth="1"/>
    <col min="37" max="37" width="22.85546875" style="9" bestFit="1" customWidth="1"/>
    <col min="38" max="16384" width="6.85546875" style="9"/>
  </cols>
  <sheetData>
    <row r="1" spans="1:37" s="231" customFormat="1" ht="77.25" customHeight="1" thickBot="1">
      <c r="A1" s="378"/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9"/>
      <c r="AD1" s="229"/>
      <c r="AE1" s="229"/>
      <c r="AF1" s="372"/>
      <c r="AG1" s="372"/>
      <c r="AH1" s="229"/>
      <c r="AI1" s="230"/>
    </row>
    <row r="2" spans="1:37" s="371" customFormat="1" ht="15.75" thickBot="1">
      <c r="A2" s="439" t="s">
        <v>22</v>
      </c>
      <c r="B2" s="366" t="s">
        <v>23</v>
      </c>
      <c r="C2" s="366" t="s">
        <v>24</v>
      </c>
      <c r="D2" s="366" t="s">
        <v>25</v>
      </c>
      <c r="E2" s="366" t="s">
        <v>26</v>
      </c>
      <c r="F2" s="366" t="s">
        <v>27</v>
      </c>
      <c r="G2" s="366" t="s">
        <v>28</v>
      </c>
      <c r="H2" s="366" t="s">
        <v>29</v>
      </c>
      <c r="I2" s="366" t="s">
        <v>30</v>
      </c>
      <c r="J2" s="366" t="s">
        <v>31</v>
      </c>
      <c r="K2" s="366" t="s">
        <v>32</v>
      </c>
      <c r="L2" s="366" t="s">
        <v>33</v>
      </c>
      <c r="M2" s="366" t="s">
        <v>34</v>
      </c>
      <c r="N2" s="366" t="s">
        <v>35</v>
      </c>
      <c r="O2" s="366" t="s">
        <v>36</v>
      </c>
      <c r="P2" s="366" t="s">
        <v>37</v>
      </c>
      <c r="Q2" s="366" t="s">
        <v>38</v>
      </c>
      <c r="R2" s="366" t="s">
        <v>39</v>
      </c>
      <c r="S2" s="366" t="s">
        <v>40</v>
      </c>
      <c r="T2" s="366" t="s">
        <v>41</v>
      </c>
      <c r="U2" s="366" t="s">
        <v>42</v>
      </c>
      <c r="V2" s="366" t="s">
        <v>43</v>
      </c>
      <c r="W2" s="366" t="s">
        <v>44</v>
      </c>
      <c r="X2" s="366" t="s">
        <v>45</v>
      </c>
      <c r="Y2" s="366" t="s">
        <v>46</v>
      </c>
      <c r="Z2" s="366" t="s">
        <v>47</v>
      </c>
      <c r="AA2" s="366" t="s">
        <v>48</v>
      </c>
      <c r="AB2" s="366" t="s">
        <v>49</v>
      </c>
      <c r="AC2" s="367" t="s">
        <v>50</v>
      </c>
      <c r="AD2" s="367" t="s">
        <v>51</v>
      </c>
      <c r="AE2" s="367" t="s">
        <v>52</v>
      </c>
      <c r="AF2" s="377" t="s">
        <v>53</v>
      </c>
      <c r="AG2" s="377" t="s">
        <v>54</v>
      </c>
      <c r="AH2" s="367" t="s">
        <v>55</v>
      </c>
      <c r="AI2" s="368" t="s">
        <v>56</v>
      </c>
      <c r="AJ2" s="369"/>
      <c r="AK2" s="370"/>
    </row>
    <row r="3" spans="1:37" s="365" customFormat="1">
      <c r="A3" s="379">
        <v>1</v>
      </c>
      <c r="B3" s="360" t="s">
        <v>0</v>
      </c>
      <c r="C3" s="360" t="s">
        <v>58</v>
      </c>
      <c r="D3" s="360" t="s">
        <v>59</v>
      </c>
      <c r="E3" s="360" t="s">
        <v>60</v>
      </c>
      <c r="F3" s="360">
        <v>330</v>
      </c>
      <c r="G3" s="360"/>
      <c r="H3" s="360" t="s">
        <v>61</v>
      </c>
      <c r="I3" s="360">
        <v>2000</v>
      </c>
      <c r="J3" s="360" t="s">
        <v>62</v>
      </c>
      <c r="K3" s="360"/>
      <c r="L3" s="360"/>
      <c r="M3" s="360" t="s">
        <v>63</v>
      </c>
      <c r="N3" s="360" t="s">
        <v>64</v>
      </c>
      <c r="O3" s="360" t="s">
        <v>65</v>
      </c>
      <c r="P3" s="360"/>
      <c r="Q3" s="360"/>
      <c r="R3" s="360"/>
      <c r="S3" s="360"/>
      <c r="T3" s="360"/>
      <c r="U3" s="360" t="s">
        <v>66</v>
      </c>
      <c r="V3" s="360" t="s">
        <v>67</v>
      </c>
      <c r="W3" s="360" t="s">
        <v>68</v>
      </c>
      <c r="X3" s="360" t="s">
        <v>68</v>
      </c>
      <c r="Y3" s="360" t="s">
        <v>67</v>
      </c>
      <c r="Z3" s="360" t="s">
        <v>69</v>
      </c>
      <c r="AA3" s="360"/>
      <c r="AB3" s="360">
        <v>10000000021</v>
      </c>
      <c r="AC3" s="361">
        <v>22</v>
      </c>
      <c r="AD3" s="361">
        <v>0</v>
      </c>
      <c r="AE3" s="361">
        <v>0</v>
      </c>
      <c r="AF3" s="373">
        <v>35.200000000000003</v>
      </c>
      <c r="AG3" s="373">
        <v>0</v>
      </c>
      <c r="AH3" s="362">
        <f t="shared" ref="AH3:AH20" si="0">AF3-AG3</f>
        <v>35.200000000000003</v>
      </c>
      <c r="AI3" s="363">
        <f>AF3*1.07</f>
        <v>37.664000000000009</v>
      </c>
      <c r="AJ3" s="364"/>
    </row>
    <row r="4" spans="1:37" s="365" customFormat="1">
      <c r="A4" s="379">
        <v>2</v>
      </c>
      <c r="B4" s="360" t="s">
        <v>0</v>
      </c>
      <c r="C4" s="360" t="s">
        <v>70</v>
      </c>
      <c r="D4" s="360" t="s">
        <v>59</v>
      </c>
      <c r="E4" s="360" t="s">
        <v>71</v>
      </c>
      <c r="F4" s="360">
        <v>360</v>
      </c>
      <c r="G4" s="360"/>
      <c r="H4" s="360" t="s">
        <v>72</v>
      </c>
      <c r="I4" s="360">
        <v>2000</v>
      </c>
      <c r="J4" s="360" t="s">
        <v>73</v>
      </c>
      <c r="K4" s="360"/>
      <c r="L4" s="360">
        <v>160</v>
      </c>
      <c r="M4" s="360" t="s">
        <v>74</v>
      </c>
      <c r="N4" s="360" t="s">
        <v>75</v>
      </c>
      <c r="O4" s="360" t="s">
        <v>65</v>
      </c>
      <c r="P4" s="360"/>
      <c r="Q4" s="360"/>
      <c r="R4" s="360"/>
      <c r="S4" s="360"/>
      <c r="T4" s="360"/>
      <c r="U4" s="360" t="s">
        <v>76</v>
      </c>
      <c r="V4" s="360" t="s">
        <v>68</v>
      </c>
      <c r="W4" s="360" t="s">
        <v>68</v>
      </c>
      <c r="X4" s="360" t="s">
        <v>68</v>
      </c>
      <c r="Y4" s="360" t="s">
        <v>68</v>
      </c>
      <c r="Z4" s="360" t="s">
        <v>69</v>
      </c>
      <c r="AA4" s="360"/>
      <c r="AB4" s="360">
        <v>10000000011</v>
      </c>
      <c r="AC4" s="361">
        <v>21</v>
      </c>
      <c r="AD4" s="361">
        <v>0</v>
      </c>
      <c r="AE4" s="361">
        <v>0</v>
      </c>
      <c r="AF4" s="373">
        <v>33.6</v>
      </c>
      <c r="AG4" s="373">
        <f>AF4*(1-(0.95^0*0.9^0*0.8^0*0.7^0*0.65^0*0.93^0*0.93^0*1^0))</f>
        <v>0</v>
      </c>
      <c r="AH4" s="362">
        <f t="shared" si="0"/>
        <v>33.6</v>
      </c>
      <c r="AI4" s="363">
        <f t="shared" ref="AI4:AI20" si="1">AF4*1.07</f>
        <v>35.952000000000005</v>
      </c>
      <c r="AJ4" s="364"/>
    </row>
    <row r="5" spans="1:37" s="365" customFormat="1">
      <c r="A5" s="379">
        <v>3</v>
      </c>
      <c r="B5" s="360" t="s">
        <v>0</v>
      </c>
      <c r="C5" s="360" t="s">
        <v>77</v>
      </c>
      <c r="D5" s="360" t="s">
        <v>59</v>
      </c>
      <c r="E5" s="360" t="s">
        <v>78</v>
      </c>
      <c r="F5" s="360">
        <v>745</v>
      </c>
      <c r="G5" s="360"/>
      <c r="H5" s="360" t="s">
        <v>79</v>
      </c>
      <c r="I5" s="360">
        <v>2000</v>
      </c>
      <c r="J5" s="360" t="s">
        <v>62</v>
      </c>
      <c r="K5" s="360"/>
      <c r="L5" s="360" t="s">
        <v>80</v>
      </c>
      <c r="M5" s="360" t="s">
        <v>63</v>
      </c>
      <c r="N5" s="360" t="s">
        <v>64</v>
      </c>
      <c r="O5" s="360" t="s">
        <v>65</v>
      </c>
      <c r="P5" s="360"/>
      <c r="Q5" s="360"/>
      <c r="R5" s="360"/>
      <c r="S5" s="360"/>
      <c r="T5" s="360"/>
      <c r="U5" s="360" t="s">
        <v>81</v>
      </c>
      <c r="V5" s="360" t="s">
        <v>68</v>
      </c>
      <c r="W5" s="360" t="s">
        <v>68</v>
      </c>
      <c r="X5" s="360" t="s">
        <v>68</v>
      </c>
      <c r="Y5" s="360" t="s">
        <v>68</v>
      </c>
      <c r="Z5" s="360" t="s">
        <v>69</v>
      </c>
      <c r="AA5" s="360" t="s">
        <v>82</v>
      </c>
      <c r="AB5" s="360">
        <v>10000000011</v>
      </c>
      <c r="AC5" s="361">
        <v>22</v>
      </c>
      <c r="AD5" s="361">
        <v>0</v>
      </c>
      <c r="AE5" s="361">
        <v>0</v>
      </c>
      <c r="AF5" s="373">
        <v>35.200000000000003</v>
      </c>
      <c r="AG5" s="373">
        <f>AF5*(1-(0.95^0*0.9^0*0.8^0*0.7^0*0.65^0*0.93^0*0.93^0*1^1))</f>
        <v>0</v>
      </c>
      <c r="AH5" s="362">
        <f t="shared" si="0"/>
        <v>35.200000000000003</v>
      </c>
      <c r="AI5" s="363">
        <f t="shared" si="1"/>
        <v>37.664000000000009</v>
      </c>
      <c r="AJ5" s="364"/>
    </row>
    <row r="6" spans="1:37" s="365" customFormat="1">
      <c r="A6" s="379">
        <v>4</v>
      </c>
      <c r="B6" s="360" t="s">
        <v>0</v>
      </c>
      <c r="C6" s="360" t="s">
        <v>83</v>
      </c>
      <c r="D6" s="360" t="s">
        <v>59</v>
      </c>
      <c r="E6" s="360" t="s">
        <v>84</v>
      </c>
      <c r="F6" s="360">
        <v>745</v>
      </c>
      <c r="G6" s="360"/>
      <c r="H6" s="360" t="s">
        <v>79</v>
      </c>
      <c r="I6" s="360">
        <v>2000</v>
      </c>
      <c r="J6" s="360" t="s">
        <v>85</v>
      </c>
      <c r="K6" s="360"/>
      <c r="L6" s="360"/>
      <c r="M6" s="360" t="s">
        <v>63</v>
      </c>
      <c r="N6" s="360" t="s">
        <v>64</v>
      </c>
      <c r="O6" s="360" t="s">
        <v>65</v>
      </c>
      <c r="P6" s="360"/>
      <c r="Q6" s="360"/>
      <c r="R6" s="360"/>
      <c r="S6" s="360"/>
      <c r="T6" s="360"/>
      <c r="U6" s="360" t="s">
        <v>86</v>
      </c>
      <c r="V6" s="360" t="s">
        <v>68</v>
      </c>
      <c r="W6" s="360" t="s">
        <v>68</v>
      </c>
      <c r="X6" s="360" t="s">
        <v>68</v>
      </c>
      <c r="Y6" s="360" t="s">
        <v>68</v>
      </c>
      <c r="Z6" s="360" t="s">
        <v>69</v>
      </c>
      <c r="AA6" s="360"/>
      <c r="AB6" s="360">
        <v>10000000011</v>
      </c>
      <c r="AC6" s="361">
        <v>22</v>
      </c>
      <c r="AD6" s="361">
        <v>0</v>
      </c>
      <c r="AE6" s="361">
        <v>0</v>
      </c>
      <c r="AF6" s="373">
        <v>35.200000000000003</v>
      </c>
      <c r="AG6" s="373">
        <v>0</v>
      </c>
      <c r="AH6" s="362">
        <f t="shared" si="0"/>
        <v>35.200000000000003</v>
      </c>
      <c r="AI6" s="363">
        <f t="shared" si="1"/>
        <v>37.664000000000009</v>
      </c>
      <c r="AJ6" s="364"/>
    </row>
    <row r="7" spans="1:37" s="365" customFormat="1">
      <c r="A7" s="379">
        <v>5</v>
      </c>
      <c r="B7" s="360" t="s">
        <v>0</v>
      </c>
      <c r="C7" s="360" t="s">
        <v>87</v>
      </c>
      <c r="D7" s="360" t="s">
        <v>59</v>
      </c>
      <c r="E7" s="360" t="s">
        <v>88</v>
      </c>
      <c r="F7" s="360">
        <v>760</v>
      </c>
      <c r="G7" s="360"/>
      <c r="H7" s="360" t="s">
        <v>89</v>
      </c>
      <c r="I7" s="360">
        <v>2000</v>
      </c>
      <c r="J7" s="360" t="s">
        <v>85</v>
      </c>
      <c r="K7" s="360"/>
      <c r="L7" s="360">
        <v>250</v>
      </c>
      <c r="M7" s="360" t="s">
        <v>74</v>
      </c>
      <c r="N7" s="360" t="s">
        <v>90</v>
      </c>
      <c r="O7" s="360" t="s">
        <v>65</v>
      </c>
      <c r="P7" s="360"/>
      <c r="Q7" s="360"/>
      <c r="R7" s="360"/>
      <c r="S7" s="360"/>
      <c r="T7" s="360"/>
      <c r="U7" s="360" t="s">
        <v>91</v>
      </c>
      <c r="V7" s="360" t="s">
        <v>68</v>
      </c>
      <c r="W7" s="360" t="s">
        <v>68</v>
      </c>
      <c r="X7" s="360" t="s">
        <v>68</v>
      </c>
      <c r="Y7" s="360" t="s">
        <v>68</v>
      </c>
      <c r="Z7" s="360" t="s">
        <v>69</v>
      </c>
      <c r="AA7" s="360"/>
      <c r="AB7" s="360">
        <v>10000000011</v>
      </c>
      <c r="AC7" s="361">
        <v>22</v>
      </c>
      <c r="AD7" s="361">
        <v>0</v>
      </c>
      <c r="AE7" s="361">
        <v>0</v>
      </c>
      <c r="AF7" s="373">
        <v>35.200000000000003</v>
      </c>
      <c r="AG7" s="373">
        <f>AF7*(1-(0.95^0*0.9^0*0.8^0*0.7^0*0.65^0*0.93^0*0.93^0*1^0))</f>
        <v>0</v>
      </c>
      <c r="AH7" s="362">
        <f t="shared" si="0"/>
        <v>35.200000000000003</v>
      </c>
      <c r="AI7" s="363">
        <f t="shared" si="1"/>
        <v>37.664000000000009</v>
      </c>
      <c r="AJ7" s="364"/>
    </row>
    <row r="8" spans="1:37" s="365" customFormat="1">
      <c r="A8" s="379">
        <v>6</v>
      </c>
      <c r="B8" s="360" t="s">
        <v>0</v>
      </c>
      <c r="C8" s="360" t="s">
        <v>92</v>
      </c>
      <c r="D8" s="360" t="s">
        <v>59</v>
      </c>
      <c r="E8" s="360" t="s">
        <v>93</v>
      </c>
      <c r="F8" s="360">
        <v>780</v>
      </c>
      <c r="G8" s="360"/>
      <c r="H8" s="360" t="s">
        <v>94</v>
      </c>
      <c r="I8" s="360">
        <v>2000</v>
      </c>
      <c r="J8" s="360" t="s">
        <v>95</v>
      </c>
      <c r="K8" s="360"/>
      <c r="L8" s="360"/>
      <c r="M8" s="360" t="s">
        <v>63</v>
      </c>
      <c r="N8" s="360" t="s">
        <v>75</v>
      </c>
      <c r="O8" s="360" t="s">
        <v>65</v>
      </c>
      <c r="P8" s="360"/>
      <c r="Q8" s="360"/>
      <c r="R8" s="360"/>
      <c r="S8" s="360"/>
      <c r="T8" s="360"/>
      <c r="U8" s="360" t="s">
        <v>96</v>
      </c>
      <c r="V8" s="360" t="s">
        <v>68</v>
      </c>
      <c r="W8" s="360" t="s">
        <v>68</v>
      </c>
      <c r="X8" s="360" t="s">
        <v>68</v>
      </c>
      <c r="Y8" s="360" t="s">
        <v>68</v>
      </c>
      <c r="Z8" s="360" t="s">
        <v>69</v>
      </c>
      <c r="AA8" s="360"/>
      <c r="AB8" s="360">
        <v>10002003071</v>
      </c>
      <c r="AC8" s="361">
        <v>35</v>
      </c>
      <c r="AD8" s="361">
        <v>10</v>
      </c>
      <c r="AE8" s="361">
        <v>0</v>
      </c>
      <c r="AF8" s="373">
        <v>72</v>
      </c>
      <c r="AG8" s="373">
        <v>0</v>
      </c>
      <c r="AH8" s="362">
        <f t="shared" si="0"/>
        <v>72</v>
      </c>
      <c r="AI8" s="363">
        <f t="shared" si="1"/>
        <v>77.040000000000006</v>
      </c>
      <c r="AJ8" s="364"/>
    </row>
    <row r="9" spans="1:37" s="365" customFormat="1">
      <c r="A9" s="379">
        <v>7</v>
      </c>
      <c r="B9" s="360" t="s">
        <v>0</v>
      </c>
      <c r="C9" s="360" t="s">
        <v>97</v>
      </c>
      <c r="D9" s="360" t="s">
        <v>59</v>
      </c>
      <c r="E9" s="360" t="s">
        <v>98</v>
      </c>
      <c r="F9" s="360">
        <v>780</v>
      </c>
      <c r="G9" s="360"/>
      <c r="H9" s="360" t="s">
        <v>99</v>
      </c>
      <c r="I9" s="360">
        <v>2000</v>
      </c>
      <c r="J9" s="360" t="s">
        <v>95</v>
      </c>
      <c r="K9" s="360"/>
      <c r="L9" s="360"/>
      <c r="M9" s="360" t="s">
        <v>63</v>
      </c>
      <c r="N9" s="360" t="s">
        <v>75</v>
      </c>
      <c r="O9" s="360" t="s">
        <v>65</v>
      </c>
      <c r="P9" s="360"/>
      <c r="Q9" s="360"/>
      <c r="R9" s="360"/>
      <c r="S9" s="360"/>
      <c r="T9" s="360"/>
      <c r="U9" s="360" t="s">
        <v>100</v>
      </c>
      <c r="V9" s="360" t="s">
        <v>68</v>
      </c>
      <c r="W9" s="360" t="s">
        <v>68</v>
      </c>
      <c r="X9" s="360" t="s">
        <v>68</v>
      </c>
      <c r="Y9" s="360" t="s">
        <v>68</v>
      </c>
      <c r="Z9" s="360" t="s">
        <v>69</v>
      </c>
      <c r="AA9" s="360"/>
      <c r="AB9" s="360">
        <v>10002003071</v>
      </c>
      <c r="AC9" s="361">
        <v>35</v>
      </c>
      <c r="AD9" s="361">
        <v>10</v>
      </c>
      <c r="AE9" s="361">
        <v>0</v>
      </c>
      <c r="AF9" s="373">
        <v>72</v>
      </c>
      <c r="AG9" s="373">
        <v>0</v>
      </c>
      <c r="AH9" s="362">
        <f t="shared" si="0"/>
        <v>72</v>
      </c>
      <c r="AI9" s="363">
        <f t="shared" si="1"/>
        <v>77.040000000000006</v>
      </c>
      <c r="AJ9" s="364"/>
    </row>
    <row r="10" spans="1:37" s="365" customFormat="1">
      <c r="A10" s="379">
        <v>8</v>
      </c>
      <c r="B10" s="360" t="s">
        <v>0</v>
      </c>
      <c r="C10" s="360" t="s">
        <v>101</v>
      </c>
      <c r="D10" s="360" t="s">
        <v>59</v>
      </c>
      <c r="E10" s="360" t="s">
        <v>102</v>
      </c>
      <c r="F10" s="360">
        <v>780</v>
      </c>
      <c r="G10" s="360"/>
      <c r="H10" s="360" t="s">
        <v>103</v>
      </c>
      <c r="I10" s="360">
        <v>2000</v>
      </c>
      <c r="J10" s="360" t="s">
        <v>73</v>
      </c>
      <c r="K10" s="360"/>
      <c r="L10" s="360">
        <v>250</v>
      </c>
      <c r="M10" s="360" t="s">
        <v>74</v>
      </c>
      <c r="N10" s="360" t="s">
        <v>75</v>
      </c>
      <c r="O10" s="360" t="s">
        <v>65</v>
      </c>
      <c r="P10" s="360"/>
      <c r="Q10" s="360"/>
      <c r="R10" s="360"/>
      <c r="S10" s="360"/>
      <c r="T10" s="360"/>
      <c r="U10" s="360" t="s">
        <v>104</v>
      </c>
      <c r="V10" s="360" t="s">
        <v>68</v>
      </c>
      <c r="W10" s="360" t="s">
        <v>68</v>
      </c>
      <c r="X10" s="360" t="s">
        <v>68</v>
      </c>
      <c r="Y10" s="360" t="s">
        <v>68</v>
      </c>
      <c r="Z10" s="360" t="s">
        <v>69</v>
      </c>
      <c r="AA10" s="360"/>
      <c r="AB10" s="360">
        <v>10002003071</v>
      </c>
      <c r="AC10" s="361">
        <v>22</v>
      </c>
      <c r="AD10" s="361">
        <v>0</v>
      </c>
      <c r="AE10" s="361">
        <v>0</v>
      </c>
      <c r="AF10" s="373">
        <v>35.200000000000003</v>
      </c>
      <c r="AG10" s="373">
        <f>AF10*(1-(0.95^0*0.9^0*0.8^0*0.7^0*0.65^0*0.93^0*0.93^0*1^0))</f>
        <v>0</v>
      </c>
      <c r="AH10" s="362">
        <f t="shared" si="0"/>
        <v>35.200000000000003</v>
      </c>
      <c r="AI10" s="363">
        <f t="shared" si="1"/>
        <v>37.664000000000009</v>
      </c>
      <c r="AJ10" s="364"/>
    </row>
    <row r="11" spans="1:37" s="365" customFormat="1">
      <c r="A11" s="379">
        <v>9</v>
      </c>
      <c r="B11" s="360" t="s">
        <v>0</v>
      </c>
      <c r="C11" s="360" t="s">
        <v>105</v>
      </c>
      <c r="D11" s="360" t="s">
        <v>59</v>
      </c>
      <c r="E11" s="360" t="s">
        <v>102</v>
      </c>
      <c r="F11" s="360">
        <v>780</v>
      </c>
      <c r="G11" s="360"/>
      <c r="H11" s="360" t="s">
        <v>103</v>
      </c>
      <c r="I11" s="360">
        <v>2000</v>
      </c>
      <c r="J11" s="360" t="s">
        <v>73</v>
      </c>
      <c r="K11" s="360"/>
      <c r="L11" s="360">
        <v>250</v>
      </c>
      <c r="M11" s="360" t="s">
        <v>74</v>
      </c>
      <c r="N11" s="360" t="s">
        <v>75</v>
      </c>
      <c r="O11" s="360" t="s">
        <v>65</v>
      </c>
      <c r="P11" s="360"/>
      <c r="Q11" s="360"/>
      <c r="R11" s="360"/>
      <c r="S11" s="360"/>
      <c r="T11" s="360"/>
      <c r="U11" s="360" t="s">
        <v>106</v>
      </c>
      <c r="V11" s="360" t="s">
        <v>68</v>
      </c>
      <c r="W11" s="360" t="s">
        <v>68</v>
      </c>
      <c r="X11" s="360" t="s">
        <v>68</v>
      </c>
      <c r="Y11" s="360" t="s">
        <v>68</v>
      </c>
      <c r="Z11" s="360" t="s">
        <v>69</v>
      </c>
      <c r="AA11" s="360"/>
      <c r="AB11" s="360">
        <v>10002003071</v>
      </c>
      <c r="AC11" s="361">
        <v>22</v>
      </c>
      <c r="AD11" s="361">
        <v>0</v>
      </c>
      <c r="AE11" s="361">
        <v>0</v>
      </c>
      <c r="AF11" s="373">
        <v>35.200000000000003</v>
      </c>
      <c r="AG11" s="373">
        <f>AF11*(1-(0.95^0*0.9^0*0.8^0*0.7^0*0.65^0*0.93^0*0.93^0*1^0))</f>
        <v>0</v>
      </c>
      <c r="AH11" s="362">
        <f t="shared" si="0"/>
        <v>35.200000000000003</v>
      </c>
      <c r="AI11" s="363">
        <f t="shared" si="1"/>
        <v>37.664000000000009</v>
      </c>
      <c r="AJ11" s="364"/>
    </row>
    <row r="12" spans="1:37" s="365" customFormat="1">
      <c r="A12" s="379">
        <v>10</v>
      </c>
      <c r="B12" s="360" t="s">
        <v>0</v>
      </c>
      <c r="C12" s="360" t="s">
        <v>107</v>
      </c>
      <c r="D12" s="360" t="s">
        <v>59</v>
      </c>
      <c r="E12" s="360" t="s">
        <v>93</v>
      </c>
      <c r="F12" s="360">
        <v>780</v>
      </c>
      <c r="G12" s="360"/>
      <c r="H12" s="360" t="s">
        <v>94</v>
      </c>
      <c r="I12" s="360">
        <v>2000</v>
      </c>
      <c r="J12" s="360" t="s">
        <v>108</v>
      </c>
      <c r="K12" s="360"/>
      <c r="L12" s="360"/>
      <c r="M12" s="360" t="s">
        <v>63</v>
      </c>
      <c r="N12" s="360" t="s">
        <v>75</v>
      </c>
      <c r="O12" s="360" t="s">
        <v>65</v>
      </c>
      <c r="P12" s="360"/>
      <c r="Q12" s="360"/>
      <c r="R12" s="360"/>
      <c r="S12" s="360"/>
      <c r="T12" s="360"/>
      <c r="U12" s="360" t="s">
        <v>109</v>
      </c>
      <c r="V12" s="360" t="s">
        <v>68</v>
      </c>
      <c r="W12" s="360" t="s">
        <v>68</v>
      </c>
      <c r="X12" s="360" t="s">
        <v>68</v>
      </c>
      <c r="Y12" s="360" t="s">
        <v>68</v>
      </c>
      <c r="Z12" s="360" t="s">
        <v>69</v>
      </c>
      <c r="AA12" s="360"/>
      <c r="AB12" s="360">
        <v>10002003071</v>
      </c>
      <c r="AC12" s="361">
        <v>35</v>
      </c>
      <c r="AD12" s="361">
        <v>0</v>
      </c>
      <c r="AE12" s="361">
        <v>0</v>
      </c>
      <c r="AF12" s="373">
        <v>56</v>
      </c>
      <c r="AG12" s="373">
        <v>0</v>
      </c>
      <c r="AH12" s="362">
        <f t="shared" si="0"/>
        <v>56</v>
      </c>
      <c r="AI12" s="363">
        <f t="shared" si="1"/>
        <v>59.92</v>
      </c>
      <c r="AJ12" s="364"/>
    </row>
    <row r="13" spans="1:37" s="365" customFormat="1">
      <c r="A13" s="379">
        <v>11</v>
      </c>
      <c r="B13" s="360" t="s">
        <v>0</v>
      </c>
      <c r="C13" s="360" t="s">
        <v>110</v>
      </c>
      <c r="D13" s="360" t="s">
        <v>59</v>
      </c>
      <c r="E13" s="360" t="s">
        <v>93</v>
      </c>
      <c r="F13" s="360">
        <v>780</v>
      </c>
      <c r="G13" s="360"/>
      <c r="H13" s="360" t="s">
        <v>94</v>
      </c>
      <c r="I13" s="360">
        <v>2000</v>
      </c>
      <c r="J13" s="360" t="s">
        <v>108</v>
      </c>
      <c r="K13" s="360"/>
      <c r="L13" s="360"/>
      <c r="M13" s="360" t="s">
        <v>63</v>
      </c>
      <c r="N13" s="360" t="s">
        <v>75</v>
      </c>
      <c r="O13" s="360" t="s">
        <v>65</v>
      </c>
      <c r="P13" s="360"/>
      <c r="Q13" s="360"/>
      <c r="R13" s="360"/>
      <c r="S13" s="360"/>
      <c r="T13" s="360"/>
      <c r="U13" s="360" t="s">
        <v>111</v>
      </c>
      <c r="V13" s="360" t="s">
        <v>68</v>
      </c>
      <c r="W13" s="360" t="s">
        <v>68</v>
      </c>
      <c r="X13" s="360" t="s">
        <v>68</v>
      </c>
      <c r="Y13" s="360" t="s">
        <v>68</v>
      </c>
      <c r="Z13" s="360" t="s">
        <v>69</v>
      </c>
      <c r="AA13" s="360"/>
      <c r="AB13" s="360">
        <v>10002003071</v>
      </c>
      <c r="AC13" s="361">
        <v>35</v>
      </c>
      <c r="AD13" s="361">
        <v>0</v>
      </c>
      <c r="AE13" s="361">
        <v>0</v>
      </c>
      <c r="AF13" s="373">
        <v>56</v>
      </c>
      <c r="AG13" s="373">
        <v>0</v>
      </c>
      <c r="AH13" s="362">
        <f t="shared" si="0"/>
        <v>56</v>
      </c>
      <c r="AI13" s="363">
        <f t="shared" si="1"/>
        <v>59.92</v>
      </c>
      <c r="AJ13" s="364"/>
    </row>
    <row r="14" spans="1:37" s="365" customFormat="1">
      <c r="A14" s="379">
        <v>12</v>
      </c>
      <c r="B14" s="360" t="s">
        <v>0</v>
      </c>
      <c r="C14" s="360" t="s">
        <v>112</v>
      </c>
      <c r="D14" s="360" t="s">
        <v>59</v>
      </c>
      <c r="E14" s="360" t="s">
        <v>98</v>
      </c>
      <c r="F14" s="360">
        <v>780</v>
      </c>
      <c r="G14" s="360"/>
      <c r="H14" s="360" t="s">
        <v>94</v>
      </c>
      <c r="I14" s="360">
        <v>2000</v>
      </c>
      <c r="J14" s="360" t="s">
        <v>108</v>
      </c>
      <c r="K14" s="360"/>
      <c r="L14" s="360"/>
      <c r="M14" s="360" t="s">
        <v>113</v>
      </c>
      <c r="N14" s="360" t="s">
        <v>75</v>
      </c>
      <c r="O14" s="360" t="s">
        <v>65</v>
      </c>
      <c r="P14" s="360"/>
      <c r="Q14" s="360"/>
      <c r="R14" s="360"/>
      <c r="S14" s="360"/>
      <c r="T14" s="360"/>
      <c r="U14" s="360" t="s">
        <v>114</v>
      </c>
      <c r="V14" s="360" t="s">
        <v>68</v>
      </c>
      <c r="W14" s="360" t="s">
        <v>68</v>
      </c>
      <c r="X14" s="360" t="s">
        <v>68</v>
      </c>
      <c r="Y14" s="360" t="s">
        <v>68</v>
      </c>
      <c r="Z14" s="360" t="s">
        <v>69</v>
      </c>
      <c r="AA14" s="360"/>
      <c r="AB14" s="360">
        <v>10002003081</v>
      </c>
      <c r="AC14" s="361">
        <v>35</v>
      </c>
      <c r="AD14" s="361">
        <v>5</v>
      </c>
      <c r="AE14" s="361">
        <v>0</v>
      </c>
      <c r="AF14" s="373">
        <v>64</v>
      </c>
      <c r="AG14" s="373">
        <v>0</v>
      </c>
      <c r="AH14" s="362">
        <f t="shared" si="0"/>
        <v>64</v>
      </c>
      <c r="AI14" s="363">
        <f t="shared" si="1"/>
        <v>68.48</v>
      </c>
      <c r="AJ14" s="364"/>
    </row>
    <row r="15" spans="1:37" s="365" customFormat="1">
      <c r="A15" s="379">
        <v>13</v>
      </c>
      <c r="B15" s="360" t="s">
        <v>0</v>
      </c>
      <c r="C15" s="360" t="s">
        <v>115</v>
      </c>
      <c r="D15" s="360" t="s">
        <v>59</v>
      </c>
      <c r="E15" s="360" t="s">
        <v>98</v>
      </c>
      <c r="F15" s="360">
        <v>780</v>
      </c>
      <c r="G15" s="360"/>
      <c r="H15" s="360" t="s">
        <v>99</v>
      </c>
      <c r="I15" s="360">
        <v>2000</v>
      </c>
      <c r="J15" s="360" t="s">
        <v>108</v>
      </c>
      <c r="K15" s="360"/>
      <c r="L15" s="360"/>
      <c r="M15" s="360" t="s">
        <v>63</v>
      </c>
      <c r="N15" s="360" t="s">
        <v>75</v>
      </c>
      <c r="O15" s="360" t="s">
        <v>65</v>
      </c>
      <c r="P15" s="360"/>
      <c r="Q15" s="360"/>
      <c r="R15" s="360"/>
      <c r="S15" s="360"/>
      <c r="T15" s="360"/>
      <c r="U15" s="360" t="s">
        <v>116</v>
      </c>
      <c r="V15" s="360" t="s">
        <v>68</v>
      </c>
      <c r="W15" s="360" t="s">
        <v>68</v>
      </c>
      <c r="X15" s="360" t="s">
        <v>68</v>
      </c>
      <c r="Y15" s="360" t="s">
        <v>68</v>
      </c>
      <c r="Z15" s="360" t="s">
        <v>69</v>
      </c>
      <c r="AA15" s="360"/>
      <c r="AB15" s="360">
        <v>10002003071</v>
      </c>
      <c r="AC15" s="361">
        <v>35</v>
      </c>
      <c r="AD15" s="361">
        <v>0</v>
      </c>
      <c r="AE15" s="361">
        <v>0</v>
      </c>
      <c r="AF15" s="373">
        <v>56</v>
      </c>
      <c r="AG15" s="373">
        <v>0</v>
      </c>
      <c r="AH15" s="362">
        <f t="shared" si="0"/>
        <v>56</v>
      </c>
      <c r="AI15" s="363">
        <f t="shared" si="1"/>
        <v>59.92</v>
      </c>
      <c r="AJ15" s="364"/>
    </row>
    <row r="16" spans="1:37" s="365" customFormat="1">
      <c r="A16" s="379">
        <v>14</v>
      </c>
      <c r="B16" s="360" t="s">
        <v>0</v>
      </c>
      <c r="C16" s="360" t="s">
        <v>117</v>
      </c>
      <c r="D16" s="360" t="s">
        <v>59</v>
      </c>
      <c r="E16" s="360" t="s">
        <v>98</v>
      </c>
      <c r="F16" s="360">
        <v>780</v>
      </c>
      <c r="G16" s="360"/>
      <c r="H16" s="360" t="s">
        <v>94</v>
      </c>
      <c r="I16" s="360">
        <v>2000</v>
      </c>
      <c r="J16" s="360" t="s">
        <v>118</v>
      </c>
      <c r="K16" s="360"/>
      <c r="L16" s="360"/>
      <c r="M16" s="360" t="s">
        <v>63</v>
      </c>
      <c r="N16" s="360" t="s">
        <v>75</v>
      </c>
      <c r="O16" s="360" t="s">
        <v>65</v>
      </c>
      <c r="P16" s="360"/>
      <c r="Q16" s="360"/>
      <c r="R16" s="360"/>
      <c r="S16" s="360"/>
      <c r="T16" s="360"/>
      <c r="U16" s="360" t="s">
        <v>119</v>
      </c>
      <c r="V16" s="360" t="s">
        <v>68</v>
      </c>
      <c r="W16" s="360" t="s">
        <v>68</v>
      </c>
      <c r="X16" s="360" t="s">
        <v>68</v>
      </c>
      <c r="Y16" s="360" t="s">
        <v>68</v>
      </c>
      <c r="Z16" s="360" t="s">
        <v>69</v>
      </c>
      <c r="AA16" s="360"/>
      <c r="AB16" s="360">
        <v>10002003071</v>
      </c>
      <c r="AC16" s="361">
        <v>35</v>
      </c>
      <c r="AD16" s="361">
        <v>0</v>
      </c>
      <c r="AE16" s="361">
        <v>0</v>
      </c>
      <c r="AF16" s="373">
        <v>56</v>
      </c>
      <c r="AG16" s="373">
        <v>0</v>
      </c>
      <c r="AH16" s="362">
        <f t="shared" si="0"/>
        <v>56</v>
      </c>
      <c r="AI16" s="363">
        <f t="shared" si="1"/>
        <v>59.92</v>
      </c>
      <c r="AJ16" s="364"/>
    </row>
    <row r="17" spans="1:37" s="365" customFormat="1">
      <c r="A17" s="379">
        <v>15</v>
      </c>
      <c r="B17" s="360" t="s">
        <v>0</v>
      </c>
      <c r="C17" s="360" t="s">
        <v>120</v>
      </c>
      <c r="D17" s="360" t="s">
        <v>59</v>
      </c>
      <c r="E17" s="360" t="s">
        <v>93</v>
      </c>
      <c r="F17" s="360">
        <v>780</v>
      </c>
      <c r="G17" s="360"/>
      <c r="H17" s="360" t="s">
        <v>94</v>
      </c>
      <c r="I17" s="360">
        <v>2000</v>
      </c>
      <c r="J17" s="360" t="s">
        <v>121</v>
      </c>
      <c r="K17" s="360"/>
      <c r="L17" s="360"/>
      <c r="M17" s="360" t="s">
        <v>63</v>
      </c>
      <c r="N17" s="360" t="s">
        <v>75</v>
      </c>
      <c r="O17" s="360" t="s">
        <v>65</v>
      </c>
      <c r="P17" s="360"/>
      <c r="Q17" s="360"/>
      <c r="R17" s="360"/>
      <c r="S17" s="360"/>
      <c r="T17" s="360"/>
      <c r="U17" s="360" t="s">
        <v>122</v>
      </c>
      <c r="V17" s="360" t="s">
        <v>68</v>
      </c>
      <c r="W17" s="360" t="s">
        <v>68</v>
      </c>
      <c r="X17" s="360" t="s">
        <v>68</v>
      </c>
      <c r="Y17" s="360" t="s">
        <v>68</v>
      </c>
      <c r="Z17" s="360" t="s">
        <v>69</v>
      </c>
      <c r="AA17" s="360"/>
      <c r="AB17" s="360">
        <v>10002003071</v>
      </c>
      <c r="AC17" s="361">
        <v>35</v>
      </c>
      <c r="AD17" s="361">
        <v>5</v>
      </c>
      <c r="AE17" s="361">
        <v>0</v>
      </c>
      <c r="AF17" s="373">
        <v>64</v>
      </c>
      <c r="AG17" s="373">
        <v>0</v>
      </c>
      <c r="AH17" s="362">
        <f t="shared" si="0"/>
        <v>64</v>
      </c>
      <c r="AI17" s="363">
        <f t="shared" si="1"/>
        <v>68.48</v>
      </c>
      <c r="AJ17" s="364"/>
    </row>
    <row r="18" spans="1:37" s="365" customFormat="1">
      <c r="A18" s="379">
        <v>16</v>
      </c>
      <c r="B18" s="360" t="s">
        <v>0</v>
      </c>
      <c r="C18" s="360" t="s">
        <v>123</v>
      </c>
      <c r="D18" s="360" t="s">
        <v>59</v>
      </c>
      <c r="E18" s="360" t="s">
        <v>98</v>
      </c>
      <c r="F18" s="360">
        <v>780</v>
      </c>
      <c r="G18" s="360"/>
      <c r="H18" s="360" t="s">
        <v>94</v>
      </c>
      <c r="I18" s="360">
        <v>2000</v>
      </c>
      <c r="J18" s="360" t="s">
        <v>121</v>
      </c>
      <c r="K18" s="360"/>
      <c r="L18" s="360"/>
      <c r="M18" s="360" t="s">
        <v>63</v>
      </c>
      <c r="N18" s="360" t="s">
        <v>75</v>
      </c>
      <c r="O18" s="360" t="s">
        <v>65</v>
      </c>
      <c r="P18" s="360"/>
      <c r="Q18" s="360"/>
      <c r="R18" s="360"/>
      <c r="S18" s="360"/>
      <c r="T18" s="360"/>
      <c r="U18" s="360" t="s">
        <v>124</v>
      </c>
      <c r="V18" s="360" t="s">
        <v>68</v>
      </c>
      <c r="W18" s="360" t="s">
        <v>68</v>
      </c>
      <c r="X18" s="360" t="s">
        <v>68</v>
      </c>
      <c r="Y18" s="360" t="s">
        <v>68</v>
      </c>
      <c r="Z18" s="360" t="s">
        <v>69</v>
      </c>
      <c r="AA18" s="360"/>
      <c r="AB18" s="360">
        <v>10002003071</v>
      </c>
      <c r="AC18" s="361">
        <v>35</v>
      </c>
      <c r="AD18" s="361">
        <v>5</v>
      </c>
      <c r="AE18" s="361">
        <v>0</v>
      </c>
      <c r="AF18" s="373">
        <v>64</v>
      </c>
      <c r="AG18" s="373">
        <v>0</v>
      </c>
      <c r="AH18" s="362">
        <f t="shared" si="0"/>
        <v>64</v>
      </c>
      <c r="AI18" s="363">
        <f t="shared" si="1"/>
        <v>68.48</v>
      </c>
      <c r="AJ18" s="364"/>
    </row>
    <row r="19" spans="1:37" s="365" customFormat="1">
      <c r="A19" s="379">
        <v>17</v>
      </c>
      <c r="B19" s="360" t="s">
        <v>0</v>
      </c>
      <c r="C19" s="360" t="s">
        <v>125</v>
      </c>
      <c r="D19" s="360" t="s">
        <v>59</v>
      </c>
      <c r="E19" s="360" t="s">
        <v>126</v>
      </c>
      <c r="F19" s="360">
        <v>780</v>
      </c>
      <c r="G19" s="360"/>
      <c r="H19" s="360" t="s">
        <v>127</v>
      </c>
      <c r="I19" s="360">
        <v>3000</v>
      </c>
      <c r="J19" s="360" t="s">
        <v>108</v>
      </c>
      <c r="K19" s="360"/>
      <c r="L19" s="360">
        <v>250</v>
      </c>
      <c r="M19" s="360" t="s">
        <v>74</v>
      </c>
      <c r="N19" s="360" t="s">
        <v>75</v>
      </c>
      <c r="O19" s="360" t="s">
        <v>65</v>
      </c>
      <c r="P19" s="360"/>
      <c r="Q19" s="360"/>
      <c r="R19" s="360"/>
      <c r="S19" s="360"/>
      <c r="T19" s="360"/>
      <c r="U19" s="360" t="s">
        <v>128</v>
      </c>
      <c r="V19" s="360" t="s">
        <v>129</v>
      </c>
      <c r="W19" s="360" t="s">
        <v>68</v>
      </c>
      <c r="X19" s="360" t="s">
        <v>68</v>
      </c>
      <c r="Y19" s="360" t="s">
        <v>68</v>
      </c>
      <c r="Z19" s="360" t="s">
        <v>69</v>
      </c>
      <c r="AA19" s="360"/>
      <c r="AB19" s="360">
        <v>10002003071</v>
      </c>
      <c r="AC19" s="361">
        <v>22</v>
      </c>
      <c r="AD19" s="361">
        <v>0</v>
      </c>
      <c r="AE19" s="361">
        <v>0</v>
      </c>
      <c r="AF19" s="373">
        <v>35.200000000000003</v>
      </c>
      <c r="AG19" s="373">
        <f>AF19*(1-(0.95^0*0.9^0*0.8^0*0.7^0*0.65^0*0.93^0*0.93^0*1^0))</f>
        <v>0</v>
      </c>
      <c r="AH19" s="362">
        <f t="shared" si="0"/>
        <v>35.200000000000003</v>
      </c>
      <c r="AI19" s="363">
        <f t="shared" si="1"/>
        <v>37.664000000000009</v>
      </c>
      <c r="AJ19" s="364"/>
    </row>
    <row r="20" spans="1:37" s="390" customFormat="1" ht="15.75" thickBot="1">
      <c r="A20" s="383">
        <v>18</v>
      </c>
      <c r="B20" s="384" t="s">
        <v>0</v>
      </c>
      <c r="C20" s="384" t="s">
        <v>130</v>
      </c>
      <c r="D20" s="384" t="s">
        <v>59</v>
      </c>
      <c r="E20" s="384" t="s">
        <v>126</v>
      </c>
      <c r="F20" s="384">
        <v>780</v>
      </c>
      <c r="G20" s="384"/>
      <c r="H20" s="384" t="s">
        <v>131</v>
      </c>
      <c r="I20" s="384">
        <v>3000</v>
      </c>
      <c r="J20" s="384" t="s">
        <v>108</v>
      </c>
      <c r="K20" s="384"/>
      <c r="L20" s="384">
        <v>500</v>
      </c>
      <c r="M20" s="384" t="s">
        <v>74</v>
      </c>
      <c r="N20" s="384" t="s">
        <v>75</v>
      </c>
      <c r="O20" s="384" t="s">
        <v>65</v>
      </c>
      <c r="P20" s="384"/>
      <c r="Q20" s="384"/>
      <c r="R20" s="384"/>
      <c r="S20" s="384"/>
      <c r="T20" s="384"/>
      <c r="U20" s="384" t="s">
        <v>132</v>
      </c>
      <c r="V20" s="384" t="s">
        <v>129</v>
      </c>
      <c r="W20" s="384" t="s">
        <v>68</v>
      </c>
      <c r="X20" s="384" t="s">
        <v>68</v>
      </c>
      <c r="Y20" s="384" t="s">
        <v>68</v>
      </c>
      <c r="Z20" s="384" t="s">
        <v>69</v>
      </c>
      <c r="AA20" s="384"/>
      <c r="AB20" s="384">
        <v>10002003071</v>
      </c>
      <c r="AC20" s="385">
        <v>21</v>
      </c>
      <c r="AD20" s="385">
        <v>0</v>
      </c>
      <c r="AE20" s="385">
        <v>0</v>
      </c>
      <c r="AF20" s="386">
        <v>33.6</v>
      </c>
      <c r="AG20" s="386">
        <f>AF20*(1-(0.95^0*0.9^0*0.8^0*0.7^0*0.65^0*0.93^0*0.93^0*1^0))</f>
        <v>0</v>
      </c>
      <c r="AH20" s="387">
        <f t="shared" si="0"/>
        <v>33.6</v>
      </c>
      <c r="AI20" s="388">
        <f t="shared" si="1"/>
        <v>35.952000000000005</v>
      </c>
      <c r="AJ20" s="389"/>
    </row>
    <row r="21" spans="1:37" s="5" customFormat="1" ht="15.75" thickBot="1">
      <c r="A21" s="380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2"/>
      <c r="AD21" s="2"/>
      <c r="AE21" s="2"/>
      <c r="AF21" s="374"/>
      <c r="AG21" s="374"/>
      <c r="AH21" s="13"/>
      <c r="AI21" s="3"/>
      <c r="AJ21" s="4"/>
    </row>
    <row r="22" spans="1:37" s="371" customFormat="1" ht="15.75" thickBot="1">
      <c r="A22" s="439" t="s">
        <v>22</v>
      </c>
      <c r="B22" s="366" t="s">
        <v>23</v>
      </c>
      <c r="C22" s="366" t="s">
        <v>24</v>
      </c>
      <c r="D22" s="366" t="s">
        <v>25</v>
      </c>
      <c r="E22" s="366" t="s">
        <v>26</v>
      </c>
      <c r="F22" s="366" t="s">
        <v>27</v>
      </c>
      <c r="G22" s="366" t="s">
        <v>28</v>
      </c>
      <c r="H22" s="366" t="s">
        <v>29</v>
      </c>
      <c r="I22" s="366" t="s">
        <v>30</v>
      </c>
      <c r="J22" s="366" t="s">
        <v>31</v>
      </c>
      <c r="K22" s="366" t="s">
        <v>32</v>
      </c>
      <c r="L22" s="366" t="s">
        <v>33</v>
      </c>
      <c r="M22" s="366" t="s">
        <v>34</v>
      </c>
      <c r="N22" s="366" t="s">
        <v>35</v>
      </c>
      <c r="O22" s="366" t="s">
        <v>36</v>
      </c>
      <c r="P22" s="366" t="s">
        <v>37</v>
      </c>
      <c r="Q22" s="366" t="s">
        <v>38</v>
      </c>
      <c r="R22" s="366" t="s">
        <v>39</v>
      </c>
      <c r="S22" s="366" t="s">
        <v>40</v>
      </c>
      <c r="T22" s="366" t="s">
        <v>41</v>
      </c>
      <c r="U22" s="366" t="s">
        <v>42</v>
      </c>
      <c r="V22" s="366" t="s">
        <v>43</v>
      </c>
      <c r="W22" s="366" t="s">
        <v>44</v>
      </c>
      <c r="X22" s="366" t="s">
        <v>45</v>
      </c>
      <c r="Y22" s="366" t="s">
        <v>46</v>
      </c>
      <c r="Z22" s="366" t="s">
        <v>47</v>
      </c>
      <c r="AA22" s="366" t="s">
        <v>48</v>
      </c>
      <c r="AB22" s="366" t="s">
        <v>49</v>
      </c>
      <c r="AC22" s="367" t="s">
        <v>50</v>
      </c>
      <c r="AD22" s="367" t="s">
        <v>51</v>
      </c>
      <c r="AE22" s="367" t="s">
        <v>52</v>
      </c>
      <c r="AF22" s="377" t="s">
        <v>53</v>
      </c>
      <c r="AG22" s="377" t="s">
        <v>54</v>
      </c>
      <c r="AH22" s="367" t="s">
        <v>55</v>
      </c>
      <c r="AI22" s="368" t="s">
        <v>56</v>
      </c>
      <c r="AJ22" s="369"/>
      <c r="AK22" s="370"/>
    </row>
    <row r="23" spans="1:37" s="231" customFormat="1">
      <c r="A23" s="392">
        <v>1</v>
      </c>
      <c r="B23" s="228" t="s">
        <v>0</v>
      </c>
      <c r="C23" s="228" t="s">
        <v>134</v>
      </c>
      <c r="D23" s="228" t="s">
        <v>135</v>
      </c>
      <c r="E23" s="228" t="s">
        <v>136</v>
      </c>
      <c r="F23" s="228" t="s">
        <v>137</v>
      </c>
      <c r="G23" s="228" t="s">
        <v>133</v>
      </c>
      <c r="H23" s="228" t="s">
        <v>138</v>
      </c>
      <c r="I23" s="228">
        <v>3000</v>
      </c>
      <c r="J23" s="228" t="s">
        <v>108</v>
      </c>
      <c r="K23" s="228" t="s">
        <v>133</v>
      </c>
      <c r="L23" s="228" t="s">
        <v>133</v>
      </c>
      <c r="M23" s="228" t="s">
        <v>63</v>
      </c>
      <c r="N23" s="228" t="s">
        <v>75</v>
      </c>
      <c r="O23" s="228" t="s">
        <v>139</v>
      </c>
      <c r="P23" s="228"/>
      <c r="Q23" s="228" t="s">
        <v>133</v>
      </c>
      <c r="R23" s="228" t="s">
        <v>133</v>
      </c>
      <c r="S23" s="228"/>
      <c r="T23" s="228" t="s">
        <v>133</v>
      </c>
      <c r="U23" s="228" t="s">
        <v>140</v>
      </c>
      <c r="V23" s="228" t="s">
        <v>68</v>
      </c>
      <c r="W23" s="228" t="s">
        <v>68</v>
      </c>
      <c r="X23" s="228" t="s">
        <v>68</v>
      </c>
      <c r="Y23" s="228" t="s">
        <v>68</v>
      </c>
      <c r="Z23" s="228" t="s">
        <v>69</v>
      </c>
      <c r="AA23" s="228" t="s">
        <v>133</v>
      </c>
      <c r="AB23" s="228" t="s">
        <v>141</v>
      </c>
      <c r="AC23" s="229">
        <v>22</v>
      </c>
      <c r="AD23" s="229">
        <v>0</v>
      </c>
      <c r="AE23" s="229">
        <v>0</v>
      </c>
      <c r="AF23" s="372">
        <v>35.200000000000003</v>
      </c>
      <c r="AG23" s="372">
        <v>0</v>
      </c>
      <c r="AH23" s="393">
        <f t="shared" ref="AH23:AH66" si="2">AF23-AG23</f>
        <v>35.200000000000003</v>
      </c>
      <c r="AI23" s="394">
        <f>AF23*1.07</f>
        <v>37.664000000000009</v>
      </c>
      <c r="AJ23" s="395"/>
    </row>
    <row r="24" spans="1:37" s="231" customFormat="1">
      <c r="A24" s="392">
        <v>2</v>
      </c>
      <c r="B24" s="228" t="s">
        <v>0</v>
      </c>
      <c r="C24" s="228" t="s">
        <v>142</v>
      </c>
      <c r="D24" s="228" t="s">
        <v>135</v>
      </c>
      <c r="E24" s="228" t="s">
        <v>143</v>
      </c>
      <c r="F24" s="228" t="s">
        <v>144</v>
      </c>
      <c r="G24" s="228" t="s">
        <v>133</v>
      </c>
      <c r="H24" s="228" t="s">
        <v>79</v>
      </c>
      <c r="I24" s="228">
        <v>2000</v>
      </c>
      <c r="J24" s="228" t="s">
        <v>73</v>
      </c>
      <c r="K24" s="228" t="s">
        <v>145</v>
      </c>
      <c r="L24" s="228">
        <v>250</v>
      </c>
      <c r="M24" s="228" t="s">
        <v>74</v>
      </c>
      <c r="N24" s="228" t="s">
        <v>64</v>
      </c>
      <c r="O24" s="228" t="s">
        <v>146</v>
      </c>
      <c r="P24" s="228"/>
      <c r="Q24" s="228" t="s">
        <v>133</v>
      </c>
      <c r="R24" s="228" t="s">
        <v>133</v>
      </c>
      <c r="S24" s="228"/>
      <c r="T24" s="228" t="s">
        <v>133</v>
      </c>
      <c r="U24" s="228" t="s">
        <v>147</v>
      </c>
      <c r="V24" s="228" t="s">
        <v>68</v>
      </c>
      <c r="W24" s="228" t="s">
        <v>68</v>
      </c>
      <c r="X24" s="228" t="s">
        <v>68</v>
      </c>
      <c r="Y24" s="228" t="s">
        <v>68</v>
      </c>
      <c r="Z24" s="228" t="s">
        <v>69</v>
      </c>
      <c r="AA24" s="228" t="s">
        <v>133</v>
      </c>
      <c r="AB24" s="228" t="s">
        <v>141</v>
      </c>
      <c r="AC24" s="229">
        <v>22</v>
      </c>
      <c r="AD24" s="229">
        <v>0</v>
      </c>
      <c r="AE24" s="229">
        <v>0</v>
      </c>
      <c r="AF24" s="372">
        <v>35.200000000000003</v>
      </c>
      <c r="AG24" s="372">
        <f>AF24*(1-(0.95^0*0.9^0*0.8^0*0.7^0*0.65^0*0.93^0*0.93^0*1^0))</f>
        <v>0</v>
      </c>
      <c r="AH24" s="393">
        <f t="shared" si="2"/>
        <v>35.200000000000003</v>
      </c>
      <c r="AI24" s="394">
        <f t="shared" ref="AI24:AI66" si="3">AF24*1.07</f>
        <v>37.664000000000009</v>
      </c>
      <c r="AJ24" s="395"/>
    </row>
    <row r="25" spans="1:37" s="231" customFormat="1">
      <c r="A25" s="392">
        <v>3</v>
      </c>
      <c r="B25" s="228" t="s">
        <v>0</v>
      </c>
      <c r="C25" s="228" t="s">
        <v>148</v>
      </c>
      <c r="D25" s="228" t="s">
        <v>135</v>
      </c>
      <c r="E25" s="228" t="s">
        <v>149</v>
      </c>
      <c r="F25" s="228" t="s">
        <v>144</v>
      </c>
      <c r="G25" s="228" t="s">
        <v>133</v>
      </c>
      <c r="H25" s="228" t="s">
        <v>61</v>
      </c>
      <c r="I25" s="228">
        <v>2000</v>
      </c>
      <c r="J25" s="228" t="s">
        <v>73</v>
      </c>
      <c r="K25" s="228" t="s">
        <v>150</v>
      </c>
      <c r="L25" s="228">
        <v>80</v>
      </c>
      <c r="M25" s="228" t="s">
        <v>113</v>
      </c>
      <c r="N25" s="228" t="s">
        <v>64</v>
      </c>
      <c r="O25" s="228" t="s">
        <v>146</v>
      </c>
      <c r="P25" s="228"/>
      <c r="Q25" s="228" t="s">
        <v>133</v>
      </c>
      <c r="R25" s="228" t="s">
        <v>133</v>
      </c>
      <c r="S25" s="228"/>
      <c r="T25" s="228" t="s">
        <v>133</v>
      </c>
      <c r="U25" s="228" t="s">
        <v>151</v>
      </c>
      <c r="V25" s="228" t="s">
        <v>68</v>
      </c>
      <c r="W25" s="228" t="s">
        <v>68</v>
      </c>
      <c r="X25" s="228" t="s">
        <v>68</v>
      </c>
      <c r="Y25" s="228" t="s">
        <v>68</v>
      </c>
      <c r="Z25" s="228" t="s">
        <v>69</v>
      </c>
      <c r="AA25" s="228" t="s">
        <v>133</v>
      </c>
      <c r="AB25" s="228" t="s">
        <v>141</v>
      </c>
      <c r="AC25" s="229">
        <v>22</v>
      </c>
      <c r="AD25" s="229">
        <v>0</v>
      </c>
      <c r="AE25" s="229">
        <v>0</v>
      </c>
      <c r="AF25" s="372">
        <v>35.200000000000003</v>
      </c>
      <c r="AG25" s="372">
        <f>AF25*(1-(0.95^0*0.9^0*0.8^0*0.7^0*0.65^0*0.93^0*0.93^0*1^0))</f>
        <v>0</v>
      </c>
      <c r="AH25" s="393">
        <f t="shared" si="2"/>
        <v>35.200000000000003</v>
      </c>
      <c r="AI25" s="394">
        <f t="shared" si="3"/>
        <v>37.664000000000009</v>
      </c>
      <c r="AJ25" s="395"/>
    </row>
    <row r="26" spans="1:37" s="231" customFormat="1">
      <c r="A26" s="392">
        <v>4</v>
      </c>
      <c r="B26" s="228" t="s">
        <v>0</v>
      </c>
      <c r="C26" s="228" t="s">
        <v>152</v>
      </c>
      <c r="D26" s="228" t="s">
        <v>135</v>
      </c>
      <c r="E26" s="228" t="s">
        <v>153</v>
      </c>
      <c r="F26" s="228" t="s">
        <v>144</v>
      </c>
      <c r="G26" s="228" t="s">
        <v>133</v>
      </c>
      <c r="H26" s="228" t="s">
        <v>154</v>
      </c>
      <c r="I26" s="228">
        <v>1000</v>
      </c>
      <c r="J26" s="228" t="s">
        <v>73</v>
      </c>
      <c r="K26" s="228" t="s">
        <v>145</v>
      </c>
      <c r="L26" s="228" t="s">
        <v>133</v>
      </c>
      <c r="M26" s="228" t="s">
        <v>63</v>
      </c>
      <c r="N26" s="228" t="s">
        <v>64</v>
      </c>
      <c r="O26" s="228" t="s">
        <v>139</v>
      </c>
      <c r="P26" s="228"/>
      <c r="Q26" s="228" t="s">
        <v>133</v>
      </c>
      <c r="R26" s="228" t="s">
        <v>133</v>
      </c>
      <c r="S26" s="228"/>
      <c r="T26" s="228" t="s">
        <v>133</v>
      </c>
      <c r="U26" s="228" t="s">
        <v>155</v>
      </c>
      <c r="V26" s="228" t="s">
        <v>68</v>
      </c>
      <c r="W26" s="228" t="s">
        <v>68</v>
      </c>
      <c r="X26" s="228" t="s">
        <v>68</v>
      </c>
      <c r="Y26" s="228" t="s">
        <v>68</v>
      </c>
      <c r="Z26" s="228" t="s">
        <v>69</v>
      </c>
      <c r="AA26" s="228" t="s">
        <v>133</v>
      </c>
      <c r="AB26" s="228" t="s">
        <v>141</v>
      </c>
      <c r="AC26" s="229">
        <v>22</v>
      </c>
      <c r="AD26" s="229">
        <v>0</v>
      </c>
      <c r="AE26" s="229">
        <v>0</v>
      </c>
      <c r="AF26" s="372">
        <v>35.200000000000003</v>
      </c>
      <c r="AG26" s="372">
        <v>0</v>
      </c>
      <c r="AH26" s="393">
        <f t="shared" si="2"/>
        <v>35.200000000000003</v>
      </c>
      <c r="AI26" s="394">
        <f t="shared" si="3"/>
        <v>37.664000000000009</v>
      </c>
      <c r="AJ26" s="395"/>
    </row>
    <row r="27" spans="1:37" s="231" customFormat="1">
      <c r="A27" s="392">
        <v>5</v>
      </c>
      <c r="B27" s="228" t="s">
        <v>0</v>
      </c>
      <c r="C27" s="228" t="s">
        <v>156</v>
      </c>
      <c r="D27" s="228" t="s">
        <v>135</v>
      </c>
      <c r="E27" s="228" t="s">
        <v>157</v>
      </c>
      <c r="F27" s="228" t="s">
        <v>158</v>
      </c>
      <c r="G27" s="228" t="s">
        <v>133</v>
      </c>
      <c r="H27" s="228" t="s">
        <v>159</v>
      </c>
      <c r="I27" s="228">
        <v>2000</v>
      </c>
      <c r="J27" s="228" t="s">
        <v>73</v>
      </c>
      <c r="K27" s="228" t="s">
        <v>160</v>
      </c>
      <c r="L27" s="228">
        <v>160</v>
      </c>
      <c r="M27" s="228" t="s">
        <v>74</v>
      </c>
      <c r="N27" s="228" t="s">
        <v>90</v>
      </c>
      <c r="O27" s="228" t="s">
        <v>139</v>
      </c>
      <c r="P27" s="228"/>
      <c r="Q27" s="228" t="s">
        <v>133</v>
      </c>
      <c r="R27" s="228" t="s">
        <v>133</v>
      </c>
      <c r="S27" s="228" t="s">
        <v>161</v>
      </c>
      <c r="T27" s="228"/>
      <c r="U27" s="228" t="s">
        <v>162</v>
      </c>
      <c r="V27" s="228" t="s">
        <v>68</v>
      </c>
      <c r="W27" s="228" t="s">
        <v>68</v>
      </c>
      <c r="X27" s="228" t="s">
        <v>68</v>
      </c>
      <c r="Y27" s="228" t="s">
        <v>68</v>
      </c>
      <c r="Z27" s="228" t="s">
        <v>69</v>
      </c>
      <c r="AA27" s="228" t="s">
        <v>133</v>
      </c>
      <c r="AB27" s="228" t="s">
        <v>141</v>
      </c>
      <c r="AC27" s="229">
        <v>22</v>
      </c>
      <c r="AD27" s="229">
        <v>0</v>
      </c>
      <c r="AE27" s="229">
        <v>0</v>
      </c>
      <c r="AF27" s="372">
        <v>35.200000000000003</v>
      </c>
      <c r="AG27" s="372">
        <f>AF27*(1-(0.95^0*0.9^0*0.8^0*0.7^0*0.65^0*0.93^0*0.93^0*1^0))</f>
        <v>0</v>
      </c>
      <c r="AH27" s="393">
        <f t="shared" si="2"/>
        <v>35.200000000000003</v>
      </c>
      <c r="AI27" s="394">
        <f t="shared" si="3"/>
        <v>37.664000000000009</v>
      </c>
      <c r="AJ27" s="395"/>
    </row>
    <row r="28" spans="1:37" s="231" customFormat="1">
      <c r="A28" s="392">
        <v>6</v>
      </c>
      <c r="B28" s="228" t="s">
        <v>0</v>
      </c>
      <c r="C28" s="228" t="s">
        <v>163</v>
      </c>
      <c r="D28" s="228" t="s">
        <v>135</v>
      </c>
      <c r="E28" s="228" t="s">
        <v>164</v>
      </c>
      <c r="F28" s="228" t="s">
        <v>158</v>
      </c>
      <c r="G28" s="228" t="s">
        <v>133</v>
      </c>
      <c r="H28" s="228" t="s">
        <v>165</v>
      </c>
      <c r="I28" s="228">
        <v>1000</v>
      </c>
      <c r="J28" s="228" t="s">
        <v>73</v>
      </c>
      <c r="K28" s="228" t="s">
        <v>160</v>
      </c>
      <c r="L28" s="228">
        <v>80</v>
      </c>
      <c r="M28" s="228" t="s">
        <v>63</v>
      </c>
      <c r="N28" s="228" t="s">
        <v>75</v>
      </c>
      <c r="O28" s="228" t="s">
        <v>139</v>
      </c>
      <c r="P28" s="228"/>
      <c r="Q28" s="228" t="s">
        <v>133</v>
      </c>
      <c r="R28" s="228" t="s">
        <v>133</v>
      </c>
      <c r="S28" s="228"/>
      <c r="T28" s="228"/>
      <c r="U28" s="228" t="s">
        <v>166</v>
      </c>
      <c r="V28" s="228" t="s">
        <v>68</v>
      </c>
      <c r="W28" s="228" t="s">
        <v>68</v>
      </c>
      <c r="X28" s="228" t="s">
        <v>68</v>
      </c>
      <c r="Y28" s="228" t="s">
        <v>68</v>
      </c>
      <c r="Z28" s="228" t="s">
        <v>69</v>
      </c>
      <c r="AA28" s="228" t="s">
        <v>82</v>
      </c>
      <c r="AB28" s="228" t="s">
        <v>141</v>
      </c>
      <c r="AC28" s="229">
        <v>21</v>
      </c>
      <c r="AD28" s="229">
        <v>0</v>
      </c>
      <c r="AE28" s="229">
        <v>0</v>
      </c>
      <c r="AF28" s="372">
        <v>33.6</v>
      </c>
      <c r="AG28" s="372">
        <f>AF28*(1-(0.95^0*0.9^0*0.8^0*0.7^0*0.65^0*0.93^0*0.93^0*1^1))</f>
        <v>0</v>
      </c>
      <c r="AH28" s="393">
        <f t="shared" si="2"/>
        <v>33.6</v>
      </c>
      <c r="AI28" s="394">
        <f t="shared" si="3"/>
        <v>35.952000000000005</v>
      </c>
      <c r="AJ28" s="395"/>
    </row>
    <row r="29" spans="1:37" s="231" customFormat="1">
      <c r="A29" s="392">
        <v>7</v>
      </c>
      <c r="B29" s="228" t="s">
        <v>0</v>
      </c>
      <c r="C29" s="228" t="s">
        <v>167</v>
      </c>
      <c r="D29" s="228" t="s">
        <v>135</v>
      </c>
      <c r="E29" s="228" t="s">
        <v>168</v>
      </c>
      <c r="F29" s="228" t="s">
        <v>158</v>
      </c>
      <c r="G29" s="228" t="s">
        <v>133</v>
      </c>
      <c r="H29" s="228" t="s">
        <v>165</v>
      </c>
      <c r="I29" s="228">
        <v>1000</v>
      </c>
      <c r="J29" s="228" t="s">
        <v>73</v>
      </c>
      <c r="K29" s="228" t="s">
        <v>160</v>
      </c>
      <c r="L29" s="228">
        <v>80</v>
      </c>
      <c r="M29" s="228" t="s">
        <v>63</v>
      </c>
      <c r="N29" s="228" t="s">
        <v>90</v>
      </c>
      <c r="O29" s="228" t="s">
        <v>146</v>
      </c>
      <c r="P29" s="228"/>
      <c r="Q29" s="228" t="s">
        <v>133</v>
      </c>
      <c r="R29" s="228" t="s">
        <v>133</v>
      </c>
      <c r="S29" s="228"/>
      <c r="T29" s="228"/>
      <c r="U29" s="228" t="s">
        <v>169</v>
      </c>
      <c r="V29" s="228" t="s">
        <v>68</v>
      </c>
      <c r="W29" s="228" t="s">
        <v>68</v>
      </c>
      <c r="X29" s="228" t="s">
        <v>68</v>
      </c>
      <c r="Y29" s="228" t="s">
        <v>68</v>
      </c>
      <c r="Z29" s="228" t="s">
        <v>69</v>
      </c>
      <c r="AA29" s="228" t="s">
        <v>133</v>
      </c>
      <c r="AB29" s="228" t="s">
        <v>141</v>
      </c>
      <c r="AC29" s="229">
        <v>21</v>
      </c>
      <c r="AD29" s="229">
        <v>0</v>
      </c>
      <c r="AE29" s="229">
        <v>0</v>
      </c>
      <c r="AF29" s="372">
        <v>33.6</v>
      </c>
      <c r="AG29" s="372">
        <f>AF29*(1-(0.95^0*0.9^0*0.8^0*0.7^0*0.65^0*0.93^0*0.93^0*1^0))</f>
        <v>0</v>
      </c>
      <c r="AH29" s="393">
        <f t="shared" si="2"/>
        <v>33.6</v>
      </c>
      <c r="AI29" s="394">
        <f t="shared" si="3"/>
        <v>35.952000000000005</v>
      </c>
      <c r="AJ29" s="395"/>
    </row>
    <row r="30" spans="1:37" s="231" customFormat="1">
      <c r="A30" s="392">
        <v>8</v>
      </c>
      <c r="B30" s="228" t="s">
        <v>0</v>
      </c>
      <c r="C30" s="228" t="s">
        <v>170</v>
      </c>
      <c r="D30" s="228" t="s">
        <v>135</v>
      </c>
      <c r="E30" s="228" t="s">
        <v>171</v>
      </c>
      <c r="F30" s="228" t="s">
        <v>172</v>
      </c>
      <c r="G30" s="228" t="s">
        <v>133</v>
      </c>
      <c r="H30" s="228" t="s">
        <v>127</v>
      </c>
      <c r="I30" s="228">
        <v>3000</v>
      </c>
      <c r="J30" s="228" t="s">
        <v>108</v>
      </c>
      <c r="K30" s="228" t="s">
        <v>160</v>
      </c>
      <c r="L30" s="228">
        <v>250</v>
      </c>
      <c r="M30" s="228" t="s">
        <v>74</v>
      </c>
      <c r="N30" s="228" t="s">
        <v>90</v>
      </c>
      <c r="O30" s="228" t="s">
        <v>139</v>
      </c>
      <c r="P30" s="228"/>
      <c r="Q30" s="228" t="s">
        <v>133</v>
      </c>
      <c r="R30" s="228" t="s">
        <v>133</v>
      </c>
      <c r="S30" s="228"/>
      <c r="T30" s="228"/>
      <c r="U30" s="228" t="s">
        <v>173</v>
      </c>
      <c r="V30" s="228" t="s">
        <v>68</v>
      </c>
      <c r="W30" s="228" t="s">
        <v>68</v>
      </c>
      <c r="X30" s="228" t="s">
        <v>68</v>
      </c>
      <c r="Y30" s="228" t="s">
        <v>68</v>
      </c>
      <c r="Z30" s="228" t="s">
        <v>69</v>
      </c>
      <c r="AA30" s="228" t="s">
        <v>133</v>
      </c>
      <c r="AB30" s="228" t="s">
        <v>174</v>
      </c>
      <c r="AC30" s="229">
        <v>22</v>
      </c>
      <c r="AD30" s="229">
        <v>0</v>
      </c>
      <c r="AE30" s="229">
        <v>0</v>
      </c>
      <c r="AF30" s="372">
        <v>35.200000000000003</v>
      </c>
      <c r="AG30" s="372">
        <f>AF30*(1-(0.95^0*0.9^0*0.8^0*0.7^0*0.65^0*0.93^0*0.93^0*1^0))</f>
        <v>0</v>
      </c>
      <c r="AH30" s="393">
        <f t="shared" si="2"/>
        <v>35.200000000000003</v>
      </c>
      <c r="AI30" s="394">
        <f t="shared" si="3"/>
        <v>37.664000000000009</v>
      </c>
      <c r="AJ30" s="395"/>
    </row>
    <row r="31" spans="1:37" s="231" customFormat="1">
      <c r="A31" s="392">
        <v>9</v>
      </c>
      <c r="B31" s="228" t="s">
        <v>0</v>
      </c>
      <c r="C31" s="228" t="s">
        <v>175</v>
      </c>
      <c r="D31" s="228" t="s">
        <v>135</v>
      </c>
      <c r="E31" s="228" t="s">
        <v>149</v>
      </c>
      <c r="F31" s="228" t="s">
        <v>172</v>
      </c>
      <c r="G31" s="228" t="s">
        <v>133</v>
      </c>
      <c r="H31" s="228" t="s">
        <v>72</v>
      </c>
      <c r="I31" s="228">
        <v>2000</v>
      </c>
      <c r="J31" s="228" t="s">
        <v>108</v>
      </c>
      <c r="K31" s="228" t="s">
        <v>160</v>
      </c>
      <c r="L31" s="228">
        <v>250</v>
      </c>
      <c r="M31" s="228" t="s">
        <v>74</v>
      </c>
      <c r="N31" s="228" t="s">
        <v>90</v>
      </c>
      <c r="O31" s="228" t="s">
        <v>139</v>
      </c>
      <c r="P31" s="228"/>
      <c r="Q31" s="228" t="s">
        <v>133</v>
      </c>
      <c r="R31" s="228" t="s">
        <v>133</v>
      </c>
      <c r="S31" s="228" t="s">
        <v>176</v>
      </c>
      <c r="T31" s="228"/>
      <c r="U31" s="228" t="s">
        <v>177</v>
      </c>
      <c r="V31" s="228" t="s">
        <v>68</v>
      </c>
      <c r="W31" s="228" t="s">
        <v>68</v>
      </c>
      <c r="X31" s="228" t="s">
        <v>68</v>
      </c>
      <c r="Y31" s="228" t="s">
        <v>68</v>
      </c>
      <c r="Z31" s="228" t="s">
        <v>69</v>
      </c>
      <c r="AA31" s="228" t="s">
        <v>133</v>
      </c>
      <c r="AB31" s="228" t="s">
        <v>141</v>
      </c>
      <c r="AC31" s="229">
        <v>22</v>
      </c>
      <c r="AD31" s="229">
        <v>0</v>
      </c>
      <c r="AE31" s="229">
        <v>0</v>
      </c>
      <c r="AF31" s="372">
        <v>35.200000000000003</v>
      </c>
      <c r="AG31" s="372">
        <f>AF31*(1-(0.95^0*0.9^0*0.8^0*0.7^0*0.65^0*0.93^0*0.93^0*1^0))</f>
        <v>0</v>
      </c>
      <c r="AH31" s="393">
        <f t="shared" si="2"/>
        <v>35.200000000000003</v>
      </c>
      <c r="AI31" s="394">
        <f t="shared" si="3"/>
        <v>37.664000000000009</v>
      </c>
      <c r="AJ31" s="395"/>
    </row>
    <row r="32" spans="1:37" s="231" customFormat="1">
      <c r="A32" s="392">
        <v>10</v>
      </c>
      <c r="B32" s="228" t="s">
        <v>0</v>
      </c>
      <c r="C32" s="228" t="s">
        <v>178</v>
      </c>
      <c r="D32" s="228" t="s">
        <v>135</v>
      </c>
      <c r="E32" s="228" t="s">
        <v>179</v>
      </c>
      <c r="F32" s="228" t="s">
        <v>180</v>
      </c>
      <c r="G32" s="228" t="s">
        <v>133</v>
      </c>
      <c r="H32" s="228" t="s">
        <v>2</v>
      </c>
      <c r="I32" s="228" t="s">
        <v>181</v>
      </c>
      <c r="J32" s="228" t="s">
        <v>108</v>
      </c>
      <c r="K32" s="228" t="s">
        <v>133</v>
      </c>
      <c r="L32" s="228" t="s">
        <v>133</v>
      </c>
      <c r="M32" s="228" t="s">
        <v>63</v>
      </c>
      <c r="N32" s="228" t="s">
        <v>113</v>
      </c>
      <c r="O32" s="228" t="s">
        <v>139</v>
      </c>
      <c r="P32" s="228"/>
      <c r="Q32" s="228" t="s">
        <v>133</v>
      </c>
      <c r="R32" s="228" t="s">
        <v>133</v>
      </c>
      <c r="S32" s="228" t="s">
        <v>133</v>
      </c>
      <c r="T32" s="228"/>
      <c r="U32" s="228" t="s">
        <v>182</v>
      </c>
      <c r="V32" s="228" t="s">
        <v>68</v>
      </c>
      <c r="W32" s="228" t="s">
        <v>68</v>
      </c>
      <c r="X32" s="228" t="s">
        <v>68</v>
      </c>
      <c r="Y32" s="228" t="s">
        <v>68</v>
      </c>
      <c r="Z32" s="228" t="s">
        <v>69</v>
      </c>
      <c r="AA32" s="228" t="s">
        <v>133</v>
      </c>
      <c r="AB32" s="228" t="s">
        <v>183</v>
      </c>
      <c r="AC32" s="229">
        <v>22</v>
      </c>
      <c r="AD32" s="229">
        <v>0</v>
      </c>
      <c r="AE32" s="229">
        <v>0</v>
      </c>
      <c r="AF32" s="372">
        <v>35.200000000000003</v>
      </c>
      <c r="AG32" s="372">
        <v>0</v>
      </c>
      <c r="AH32" s="393">
        <f t="shared" si="2"/>
        <v>35.200000000000003</v>
      </c>
      <c r="AI32" s="394">
        <f t="shared" si="3"/>
        <v>37.664000000000009</v>
      </c>
      <c r="AJ32" s="395"/>
    </row>
    <row r="33" spans="1:36" s="231" customFormat="1">
      <c r="A33" s="392">
        <v>11</v>
      </c>
      <c r="B33" s="228" t="s">
        <v>0</v>
      </c>
      <c r="C33" s="228" t="s">
        <v>184</v>
      </c>
      <c r="D33" s="228" t="s">
        <v>135</v>
      </c>
      <c r="E33" s="228" t="s">
        <v>179</v>
      </c>
      <c r="F33" s="228" t="s">
        <v>180</v>
      </c>
      <c r="G33" s="228" t="s">
        <v>133</v>
      </c>
      <c r="H33" s="228" t="s">
        <v>2</v>
      </c>
      <c r="I33" s="228" t="s">
        <v>181</v>
      </c>
      <c r="J33" s="228" t="s">
        <v>108</v>
      </c>
      <c r="K33" s="228" t="s">
        <v>133</v>
      </c>
      <c r="L33" s="228" t="s">
        <v>133</v>
      </c>
      <c r="M33" s="228" t="s">
        <v>63</v>
      </c>
      <c r="N33" s="228" t="s">
        <v>113</v>
      </c>
      <c r="O33" s="228" t="s">
        <v>139</v>
      </c>
      <c r="P33" s="228"/>
      <c r="Q33" s="228" t="s">
        <v>133</v>
      </c>
      <c r="R33" s="228" t="s">
        <v>133</v>
      </c>
      <c r="S33" s="228" t="s">
        <v>133</v>
      </c>
      <c r="T33" s="228"/>
      <c r="U33" s="228" t="s">
        <v>185</v>
      </c>
      <c r="V33" s="228" t="s">
        <v>68</v>
      </c>
      <c r="W33" s="228" t="s">
        <v>68</v>
      </c>
      <c r="X33" s="228" t="s">
        <v>68</v>
      </c>
      <c r="Y33" s="228" t="s">
        <v>68</v>
      </c>
      <c r="Z33" s="228" t="s">
        <v>69</v>
      </c>
      <c r="AA33" s="228" t="s">
        <v>133</v>
      </c>
      <c r="AB33" s="228" t="s">
        <v>183</v>
      </c>
      <c r="AC33" s="229">
        <v>22</v>
      </c>
      <c r="AD33" s="229">
        <v>0</v>
      </c>
      <c r="AE33" s="229">
        <v>0</v>
      </c>
      <c r="AF33" s="372">
        <v>35.200000000000003</v>
      </c>
      <c r="AG33" s="372">
        <v>0</v>
      </c>
      <c r="AH33" s="393">
        <f t="shared" si="2"/>
        <v>35.200000000000003</v>
      </c>
      <c r="AI33" s="394">
        <f t="shared" si="3"/>
        <v>37.664000000000009</v>
      </c>
      <c r="AJ33" s="395"/>
    </row>
    <row r="34" spans="1:36" s="231" customFormat="1">
      <c r="A34" s="392">
        <v>12</v>
      </c>
      <c r="B34" s="228" t="s">
        <v>0</v>
      </c>
      <c r="C34" s="228" t="s">
        <v>186</v>
      </c>
      <c r="D34" s="228" t="s">
        <v>135</v>
      </c>
      <c r="E34" s="228" t="s">
        <v>179</v>
      </c>
      <c r="F34" s="228" t="s">
        <v>180</v>
      </c>
      <c r="G34" s="228" t="s">
        <v>133</v>
      </c>
      <c r="H34" s="228" t="s">
        <v>2</v>
      </c>
      <c r="I34" s="228" t="s">
        <v>181</v>
      </c>
      <c r="J34" s="228" t="s">
        <v>108</v>
      </c>
      <c r="K34" s="228" t="s">
        <v>133</v>
      </c>
      <c r="L34" s="228" t="s">
        <v>133</v>
      </c>
      <c r="M34" s="228" t="s">
        <v>63</v>
      </c>
      <c r="N34" s="228" t="s">
        <v>113</v>
      </c>
      <c r="O34" s="228" t="s">
        <v>139</v>
      </c>
      <c r="P34" s="228"/>
      <c r="Q34" s="228" t="s">
        <v>133</v>
      </c>
      <c r="R34" s="228" t="s">
        <v>133</v>
      </c>
      <c r="S34" s="228"/>
      <c r="T34" s="228"/>
      <c r="U34" s="228" t="s">
        <v>187</v>
      </c>
      <c r="V34" s="228" t="s">
        <v>68</v>
      </c>
      <c r="W34" s="228" t="s">
        <v>68</v>
      </c>
      <c r="X34" s="228" t="s">
        <v>68</v>
      </c>
      <c r="Y34" s="228" t="s">
        <v>68</v>
      </c>
      <c r="Z34" s="228" t="s">
        <v>69</v>
      </c>
      <c r="AA34" s="228" t="s">
        <v>133</v>
      </c>
      <c r="AB34" s="228" t="s">
        <v>183</v>
      </c>
      <c r="AC34" s="229">
        <v>22</v>
      </c>
      <c r="AD34" s="229">
        <v>0</v>
      </c>
      <c r="AE34" s="229">
        <v>0</v>
      </c>
      <c r="AF34" s="372">
        <v>35.200000000000003</v>
      </c>
      <c r="AG34" s="372">
        <v>0</v>
      </c>
      <c r="AH34" s="393">
        <f t="shared" si="2"/>
        <v>35.200000000000003</v>
      </c>
      <c r="AI34" s="394">
        <f t="shared" si="3"/>
        <v>37.664000000000009</v>
      </c>
      <c r="AJ34" s="395"/>
    </row>
    <row r="35" spans="1:36" s="231" customFormat="1">
      <c r="A35" s="392">
        <v>13</v>
      </c>
      <c r="B35" s="228" t="s">
        <v>0</v>
      </c>
      <c r="C35" s="228" t="s">
        <v>188</v>
      </c>
      <c r="D35" s="228" t="s">
        <v>135</v>
      </c>
      <c r="E35" s="228" t="s">
        <v>189</v>
      </c>
      <c r="F35" s="228" t="s">
        <v>180</v>
      </c>
      <c r="G35" s="228" t="s">
        <v>133</v>
      </c>
      <c r="H35" s="228" t="s">
        <v>103</v>
      </c>
      <c r="I35" s="228">
        <v>2000</v>
      </c>
      <c r="J35" s="228" t="s">
        <v>62</v>
      </c>
      <c r="K35" s="228" t="s">
        <v>190</v>
      </c>
      <c r="L35" s="228">
        <v>160</v>
      </c>
      <c r="M35" s="228" t="s">
        <v>74</v>
      </c>
      <c r="N35" s="228" t="s">
        <v>64</v>
      </c>
      <c r="O35" s="228" t="s">
        <v>139</v>
      </c>
      <c r="P35" s="228"/>
      <c r="Q35" s="228" t="s">
        <v>133</v>
      </c>
      <c r="R35" s="228" t="s">
        <v>133</v>
      </c>
      <c r="S35" s="228"/>
      <c r="T35" s="228"/>
      <c r="U35" s="228" t="s">
        <v>191</v>
      </c>
      <c r="V35" s="228" t="s">
        <v>48</v>
      </c>
      <c r="W35" s="228" t="s">
        <v>48</v>
      </c>
      <c r="X35" s="228" t="s">
        <v>68</v>
      </c>
      <c r="Y35" s="228" t="s">
        <v>68</v>
      </c>
      <c r="Z35" s="228" t="s">
        <v>69</v>
      </c>
      <c r="AA35" s="228" t="s">
        <v>82</v>
      </c>
      <c r="AB35" s="228" t="s">
        <v>141</v>
      </c>
      <c r="AC35" s="229">
        <v>22</v>
      </c>
      <c r="AD35" s="229">
        <v>0</v>
      </c>
      <c r="AE35" s="229">
        <v>0</v>
      </c>
      <c r="AF35" s="372">
        <v>35.200000000000003</v>
      </c>
      <c r="AG35" s="372">
        <f>AF35*(1-(0.95^0*0.9^0*0.8^0*0.7^0*0.65^0*0.93^0*0.93^0*1^1))</f>
        <v>0</v>
      </c>
      <c r="AH35" s="393">
        <f t="shared" si="2"/>
        <v>35.200000000000003</v>
      </c>
      <c r="AI35" s="394">
        <f t="shared" si="3"/>
        <v>37.664000000000009</v>
      </c>
      <c r="AJ35" s="395"/>
    </row>
    <row r="36" spans="1:36" s="231" customFormat="1">
      <c r="A36" s="392">
        <v>14</v>
      </c>
      <c r="B36" s="228" t="s">
        <v>0</v>
      </c>
      <c r="C36" s="228" t="s">
        <v>192</v>
      </c>
      <c r="D36" s="228" t="s">
        <v>135</v>
      </c>
      <c r="E36" s="228" t="s">
        <v>193</v>
      </c>
      <c r="F36" s="228" t="s">
        <v>180</v>
      </c>
      <c r="G36" s="228" t="s">
        <v>133</v>
      </c>
      <c r="H36" s="228" t="s">
        <v>103</v>
      </c>
      <c r="I36" s="228">
        <v>2000</v>
      </c>
      <c r="J36" s="228" t="s">
        <v>108</v>
      </c>
      <c r="K36" s="228" t="s">
        <v>194</v>
      </c>
      <c r="L36" s="228">
        <v>160</v>
      </c>
      <c r="M36" s="228" t="s">
        <v>74</v>
      </c>
      <c r="N36" s="228" t="s">
        <v>75</v>
      </c>
      <c r="O36" s="228" t="s">
        <v>139</v>
      </c>
      <c r="P36" s="228"/>
      <c r="Q36" s="228" t="s">
        <v>133</v>
      </c>
      <c r="R36" s="228" t="s">
        <v>133</v>
      </c>
      <c r="S36" s="228"/>
      <c r="T36" s="228"/>
      <c r="U36" s="228" t="s">
        <v>195</v>
      </c>
      <c r="V36" s="228" t="s">
        <v>68</v>
      </c>
      <c r="W36" s="228" t="s">
        <v>68</v>
      </c>
      <c r="X36" s="228" t="s">
        <v>68</v>
      </c>
      <c r="Y36" s="228" t="s">
        <v>68</v>
      </c>
      <c r="Z36" s="228" t="s">
        <v>69</v>
      </c>
      <c r="AA36" s="228" t="s">
        <v>133</v>
      </c>
      <c r="AB36" s="228" t="s">
        <v>183</v>
      </c>
      <c r="AC36" s="229">
        <v>22</v>
      </c>
      <c r="AD36" s="229">
        <v>0</v>
      </c>
      <c r="AE36" s="229">
        <v>0</v>
      </c>
      <c r="AF36" s="372">
        <v>35.200000000000003</v>
      </c>
      <c r="AG36" s="372">
        <f t="shared" ref="AG36:AG43" si="4">AF36*(1-(0.95^0*0.9^0*0.8^0*0.7^0*0.65^0*0.93^0*0.93^0*1^0))</f>
        <v>0</v>
      </c>
      <c r="AH36" s="393">
        <f t="shared" si="2"/>
        <v>35.200000000000003</v>
      </c>
      <c r="AI36" s="394">
        <f t="shared" si="3"/>
        <v>37.664000000000009</v>
      </c>
      <c r="AJ36" s="395"/>
    </row>
    <row r="37" spans="1:36" s="231" customFormat="1">
      <c r="A37" s="392">
        <v>15</v>
      </c>
      <c r="B37" s="228" t="s">
        <v>0</v>
      </c>
      <c r="C37" s="228" t="s">
        <v>196</v>
      </c>
      <c r="D37" s="228" t="s">
        <v>135</v>
      </c>
      <c r="E37" s="228" t="s">
        <v>197</v>
      </c>
      <c r="F37" s="228" t="s">
        <v>180</v>
      </c>
      <c r="G37" s="228" t="s">
        <v>133</v>
      </c>
      <c r="H37" s="228" t="s">
        <v>103</v>
      </c>
      <c r="I37" s="228">
        <v>2000</v>
      </c>
      <c r="J37" s="228" t="s">
        <v>108</v>
      </c>
      <c r="K37" s="228" t="s">
        <v>194</v>
      </c>
      <c r="L37" s="228">
        <v>160</v>
      </c>
      <c r="M37" s="228" t="s">
        <v>74</v>
      </c>
      <c r="N37" s="228" t="s">
        <v>90</v>
      </c>
      <c r="O37" s="228" t="s">
        <v>65</v>
      </c>
      <c r="P37" s="228"/>
      <c r="Q37" s="228" t="s">
        <v>133</v>
      </c>
      <c r="R37" s="228" t="s">
        <v>133</v>
      </c>
      <c r="S37" s="228"/>
      <c r="T37" s="228"/>
      <c r="U37" s="228" t="s">
        <v>198</v>
      </c>
      <c r="V37" s="228" t="s">
        <v>68</v>
      </c>
      <c r="W37" s="228" t="s">
        <v>68</v>
      </c>
      <c r="X37" s="228" t="s">
        <v>68</v>
      </c>
      <c r="Y37" s="228" t="s">
        <v>68</v>
      </c>
      <c r="Z37" s="228" t="s">
        <v>69</v>
      </c>
      <c r="AA37" s="228" t="s">
        <v>133</v>
      </c>
      <c r="AB37" s="228" t="s">
        <v>183</v>
      </c>
      <c r="AC37" s="229">
        <v>22</v>
      </c>
      <c r="AD37" s="229">
        <v>0</v>
      </c>
      <c r="AE37" s="229">
        <v>0</v>
      </c>
      <c r="AF37" s="372">
        <v>35.200000000000003</v>
      </c>
      <c r="AG37" s="372">
        <f t="shared" si="4"/>
        <v>0</v>
      </c>
      <c r="AH37" s="393">
        <f t="shared" si="2"/>
        <v>35.200000000000003</v>
      </c>
      <c r="AI37" s="394">
        <f t="shared" si="3"/>
        <v>37.664000000000009</v>
      </c>
      <c r="AJ37" s="395"/>
    </row>
    <row r="38" spans="1:36" s="231" customFormat="1">
      <c r="A38" s="392">
        <v>16</v>
      </c>
      <c r="B38" s="228" t="s">
        <v>0</v>
      </c>
      <c r="C38" s="228" t="s">
        <v>199</v>
      </c>
      <c r="D38" s="228" t="s">
        <v>135</v>
      </c>
      <c r="E38" s="228" t="s">
        <v>200</v>
      </c>
      <c r="F38" s="228" t="s">
        <v>180</v>
      </c>
      <c r="G38" s="228" t="s">
        <v>133</v>
      </c>
      <c r="H38" s="228" t="s">
        <v>103</v>
      </c>
      <c r="I38" s="228">
        <v>2000</v>
      </c>
      <c r="J38" s="228" t="s">
        <v>121</v>
      </c>
      <c r="K38" s="228" t="s">
        <v>194</v>
      </c>
      <c r="L38" s="228">
        <v>160</v>
      </c>
      <c r="M38" s="228" t="s">
        <v>74</v>
      </c>
      <c r="N38" s="228" t="s">
        <v>75</v>
      </c>
      <c r="O38" s="228" t="s">
        <v>65</v>
      </c>
      <c r="P38" s="228"/>
      <c r="Q38" s="228" t="s">
        <v>133</v>
      </c>
      <c r="R38" s="228" t="s">
        <v>133</v>
      </c>
      <c r="S38" s="228" t="s">
        <v>176</v>
      </c>
      <c r="T38" s="228"/>
      <c r="U38" s="228" t="s">
        <v>201</v>
      </c>
      <c r="V38" s="228" t="s">
        <v>68</v>
      </c>
      <c r="W38" s="228" t="s">
        <v>68</v>
      </c>
      <c r="X38" s="228" t="s">
        <v>68</v>
      </c>
      <c r="Y38" s="228" t="s">
        <v>68</v>
      </c>
      <c r="Z38" s="228" t="s">
        <v>69</v>
      </c>
      <c r="AA38" s="228" t="s">
        <v>133</v>
      </c>
      <c r="AB38" s="228" t="s">
        <v>141</v>
      </c>
      <c r="AC38" s="229">
        <v>22</v>
      </c>
      <c r="AD38" s="229">
        <v>8</v>
      </c>
      <c r="AE38" s="229">
        <v>0</v>
      </c>
      <c r="AF38" s="372">
        <v>48</v>
      </c>
      <c r="AG38" s="372">
        <f t="shared" si="4"/>
        <v>0</v>
      </c>
      <c r="AH38" s="393">
        <f t="shared" si="2"/>
        <v>48</v>
      </c>
      <c r="AI38" s="394">
        <f t="shared" si="3"/>
        <v>51.36</v>
      </c>
      <c r="AJ38" s="395"/>
    </row>
    <row r="39" spans="1:36" s="231" customFormat="1">
      <c r="A39" s="392">
        <v>17</v>
      </c>
      <c r="B39" s="228" t="s">
        <v>0</v>
      </c>
      <c r="C39" s="228" t="s">
        <v>202</v>
      </c>
      <c r="D39" s="228" t="s">
        <v>135</v>
      </c>
      <c r="E39" s="228" t="s">
        <v>203</v>
      </c>
      <c r="F39" s="228" t="s">
        <v>180</v>
      </c>
      <c r="G39" s="228" t="s">
        <v>133</v>
      </c>
      <c r="H39" s="228" t="s">
        <v>204</v>
      </c>
      <c r="I39" s="228">
        <v>3000</v>
      </c>
      <c r="J39" s="228" t="s">
        <v>108</v>
      </c>
      <c r="K39" s="228" t="s">
        <v>194</v>
      </c>
      <c r="L39" s="228">
        <v>250</v>
      </c>
      <c r="M39" s="228" t="s">
        <v>74</v>
      </c>
      <c r="N39" s="228" t="s">
        <v>75</v>
      </c>
      <c r="O39" s="228" t="s">
        <v>139</v>
      </c>
      <c r="P39" s="228"/>
      <c r="Q39" s="228" t="s">
        <v>133</v>
      </c>
      <c r="R39" s="228" t="s">
        <v>133</v>
      </c>
      <c r="S39" s="228"/>
      <c r="T39" s="228"/>
      <c r="U39" s="228" t="s">
        <v>205</v>
      </c>
      <c r="V39" s="228" t="s">
        <v>68</v>
      </c>
      <c r="W39" s="228" t="s">
        <v>68</v>
      </c>
      <c r="X39" s="228" t="s">
        <v>68</v>
      </c>
      <c r="Y39" s="228" t="s">
        <v>68</v>
      </c>
      <c r="Z39" s="228" t="s">
        <v>69</v>
      </c>
      <c r="AA39" s="228" t="s">
        <v>133</v>
      </c>
      <c r="AB39" s="228" t="s">
        <v>183</v>
      </c>
      <c r="AC39" s="229">
        <v>22</v>
      </c>
      <c r="AD39" s="229">
        <v>0</v>
      </c>
      <c r="AE39" s="229">
        <v>0</v>
      </c>
      <c r="AF39" s="372">
        <v>35.200000000000003</v>
      </c>
      <c r="AG39" s="372">
        <f t="shared" si="4"/>
        <v>0</v>
      </c>
      <c r="AH39" s="393">
        <f t="shared" si="2"/>
        <v>35.200000000000003</v>
      </c>
      <c r="AI39" s="394">
        <f t="shared" si="3"/>
        <v>37.664000000000009</v>
      </c>
      <c r="AJ39" s="395"/>
    </row>
    <row r="40" spans="1:36" s="231" customFormat="1">
      <c r="A40" s="392">
        <v>18</v>
      </c>
      <c r="B40" s="228" t="s">
        <v>0</v>
      </c>
      <c r="C40" s="228" t="s">
        <v>206</v>
      </c>
      <c r="D40" s="228" t="s">
        <v>135</v>
      </c>
      <c r="E40" s="228" t="s">
        <v>207</v>
      </c>
      <c r="F40" s="228" t="s">
        <v>180</v>
      </c>
      <c r="G40" s="228" t="s">
        <v>133</v>
      </c>
      <c r="H40" s="228" t="s">
        <v>72</v>
      </c>
      <c r="I40" s="228">
        <v>2000</v>
      </c>
      <c r="J40" s="228" t="s">
        <v>73</v>
      </c>
      <c r="K40" s="228" t="s">
        <v>194</v>
      </c>
      <c r="L40" s="228">
        <v>80</v>
      </c>
      <c r="M40" s="228" t="s">
        <v>63</v>
      </c>
      <c r="N40" s="228" t="s">
        <v>90</v>
      </c>
      <c r="O40" s="228" t="s">
        <v>139</v>
      </c>
      <c r="P40" s="228"/>
      <c r="Q40" s="228" t="s">
        <v>133</v>
      </c>
      <c r="R40" s="228" t="s">
        <v>133</v>
      </c>
      <c r="S40" s="228"/>
      <c r="T40" s="228"/>
      <c r="U40" s="228" t="s">
        <v>208</v>
      </c>
      <c r="V40" s="228" t="s">
        <v>68</v>
      </c>
      <c r="W40" s="228" t="s">
        <v>68</v>
      </c>
      <c r="X40" s="228" t="s">
        <v>68</v>
      </c>
      <c r="Y40" s="228" t="s">
        <v>68</v>
      </c>
      <c r="Z40" s="228" t="s">
        <v>69</v>
      </c>
      <c r="AA40" s="228" t="s">
        <v>133</v>
      </c>
      <c r="AB40" s="228" t="s">
        <v>183</v>
      </c>
      <c r="AC40" s="229">
        <v>21</v>
      </c>
      <c r="AD40" s="229">
        <v>0</v>
      </c>
      <c r="AE40" s="229">
        <v>0</v>
      </c>
      <c r="AF40" s="372">
        <v>33.6</v>
      </c>
      <c r="AG40" s="372">
        <f t="shared" si="4"/>
        <v>0</v>
      </c>
      <c r="AH40" s="393">
        <f t="shared" si="2"/>
        <v>33.6</v>
      </c>
      <c r="AI40" s="394">
        <f t="shared" si="3"/>
        <v>35.952000000000005</v>
      </c>
      <c r="AJ40" s="395"/>
    </row>
    <row r="41" spans="1:36" s="231" customFormat="1">
      <c r="A41" s="392">
        <v>19</v>
      </c>
      <c r="B41" s="228" t="s">
        <v>0</v>
      </c>
      <c r="C41" s="228" t="s">
        <v>209</v>
      </c>
      <c r="D41" s="228" t="s">
        <v>135</v>
      </c>
      <c r="E41" s="228" t="s">
        <v>207</v>
      </c>
      <c r="F41" s="228" t="s">
        <v>180</v>
      </c>
      <c r="G41" s="228" t="s">
        <v>133</v>
      </c>
      <c r="H41" s="228" t="s">
        <v>210</v>
      </c>
      <c r="I41" s="228">
        <v>2000</v>
      </c>
      <c r="J41" s="228" t="s">
        <v>73</v>
      </c>
      <c r="K41" s="228" t="s">
        <v>194</v>
      </c>
      <c r="L41" s="228">
        <v>160</v>
      </c>
      <c r="M41" s="228" t="s">
        <v>113</v>
      </c>
      <c r="N41" s="228" t="s">
        <v>90</v>
      </c>
      <c r="O41" s="228" t="s">
        <v>139</v>
      </c>
      <c r="P41" s="228"/>
      <c r="Q41" s="228" t="s">
        <v>133</v>
      </c>
      <c r="R41" s="228" t="s">
        <v>133</v>
      </c>
      <c r="S41" s="228"/>
      <c r="T41" s="228"/>
      <c r="U41" s="228" t="s">
        <v>211</v>
      </c>
      <c r="V41" s="228" t="s">
        <v>212</v>
      </c>
      <c r="W41" s="228" t="s">
        <v>68</v>
      </c>
      <c r="X41" s="228" t="s">
        <v>68</v>
      </c>
      <c r="Y41" s="228" t="s">
        <v>68</v>
      </c>
      <c r="Z41" s="228" t="s">
        <v>69</v>
      </c>
      <c r="AA41" s="228" t="s">
        <v>133</v>
      </c>
      <c r="AB41" s="228" t="s">
        <v>213</v>
      </c>
      <c r="AC41" s="229">
        <v>21</v>
      </c>
      <c r="AD41" s="229">
        <v>0</v>
      </c>
      <c r="AE41" s="229">
        <v>0</v>
      </c>
      <c r="AF41" s="372">
        <v>33.6</v>
      </c>
      <c r="AG41" s="372">
        <f t="shared" si="4"/>
        <v>0</v>
      </c>
      <c r="AH41" s="393">
        <f t="shared" si="2"/>
        <v>33.6</v>
      </c>
      <c r="AI41" s="394">
        <f t="shared" si="3"/>
        <v>35.952000000000005</v>
      </c>
      <c r="AJ41" s="395"/>
    </row>
    <row r="42" spans="1:36" s="231" customFormat="1">
      <c r="A42" s="392">
        <v>20</v>
      </c>
      <c r="B42" s="228" t="s">
        <v>0</v>
      </c>
      <c r="C42" s="228" t="s">
        <v>214</v>
      </c>
      <c r="D42" s="228" t="s">
        <v>135</v>
      </c>
      <c r="E42" s="228" t="s">
        <v>207</v>
      </c>
      <c r="F42" s="228" t="s">
        <v>180</v>
      </c>
      <c r="G42" s="228" t="s">
        <v>133</v>
      </c>
      <c r="H42" s="228" t="s">
        <v>215</v>
      </c>
      <c r="I42" s="228">
        <v>3000</v>
      </c>
      <c r="J42" s="228" t="s">
        <v>108</v>
      </c>
      <c r="K42" s="228" t="s">
        <v>194</v>
      </c>
      <c r="L42" s="228" t="s">
        <v>216</v>
      </c>
      <c r="M42" s="228" t="s">
        <v>74</v>
      </c>
      <c r="N42" s="228" t="s">
        <v>90</v>
      </c>
      <c r="O42" s="228" t="s">
        <v>139</v>
      </c>
      <c r="P42" s="228"/>
      <c r="Q42" s="228" t="s">
        <v>133</v>
      </c>
      <c r="R42" s="228" t="s">
        <v>133</v>
      </c>
      <c r="S42" s="228"/>
      <c r="T42" s="228"/>
      <c r="U42" s="228" t="s">
        <v>217</v>
      </c>
      <c r="V42" s="228" t="s">
        <v>68</v>
      </c>
      <c r="W42" s="228" t="s">
        <v>68</v>
      </c>
      <c r="X42" s="228" t="s">
        <v>68</v>
      </c>
      <c r="Y42" s="228" t="s">
        <v>68</v>
      </c>
      <c r="Z42" s="228" t="s">
        <v>69</v>
      </c>
      <c r="AA42" s="228" t="s">
        <v>133</v>
      </c>
      <c r="AB42" s="228" t="s">
        <v>183</v>
      </c>
      <c r="AC42" s="229">
        <v>21</v>
      </c>
      <c r="AD42" s="229">
        <v>0</v>
      </c>
      <c r="AE42" s="229">
        <v>8</v>
      </c>
      <c r="AF42" s="372">
        <v>46.400000000000006</v>
      </c>
      <c r="AG42" s="372">
        <f t="shared" si="4"/>
        <v>0</v>
      </c>
      <c r="AH42" s="393">
        <f t="shared" si="2"/>
        <v>46.400000000000006</v>
      </c>
      <c r="AI42" s="394">
        <f t="shared" si="3"/>
        <v>49.64800000000001</v>
      </c>
      <c r="AJ42" s="395"/>
    </row>
    <row r="43" spans="1:36" s="231" customFormat="1">
      <c r="A43" s="392">
        <v>21</v>
      </c>
      <c r="B43" s="228" t="s">
        <v>0</v>
      </c>
      <c r="C43" s="228" t="s">
        <v>218</v>
      </c>
      <c r="D43" s="228" t="s">
        <v>135</v>
      </c>
      <c r="E43" s="228" t="s">
        <v>207</v>
      </c>
      <c r="F43" s="228" t="s">
        <v>180</v>
      </c>
      <c r="G43" s="228" t="s">
        <v>133</v>
      </c>
      <c r="H43" s="228" t="s">
        <v>215</v>
      </c>
      <c r="I43" s="228">
        <v>3000</v>
      </c>
      <c r="J43" s="228" t="s">
        <v>108</v>
      </c>
      <c r="K43" s="228" t="s">
        <v>194</v>
      </c>
      <c r="L43" s="228" t="s">
        <v>216</v>
      </c>
      <c r="M43" s="228" t="s">
        <v>74</v>
      </c>
      <c r="N43" s="228" t="s">
        <v>90</v>
      </c>
      <c r="O43" s="228" t="s">
        <v>139</v>
      </c>
      <c r="P43" s="228"/>
      <c r="Q43" s="228" t="s">
        <v>133</v>
      </c>
      <c r="R43" s="228" t="s">
        <v>133</v>
      </c>
      <c r="S43" s="228"/>
      <c r="T43" s="228"/>
      <c r="U43" s="228" t="s">
        <v>219</v>
      </c>
      <c r="V43" s="228" t="s">
        <v>68</v>
      </c>
      <c r="W43" s="228" t="s">
        <v>68</v>
      </c>
      <c r="X43" s="228" t="s">
        <v>68</v>
      </c>
      <c r="Y43" s="228" t="s">
        <v>68</v>
      </c>
      <c r="Z43" s="228" t="s">
        <v>69</v>
      </c>
      <c r="AA43" s="228" t="s">
        <v>133</v>
      </c>
      <c r="AB43" s="228" t="s">
        <v>183</v>
      </c>
      <c r="AC43" s="229">
        <v>21</v>
      </c>
      <c r="AD43" s="229">
        <v>0</v>
      </c>
      <c r="AE43" s="229">
        <v>8</v>
      </c>
      <c r="AF43" s="372">
        <v>46.400000000000006</v>
      </c>
      <c r="AG43" s="372">
        <f t="shared" si="4"/>
        <v>0</v>
      </c>
      <c r="AH43" s="393">
        <f t="shared" si="2"/>
        <v>46.400000000000006</v>
      </c>
      <c r="AI43" s="394">
        <f t="shared" si="3"/>
        <v>49.64800000000001</v>
      </c>
      <c r="AJ43" s="395"/>
    </row>
    <row r="44" spans="1:36" s="231" customFormat="1">
      <c r="A44" s="392">
        <v>22</v>
      </c>
      <c r="B44" s="228" t="s">
        <v>0</v>
      </c>
      <c r="C44" s="228" t="s">
        <v>220</v>
      </c>
      <c r="D44" s="228" t="s">
        <v>135</v>
      </c>
      <c r="E44" s="228" t="s">
        <v>221</v>
      </c>
      <c r="F44" s="228" t="s">
        <v>180</v>
      </c>
      <c r="G44" s="228" t="s">
        <v>133</v>
      </c>
      <c r="H44" s="228" t="s">
        <v>2</v>
      </c>
      <c r="I44" s="228" t="s">
        <v>181</v>
      </c>
      <c r="J44" s="228" t="s">
        <v>108</v>
      </c>
      <c r="K44" s="228" t="s">
        <v>133</v>
      </c>
      <c r="L44" s="228" t="s">
        <v>133</v>
      </c>
      <c r="M44" s="228" t="s">
        <v>74</v>
      </c>
      <c r="N44" s="228" t="s">
        <v>75</v>
      </c>
      <c r="O44" s="228" t="s">
        <v>139</v>
      </c>
      <c r="P44" s="228"/>
      <c r="Q44" s="228" t="s">
        <v>133</v>
      </c>
      <c r="R44" s="228" t="s">
        <v>133</v>
      </c>
      <c r="S44" s="228"/>
      <c r="T44" s="228"/>
      <c r="U44" s="228" t="s">
        <v>222</v>
      </c>
      <c r="V44" s="228" t="s">
        <v>68</v>
      </c>
      <c r="W44" s="228" t="s">
        <v>68</v>
      </c>
      <c r="X44" s="228" t="s">
        <v>68</v>
      </c>
      <c r="Y44" s="228" t="s">
        <v>68</v>
      </c>
      <c r="Z44" s="228" t="s">
        <v>69</v>
      </c>
      <c r="AA44" s="228" t="s">
        <v>133</v>
      </c>
      <c r="AB44" s="228" t="s">
        <v>183</v>
      </c>
      <c r="AC44" s="229">
        <v>22</v>
      </c>
      <c r="AD44" s="229">
        <v>0</v>
      </c>
      <c r="AE44" s="229">
        <v>0</v>
      </c>
      <c r="AF44" s="372">
        <v>35.200000000000003</v>
      </c>
      <c r="AG44" s="372">
        <v>0</v>
      </c>
      <c r="AH44" s="393">
        <f t="shared" si="2"/>
        <v>35.200000000000003</v>
      </c>
      <c r="AI44" s="394">
        <f t="shared" si="3"/>
        <v>37.664000000000009</v>
      </c>
      <c r="AJ44" s="395"/>
    </row>
    <row r="45" spans="1:36" s="231" customFormat="1">
      <c r="A45" s="392">
        <v>23</v>
      </c>
      <c r="B45" s="228" t="s">
        <v>0</v>
      </c>
      <c r="C45" s="228" t="s">
        <v>223</v>
      </c>
      <c r="D45" s="228" t="s">
        <v>135</v>
      </c>
      <c r="E45" s="228" t="s">
        <v>224</v>
      </c>
      <c r="F45" s="228" t="s">
        <v>180</v>
      </c>
      <c r="G45" s="228" t="s">
        <v>133</v>
      </c>
      <c r="H45" s="228" t="s">
        <v>225</v>
      </c>
      <c r="I45" s="228">
        <v>2000</v>
      </c>
      <c r="J45" s="228" t="s">
        <v>108</v>
      </c>
      <c r="K45" s="228" t="s">
        <v>194</v>
      </c>
      <c r="L45" s="228">
        <v>160</v>
      </c>
      <c r="M45" s="228" t="s">
        <v>74</v>
      </c>
      <c r="N45" s="228" t="s">
        <v>90</v>
      </c>
      <c r="O45" s="228" t="s">
        <v>65</v>
      </c>
      <c r="P45" s="228"/>
      <c r="Q45" s="228" t="s">
        <v>133</v>
      </c>
      <c r="R45" s="228" t="s">
        <v>133</v>
      </c>
      <c r="S45" s="228"/>
      <c r="T45" s="228"/>
      <c r="U45" s="228" t="s">
        <v>226</v>
      </c>
      <c r="V45" s="228" t="s">
        <v>48</v>
      </c>
      <c r="W45" s="228" t="s">
        <v>48</v>
      </c>
      <c r="X45" s="228" t="s">
        <v>68</v>
      </c>
      <c r="Y45" s="228" t="s">
        <v>68</v>
      </c>
      <c r="Z45" s="228" t="s">
        <v>69</v>
      </c>
      <c r="AA45" s="228" t="s">
        <v>82</v>
      </c>
      <c r="AB45" s="228" t="s">
        <v>183</v>
      </c>
      <c r="AC45" s="229">
        <v>21</v>
      </c>
      <c r="AD45" s="229">
        <v>0</v>
      </c>
      <c r="AE45" s="229">
        <v>0</v>
      </c>
      <c r="AF45" s="372">
        <v>33.6</v>
      </c>
      <c r="AG45" s="372">
        <f>AF45*(1-(0.95^0*0.9^0*0.8^0*0.7^0*0.65^0*0.93^0*0.93^0*1^1))</f>
        <v>0</v>
      </c>
      <c r="AH45" s="393">
        <f t="shared" si="2"/>
        <v>33.6</v>
      </c>
      <c r="AI45" s="394">
        <f t="shared" si="3"/>
        <v>35.952000000000005</v>
      </c>
      <c r="AJ45" s="395"/>
    </row>
    <row r="46" spans="1:36" s="231" customFormat="1">
      <c r="A46" s="392">
        <v>24</v>
      </c>
      <c r="B46" s="228" t="s">
        <v>0</v>
      </c>
      <c r="C46" s="228" t="s">
        <v>227</v>
      </c>
      <c r="D46" s="228" t="s">
        <v>135</v>
      </c>
      <c r="E46" s="228" t="s">
        <v>224</v>
      </c>
      <c r="F46" s="228" t="s">
        <v>180</v>
      </c>
      <c r="G46" s="228" t="s">
        <v>133</v>
      </c>
      <c r="H46" s="228" t="s">
        <v>225</v>
      </c>
      <c r="I46" s="228">
        <v>2000</v>
      </c>
      <c r="J46" s="228" t="s">
        <v>108</v>
      </c>
      <c r="K46" s="228" t="s">
        <v>194</v>
      </c>
      <c r="L46" s="228" t="s">
        <v>216</v>
      </c>
      <c r="M46" s="228" t="s">
        <v>74</v>
      </c>
      <c r="N46" s="228" t="s">
        <v>90</v>
      </c>
      <c r="O46" s="228" t="s">
        <v>65</v>
      </c>
      <c r="P46" s="228"/>
      <c r="Q46" s="228" t="s">
        <v>133</v>
      </c>
      <c r="R46" s="228" t="s">
        <v>133</v>
      </c>
      <c r="S46" s="228"/>
      <c r="T46" s="228"/>
      <c r="U46" s="228" t="s">
        <v>228</v>
      </c>
      <c r="V46" s="228" t="s">
        <v>48</v>
      </c>
      <c r="W46" s="228" t="s">
        <v>48</v>
      </c>
      <c r="X46" s="228" t="s">
        <v>68</v>
      </c>
      <c r="Y46" s="228" t="s">
        <v>68</v>
      </c>
      <c r="Z46" s="228" t="s">
        <v>69</v>
      </c>
      <c r="AA46" s="228" t="s">
        <v>82</v>
      </c>
      <c r="AB46" s="228" t="s">
        <v>183</v>
      </c>
      <c r="AC46" s="229">
        <v>21</v>
      </c>
      <c r="AD46" s="229">
        <v>0</v>
      </c>
      <c r="AE46" s="229">
        <v>8</v>
      </c>
      <c r="AF46" s="372">
        <v>46.400000000000006</v>
      </c>
      <c r="AG46" s="372">
        <f>AF46*(1-(0.95^0*0.9^0*0.8^0*0.7^0*0.65^0*0.93^0*0.93^0*1^1))</f>
        <v>0</v>
      </c>
      <c r="AH46" s="393">
        <f t="shared" si="2"/>
        <v>46.400000000000006</v>
      </c>
      <c r="AI46" s="394">
        <f t="shared" si="3"/>
        <v>49.64800000000001</v>
      </c>
      <c r="AJ46" s="395"/>
    </row>
    <row r="47" spans="1:36" s="231" customFormat="1">
      <c r="A47" s="392">
        <v>25</v>
      </c>
      <c r="B47" s="228" t="s">
        <v>0</v>
      </c>
      <c r="C47" s="228" t="s">
        <v>229</v>
      </c>
      <c r="D47" s="228" t="s">
        <v>135</v>
      </c>
      <c r="E47" s="228" t="s">
        <v>230</v>
      </c>
      <c r="F47" s="228" t="s">
        <v>180</v>
      </c>
      <c r="G47" s="228" t="s">
        <v>133</v>
      </c>
      <c r="H47" s="228" t="s">
        <v>2</v>
      </c>
      <c r="I47" s="228" t="s">
        <v>133</v>
      </c>
      <c r="J47" s="228" t="s">
        <v>121</v>
      </c>
      <c r="K47" s="228" t="s">
        <v>133</v>
      </c>
      <c r="L47" s="228" t="s">
        <v>133</v>
      </c>
      <c r="M47" s="228" t="s">
        <v>74</v>
      </c>
      <c r="N47" s="228" t="s">
        <v>75</v>
      </c>
      <c r="O47" s="228" t="s">
        <v>65</v>
      </c>
      <c r="P47" s="228"/>
      <c r="Q47" s="228" t="s">
        <v>133</v>
      </c>
      <c r="R47" s="228" t="s">
        <v>133</v>
      </c>
      <c r="S47" s="228" t="s">
        <v>133</v>
      </c>
      <c r="T47" s="228"/>
      <c r="U47" s="228" t="s">
        <v>231</v>
      </c>
      <c r="V47" s="228" t="s">
        <v>68</v>
      </c>
      <c r="W47" s="228" t="s">
        <v>68</v>
      </c>
      <c r="X47" s="228" t="s">
        <v>68</v>
      </c>
      <c r="Y47" s="228" t="s">
        <v>68</v>
      </c>
      <c r="Z47" s="228" t="s">
        <v>69</v>
      </c>
      <c r="AA47" s="228" t="s">
        <v>133</v>
      </c>
      <c r="AB47" s="228" t="s">
        <v>183</v>
      </c>
      <c r="AC47" s="229">
        <v>22</v>
      </c>
      <c r="AD47" s="229">
        <v>8</v>
      </c>
      <c r="AE47" s="229">
        <v>0</v>
      </c>
      <c r="AF47" s="372">
        <v>48</v>
      </c>
      <c r="AG47" s="372">
        <v>0</v>
      </c>
      <c r="AH47" s="393">
        <f t="shared" si="2"/>
        <v>48</v>
      </c>
      <c r="AI47" s="394">
        <f t="shared" si="3"/>
        <v>51.36</v>
      </c>
      <c r="AJ47" s="395"/>
    </row>
    <row r="48" spans="1:36" s="231" customFormat="1">
      <c r="A48" s="392">
        <v>26</v>
      </c>
      <c r="B48" s="228" t="s">
        <v>0</v>
      </c>
      <c r="C48" s="228" t="s">
        <v>232</v>
      </c>
      <c r="D48" s="228" t="s">
        <v>135</v>
      </c>
      <c r="E48" s="228" t="s">
        <v>233</v>
      </c>
      <c r="F48" s="228" t="s">
        <v>234</v>
      </c>
      <c r="G48" s="228" t="s">
        <v>133</v>
      </c>
      <c r="H48" s="228" t="s">
        <v>235</v>
      </c>
      <c r="I48" s="228" t="s">
        <v>133</v>
      </c>
      <c r="J48" s="228" t="s">
        <v>108</v>
      </c>
      <c r="K48" s="228" t="s">
        <v>133</v>
      </c>
      <c r="L48" s="228" t="s">
        <v>216</v>
      </c>
      <c r="M48" s="228" t="s">
        <v>236</v>
      </c>
      <c r="N48" s="228" t="s">
        <v>75</v>
      </c>
      <c r="O48" s="228" t="s">
        <v>139</v>
      </c>
      <c r="P48" s="228"/>
      <c r="Q48" s="228" t="s">
        <v>133</v>
      </c>
      <c r="R48" s="228" t="s">
        <v>133</v>
      </c>
      <c r="S48" s="228" t="s">
        <v>133</v>
      </c>
      <c r="T48" s="228"/>
      <c r="U48" s="228" t="s">
        <v>237</v>
      </c>
      <c r="V48" s="228" t="s">
        <v>68</v>
      </c>
      <c r="W48" s="228" t="s">
        <v>68</v>
      </c>
      <c r="X48" s="228" t="s">
        <v>68</v>
      </c>
      <c r="Y48" s="228" t="s">
        <v>68</v>
      </c>
      <c r="Z48" s="228" t="s">
        <v>69</v>
      </c>
      <c r="AA48" s="228" t="s">
        <v>133</v>
      </c>
      <c r="AB48" s="228" t="s">
        <v>238</v>
      </c>
      <c r="AC48" s="229">
        <v>26</v>
      </c>
      <c r="AD48" s="229">
        <v>0</v>
      </c>
      <c r="AE48" s="229">
        <v>8</v>
      </c>
      <c r="AF48" s="372">
        <v>54.400000000000006</v>
      </c>
      <c r="AG48" s="372">
        <v>0</v>
      </c>
      <c r="AH48" s="393">
        <f t="shared" si="2"/>
        <v>54.400000000000006</v>
      </c>
      <c r="AI48" s="394">
        <f t="shared" si="3"/>
        <v>58.208000000000013</v>
      </c>
      <c r="AJ48" s="395"/>
    </row>
    <row r="49" spans="1:36" s="231" customFormat="1">
      <c r="A49" s="392">
        <v>27</v>
      </c>
      <c r="B49" s="228" t="s">
        <v>0</v>
      </c>
      <c r="C49" s="228" t="s">
        <v>239</v>
      </c>
      <c r="D49" s="228" t="s">
        <v>135</v>
      </c>
      <c r="E49" s="228" t="s">
        <v>240</v>
      </c>
      <c r="F49" s="228" t="s">
        <v>234</v>
      </c>
      <c r="G49" s="228" t="s">
        <v>133</v>
      </c>
      <c r="H49" s="228" t="s">
        <v>241</v>
      </c>
      <c r="I49" s="228">
        <v>2000</v>
      </c>
      <c r="J49" s="228" t="s">
        <v>73</v>
      </c>
      <c r="K49" s="228" t="s">
        <v>194</v>
      </c>
      <c r="L49" s="228">
        <v>250</v>
      </c>
      <c r="M49" s="228" t="s">
        <v>63</v>
      </c>
      <c r="N49" s="228" t="s">
        <v>75</v>
      </c>
      <c r="O49" s="228" t="s">
        <v>139</v>
      </c>
      <c r="P49" s="228"/>
      <c r="Q49" s="228" t="s">
        <v>133</v>
      </c>
      <c r="R49" s="228" t="s">
        <v>133</v>
      </c>
      <c r="S49" s="228" t="s">
        <v>176</v>
      </c>
      <c r="T49" s="228"/>
      <c r="U49" s="228" t="s">
        <v>242</v>
      </c>
      <c r="V49" s="228" t="s">
        <v>68</v>
      </c>
      <c r="W49" s="228" t="s">
        <v>68</v>
      </c>
      <c r="X49" s="228" t="s">
        <v>68</v>
      </c>
      <c r="Y49" s="228" t="s">
        <v>68</v>
      </c>
      <c r="Z49" s="228" t="s">
        <v>69</v>
      </c>
      <c r="AA49" s="228" t="s">
        <v>133</v>
      </c>
      <c r="AB49" s="228" t="s">
        <v>141</v>
      </c>
      <c r="AC49" s="229">
        <v>30</v>
      </c>
      <c r="AD49" s="229">
        <v>0</v>
      </c>
      <c r="AE49" s="229">
        <v>0</v>
      </c>
      <c r="AF49" s="372">
        <v>48</v>
      </c>
      <c r="AG49" s="372">
        <f>AF49*(1-(0.95^0*0.9^0*0.8^0*0.7^0*0.65^0*0.93^0*0.93^0*1^0))</f>
        <v>0</v>
      </c>
      <c r="AH49" s="393">
        <f t="shared" si="2"/>
        <v>48</v>
      </c>
      <c r="AI49" s="394">
        <f t="shared" si="3"/>
        <v>51.36</v>
      </c>
      <c r="AJ49" s="395"/>
    </row>
    <row r="50" spans="1:36" s="231" customFormat="1">
      <c r="A50" s="392">
        <v>28</v>
      </c>
      <c r="B50" s="228" t="s">
        <v>0</v>
      </c>
      <c r="C50" s="228" t="s">
        <v>243</v>
      </c>
      <c r="D50" s="228" t="s">
        <v>135</v>
      </c>
      <c r="E50" s="228" t="s">
        <v>244</v>
      </c>
      <c r="F50" s="228" t="s">
        <v>234</v>
      </c>
      <c r="G50" s="228" t="s">
        <v>133</v>
      </c>
      <c r="H50" s="228" t="s">
        <v>241</v>
      </c>
      <c r="I50" s="228">
        <v>2000</v>
      </c>
      <c r="J50" s="228" t="s">
        <v>108</v>
      </c>
      <c r="K50" s="228" t="s">
        <v>194</v>
      </c>
      <c r="L50" s="228">
        <v>160</v>
      </c>
      <c r="M50" s="228" t="s">
        <v>63</v>
      </c>
      <c r="N50" s="228" t="s">
        <v>75</v>
      </c>
      <c r="O50" s="228" t="s">
        <v>139</v>
      </c>
      <c r="P50" s="228"/>
      <c r="Q50" s="228" t="s">
        <v>133</v>
      </c>
      <c r="R50" s="228" t="s">
        <v>133</v>
      </c>
      <c r="S50" s="228" t="s">
        <v>176</v>
      </c>
      <c r="T50" s="228"/>
      <c r="U50" s="228" t="s">
        <v>245</v>
      </c>
      <c r="V50" s="228" t="s">
        <v>246</v>
      </c>
      <c r="W50" s="228" t="s">
        <v>246</v>
      </c>
      <c r="X50" s="228" t="s">
        <v>68</v>
      </c>
      <c r="Y50" s="228" t="s">
        <v>68</v>
      </c>
      <c r="Z50" s="228" t="s">
        <v>69</v>
      </c>
      <c r="AA50" s="228" t="s">
        <v>133</v>
      </c>
      <c r="AB50" s="228" t="s">
        <v>247</v>
      </c>
      <c r="AC50" s="229">
        <v>30</v>
      </c>
      <c r="AD50" s="229">
        <v>0</v>
      </c>
      <c r="AE50" s="229">
        <v>0</v>
      </c>
      <c r="AF50" s="372">
        <v>48</v>
      </c>
      <c r="AG50" s="372">
        <v>0</v>
      </c>
      <c r="AH50" s="393">
        <f t="shared" si="2"/>
        <v>48</v>
      </c>
      <c r="AI50" s="394">
        <f t="shared" si="3"/>
        <v>51.36</v>
      </c>
      <c r="AJ50" s="395"/>
    </row>
    <row r="51" spans="1:36" s="231" customFormat="1">
      <c r="A51" s="392">
        <v>29</v>
      </c>
      <c r="B51" s="228" t="s">
        <v>0</v>
      </c>
      <c r="C51" s="228" t="s">
        <v>248</v>
      </c>
      <c r="D51" s="228" t="s">
        <v>135</v>
      </c>
      <c r="E51" s="228" t="s">
        <v>244</v>
      </c>
      <c r="F51" s="228" t="s">
        <v>234</v>
      </c>
      <c r="G51" s="228" t="s">
        <v>133</v>
      </c>
      <c r="H51" s="228" t="s">
        <v>249</v>
      </c>
      <c r="I51" s="228">
        <v>2000</v>
      </c>
      <c r="J51" s="228" t="s">
        <v>73</v>
      </c>
      <c r="K51" s="228" t="s">
        <v>133</v>
      </c>
      <c r="L51" s="228" t="s">
        <v>133</v>
      </c>
      <c r="M51" s="228" t="s">
        <v>63</v>
      </c>
      <c r="N51" s="228" t="s">
        <v>75</v>
      </c>
      <c r="O51" s="228" t="s">
        <v>139</v>
      </c>
      <c r="P51" s="228"/>
      <c r="Q51" s="228" t="s">
        <v>133</v>
      </c>
      <c r="R51" s="228" t="s">
        <v>133</v>
      </c>
      <c r="S51" s="228" t="s">
        <v>133</v>
      </c>
      <c r="T51" s="228"/>
      <c r="U51" s="228" t="s">
        <v>250</v>
      </c>
      <c r="V51" s="228" t="s">
        <v>68</v>
      </c>
      <c r="W51" s="228" t="s">
        <v>68</v>
      </c>
      <c r="X51" s="228" t="s">
        <v>68</v>
      </c>
      <c r="Y51" s="228" t="s">
        <v>68</v>
      </c>
      <c r="Z51" s="228" t="s">
        <v>69</v>
      </c>
      <c r="AA51" s="228" t="s">
        <v>133</v>
      </c>
      <c r="AB51" s="228" t="s">
        <v>141</v>
      </c>
      <c r="AC51" s="229">
        <v>30</v>
      </c>
      <c r="AD51" s="229">
        <v>0</v>
      </c>
      <c r="AE51" s="229">
        <v>0</v>
      </c>
      <c r="AF51" s="372">
        <v>48</v>
      </c>
      <c r="AG51" s="372">
        <v>0</v>
      </c>
      <c r="AH51" s="393">
        <f t="shared" si="2"/>
        <v>48</v>
      </c>
      <c r="AI51" s="394">
        <f t="shared" si="3"/>
        <v>51.36</v>
      </c>
      <c r="AJ51" s="395"/>
    </row>
    <row r="52" spans="1:36" s="231" customFormat="1">
      <c r="A52" s="392">
        <v>30</v>
      </c>
      <c r="B52" s="228" t="s">
        <v>0</v>
      </c>
      <c r="C52" s="228" t="s">
        <v>251</v>
      </c>
      <c r="D52" s="228" t="s">
        <v>135</v>
      </c>
      <c r="E52" s="228" t="s">
        <v>244</v>
      </c>
      <c r="F52" s="228" t="s">
        <v>234</v>
      </c>
      <c r="G52" s="228" t="s">
        <v>133</v>
      </c>
      <c r="H52" s="228" t="s">
        <v>249</v>
      </c>
      <c r="I52" s="228">
        <v>2000</v>
      </c>
      <c r="J52" s="228" t="s">
        <v>73</v>
      </c>
      <c r="K52" s="228" t="s">
        <v>194</v>
      </c>
      <c r="L52" s="228" t="s">
        <v>216</v>
      </c>
      <c r="M52" s="228" t="s">
        <v>63</v>
      </c>
      <c r="N52" s="228" t="s">
        <v>75</v>
      </c>
      <c r="O52" s="228" t="s">
        <v>139</v>
      </c>
      <c r="P52" s="228"/>
      <c r="Q52" s="228" t="s">
        <v>133</v>
      </c>
      <c r="R52" s="228" t="s">
        <v>133</v>
      </c>
      <c r="S52" s="228" t="s">
        <v>252</v>
      </c>
      <c r="T52" s="228"/>
      <c r="U52" s="228" t="s">
        <v>253</v>
      </c>
      <c r="V52" s="228" t="s">
        <v>68</v>
      </c>
      <c r="W52" s="228" t="s">
        <v>68</v>
      </c>
      <c r="X52" s="228" t="s">
        <v>68</v>
      </c>
      <c r="Y52" s="228" t="s">
        <v>68</v>
      </c>
      <c r="Z52" s="228" t="s">
        <v>69</v>
      </c>
      <c r="AA52" s="228" t="s">
        <v>133</v>
      </c>
      <c r="AB52" s="228" t="s">
        <v>141</v>
      </c>
      <c r="AC52" s="229">
        <v>30</v>
      </c>
      <c r="AD52" s="229">
        <v>0</v>
      </c>
      <c r="AE52" s="229">
        <v>8</v>
      </c>
      <c r="AF52" s="372">
        <v>60.800000000000004</v>
      </c>
      <c r="AG52" s="372">
        <v>0</v>
      </c>
      <c r="AH52" s="393">
        <f t="shared" si="2"/>
        <v>60.800000000000004</v>
      </c>
      <c r="AI52" s="394">
        <f t="shared" si="3"/>
        <v>65.056000000000012</v>
      </c>
      <c r="AJ52" s="395"/>
    </row>
    <row r="53" spans="1:36" s="231" customFormat="1">
      <c r="A53" s="392">
        <v>31</v>
      </c>
      <c r="B53" s="228" t="s">
        <v>0</v>
      </c>
      <c r="C53" s="228" t="s">
        <v>254</v>
      </c>
      <c r="D53" s="228" t="s">
        <v>135</v>
      </c>
      <c r="E53" s="228" t="s">
        <v>244</v>
      </c>
      <c r="F53" s="228" t="s">
        <v>234</v>
      </c>
      <c r="G53" s="228" t="s">
        <v>133</v>
      </c>
      <c r="H53" s="228" t="s">
        <v>249</v>
      </c>
      <c r="I53" s="228">
        <v>2000</v>
      </c>
      <c r="J53" s="228" t="s">
        <v>108</v>
      </c>
      <c r="K53" s="228" t="s">
        <v>194</v>
      </c>
      <c r="L53" s="228">
        <v>250</v>
      </c>
      <c r="M53" s="228" t="s">
        <v>63</v>
      </c>
      <c r="N53" s="228" t="s">
        <v>75</v>
      </c>
      <c r="O53" s="228" t="s">
        <v>139</v>
      </c>
      <c r="P53" s="228"/>
      <c r="Q53" s="228" t="s">
        <v>133</v>
      </c>
      <c r="R53" s="228" t="s">
        <v>133</v>
      </c>
      <c r="S53" s="228" t="s">
        <v>252</v>
      </c>
      <c r="T53" s="228"/>
      <c r="U53" s="228" t="s">
        <v>255</v>
      </c>
      <c r="V53" s="228" t="s">
        <v>68</v>
      </c>
      <c r="W53" s="228" t="s">
        <v>68</v>
      </c>
      <c r="X53" s="228" t="s">
        <v>68</v>
      </c>
      <c r="Y53" s="228" t="s">
        <v>68</v>
      </c>
      <c r="Z53" s="228" t="s">
        <v>69</v>
      </c>
      <c r="AA53" s="228" t="s">
        <v>133</v>
      </c>
      <c r="AB53" s="228" t="s">
        <v>141</v>
      </c>
      <c r="AC53" s="229">
        <v>30</v>
      </c>
      <c r="AD53" s="229">
        <v>0</v>
      </c>
      <c r="AE53" s="229">
        <v>0</v>
      </c>
      <c r="AF53" s="372">
        <v>48</v>
      </c>
      <c r="AG53" s="372">
        <f>AF53*(1-(0.95^0*0.9^0*0.8^0*0.7^0*0.65^0*0.93^0*0.93^0*1^0))</f>
        <v>0</v>
      </c>
      <c r="AH53" s="393">
        <f t="shared" si="2"/>
        <v>48</v>
      </c>
      <c r="AI53" s="394">
        <f t="shared" si="3"/>
        <v>51.36</v>
      </c>
      <c r="AJ53" s="395"/>
    </row>
    <row r="54" spans="1:36" s="231" customFormat="1">
      <c r="A54" s="392">
        <v>32</v>
      </c>
      <c r="B54" s="228" t="s">
        <v>0</v>
      </c>
      <c r="C54" s="228" t="s">
        <v>256</v>
      </c>
      <c r="D54" s="228" t="s">
        <v>135</v>
      </c>
      <c r="E54" s="228" t="s">
        <v>200</v>
      </c>
      <c r="F54" s="228" t="s">
        <v>234</v>
      </c>
      <c r="G54" s="228" t="s">
        <v>133</v>
      </c>
      <c r="H54" s="228" t="s">
        <v>249</v>
      </c>
      <c r="I54" s="228">
        <v>2000</v>
      </c>
      <c r="J54" s="228" t="s">
        <v>108</v>
      </c>
      <c r="K54" s="228" t="s">
        <v>194</v>
      </c>
      <c r="L54" s="228" t="s">
        <v>133</v>
      </c>
      <c r="M54" s="228" t="s">
        <v>63</v>
      </c>
      <c r="N54" s="228" t="s">
        <v>75</v>
      </c>
      <c r="O54" s="228" t="s">
        <v>139</v>
      </c>
      <c r="P54" s="228"/>
      <c r="Q54" s="228" t="s">
        <v>133</v>
      </c>
      <c r="R54" s="228" t="s">
        <v>133</v>
      </c>
      <c r="S54" s="228" t="s">
        <v>176</v>
      </c>
      <c r="T54" s="228"/>
      <c r="U54" s="228" t="s">
        <v>257</v>
      </c>
      <c r="V54" s="228" t="s">
        <v>68</v>
      </c>
      <c r="W54" s="228" t="s">
        <v>68</v>
      </c>
      <c r="X54" s="228" t="s">
        <v>68</v>
      </c>
      <c r="Y54" s="228" t="s">
        <v>68</v>
      </c>
      <c r="Z54" s="228" t="s">
        <v>69</v>
      </c>
      <c r="AA54" s="228" t="s">
        <v>133</v>
      </c>
      <c r="AB54" s="228" t="s">
        <v>141</v>
      </c>
      <c r="AC54" s="229">
        <v>30</v>
      </c>
      <c r="AD54" s="229">
        <v>0</v>
      </c>
      <c r="AE54" s="229">
        <v>0</v>
      </c>
      <c r="AF54" s="372">
        <v>48</v>
      </c>
      <c r="AG54" s="372">
        <v>0</v>
      </c>
      <c r="AH54" s="393">
        <f t="shared" si="2"/>
        <v>48</v>
      </c>
      <c r="AI54" s="394">
        <f t="shared" si="3"/>
        <v>51.36</v>
      </c>
      <c r="AJ54" s="395"/>
    </row>
    <row r="55" spans="1:36" s="231" customFormat="1">
      <c r="A55" s="392">
        <v>33</v>
      </c>
      <c r="B55" s="228" t="s">
        <v>0</v>
      </c>
      <c r="C55" s="228" t="s">
        <v>258</v>
      </c>
      <c r="D55" s="228" t="s">
        <v>135</v>
      </c>
      <c r="E55" s="228" t="s">
        <v>233</v>
      </c>
      <c r="F55" s="228" t="s">
        <v>234</v>
      </c>
      <c r="G55" s="228" t="s">
        <v>133</v>
      </c>
      <c r="H55" s="228" t="s">
        <v>259</v>
      </c>
      <c r="I55" s="228" t="s">
        <v>133</v>
      </c>
      <c r="J55" s="228" t="s">
        <v>108</v>
      </c>
      <c r="K55" s="228" t="s">
        <v>133</v>
      </c>
      <c r="L55" s="228">
        <v>250</v>
      </c>
      <c r="M55" s="228" t="s">
        <v>236</v>
      </c>
      <c r="N55" s="228" t="s">
        <v>75</v>
      </c>
      <c r="O55" s="228" t="s">
        <v>139</v>
      </c>
      <c r="P55" s="228"/>
      <c r="Q55" s="228" t="s">
        <v>133</v>
      </c>
      <c r="R55" s="228" t="s">
        <v>133</v>
      </c>
      <c r="S55" s="228" t="s">
        <v>133</v>
      </c>
      <c r="T55" s="228"/>
      <c r="U55" s="228" t="s">
        <v>260</v>
      </c>
      <c r="V55" s="228" t="s">
        <v>68</v>
      </c>
      <c r="W55" s="228" t="s">
        <v>68</v>
      </c>
      <c r="X55" s="228" t="s">
        <v>68</v>
      </c>
      <c r="Y55" s="228" t="s">
        <v>68</v>
      </c>
      <c r="Z55" s="228" t="s">
        <v>69</v>
      </c>
      <c r="AA55" s="228" t="s">
        <v>133</v>
      </c>
      <c r="AB55" s="228" t="s">
        <v>238</v>
      </c>
      <c r="AC55" s="229">
        <v>30</v>
      </c>
      <c r="AD55" s="229">
        <v>0</v>
      </c>
      <c r="AE55" s="229">
        <v>0</v>
      </c>
      <c r="AF55" s="372">
        <v>48</v>
      </c>
      <c r="AG55" s="372">
        <f t="shared" ref="AG55:AG61" si="5">AF55*(1-(0.95^0*0.9^0*0.8^0*0.7^0*0.65^0*0.93^0*0.93^0*1^0))</f>
        <v>0</v>
      </c>
      <c r="AH55" s="393">
        <f t="shared" si="2"/>
        <v>48</v>
      </c>
      <c r="AI55" s="394">
        <f t="shared" si="3"/>
        <v>51.36</v>
      </c>
      <c r="AJ55" s="395"/>
    </row>
    <row r="56" spans="1:36" s="231" customFormat="1">
      <c r="A56" s="392">
        <v>34</v>
      </c>
      <c r="B56" s="228" t="s">
        <v>0</v>
      </c>
      <c r="C56" s="228" t="s">
        <v>261</v>
      </c>
      <c r="D56" s="228" t="s">
        <v>135</v>
      </c>
      <c r="E56" s="228" t="s">
        <v>262</v>
      </c>
      <c r="F56" s="228" t="s">
        <v>234</v>
      </c>
      <c r="G56" s="228" t="s">
        <v>133</v>
      </c>
      <c r="H56" s="228" t="s">
        <v>263</v>
      </c>
      <c r="I56" s="228">
        <v>2000</v>
      </c>
      <c r="J56" s="228" t="s">
        <v>108</v>
      </c>
      <c r="K56" s="228" t="s">
        <v>194</v>
      </c>
      <c r="L56" s="228">
        <v>320</v>
      </c>
      <c r="M56" s="228" t="s">
        <v>74</v>
      </c>
      <c r="N56" s="228" t="s">
        <v>75</v>
      </c>
      <c r="O56" s="228" t="s">
        <v>146</v>
      </c>
      <c r="P56" s="228"/>
      <c r="Q56" s="228" t="s">
        <v>133</v>
      </c>
      <c r="R56" s="228" t="s">
        <v>133</v>
      </c>
      <c r="S56" s="228" t="s">
        <v>264</v>
      </c>
      <c r="T56" s="228"/>
      <c r="U56" s="228" t="s">
        <v>265</v>
      </c>
      <c r="V56" s="228" t="s">
        <v>68</v>
      </c>
      <c r="W56" s="228" t="s">
        <v>68</v>
      </c>
      <c r="X56" s="228" t="s">
        <v>68</v>
      </c>
      <c r="Y56" s="228" t="s">
        <v>68</v>
      </c>
      <c r="Z56" s="228" t="s">
        <v>69</v>
      </c>
      <c r="AA56" s="228" t="s">
        <v>133</v>
      </c>
      <c r="AB56" s="228" t="s">
        <v>141</v>
      </c>
      <c r="AC56" s="229">
        <v>38</v>
      </c>
      <c r="AD56" s="229">
        <v>0</v>
      </c>
      <c r="AE56" s="229">
        <v>0</v>
      </c>
      <c r="AF56" s="372">
        <v>60.800000000000004</v>
      </c>
      <c r="AG56" s="372">
        <f t="shared" si="5"/>
        <v>0</v>
      </c>
      <c r="AH56" s="393">
        <f t="shared" si="2"/>
        <v>60.800000000000004</v>
      </c>
      <c r="AI56" s="394">
        <f t="shared" si="3"/>
        <v>65.056000000000012</v>
      </c>
      <c r="AJ56" s="395"/>
    </row>
    <row r="57" spans="1:36" s="231" customFormat="1">
      <c r="A57" s="392">
        <v>35</v>
      </c>
      <c r="B57" s="228" t="s">
        <v>0</v>
      </c>
      <c r="C57" s="228" t="s">
        <v>266</v>
      </c>
      <c r="D57" s="228" t="s">
        <v>135</v>
      </c>
      <c r="E57" s="228" t="s">
        <v>262</v>
      </c>
      <c r="F57" s="228" t="s">
        <v>234</v>
      </c>
      <c r="G57" s="228" t="s">
        <v>133</v>
      </c>
      <c r="H57" s="228" t="s">
        <v>263</v>
      </c>
      <c r="I57" s="228">
        <v>2000</v>
      </c>
      <c r="J57" s="228" t="s">
        <v>121</v>
      </c>
      <c r="K57" s="228" t="s">
        <v>194</v>
      </c>
      <c r="L57" s="228">
        <v>320</v>
      </c>
      <c r="M57" s="228" t="s">
        <v>74</v>
      </c>
      <c r="N57" s="228" t="s">
        <v>75</v>
      </c>
      <c r="O57" s="228" t="s">
        <v>146</v>
      </c>
      <c r="P57" s="228"/>
      <c r="Q57" s="228" t="s">
        <v>133</v>
      </c>
      <c r="R57" s="228" t="s">
        <v>133</v>
      </c>
      <c r="S57" s="228" t="s">
        <v>264</v>
      </c>
      <c r="T57" s="228"/>
      <c r="U57" s="228" t="s">
        <v>267</v>
      </c>
      <c r="V57" s="228" t="s">
        <v>68</v>
      </c>
      <c r="W57" s="228" t="s">
        <v>68</v>
      </c>
      <c r="X57" s="228" t="s">
        <v>68</v>
      </c>
      <c r="Y57" s="228" t="s">
        <v>68</v>
      </c>
      <c r="Z57" s="228" t="s">
        <v>69</v>
      </c>
      <c r="AA57" s="228" t="s">
        <v>133</v>
      </c>
      <c r="AB57" s="228" t="s">
        <v>141</v>
      </c>
      <c r="AC57" s="229">
        <v>38</v>
      </c>
      <c r="AD57" s="229">
        <v>8</v>
      </c>
      <c r="AE57" s="229">
        <v>0</v>
      </c>
      <c r="AF57" s="372">
        <v>73.600000000000009</v>
      </c>
      <c r="AG57" s="372">
        <f t="shared" si="5"/>
        <v>0</v>
      </c>
      <c r="AH57" s="393">
        <f t="shared" si="2"/>
        <v>73.600000000000009</v>
      </c>
      <c r="AI57" s="394">
        <f t="shared" si="3"/>
        <v>78.75200000000001</v>
      </c>
      <c r="AJ57" s="395"/>
    </row>
    <row r="58" spans="1:36" s="231" customFormat="1">
      <c r="A58" s="392">
        <v>36</v>
      </c>
      <c r="B58" s="228" t="s">
        <v>0</v>
      </c>
      <c r="C58" s="228" t="s">
        <v>268</v>
      </c>
      <c r="D58" s="228" t="s">
        <v>135</v>
      </c>
      <c r="E58" s="228" t="s">
        <v>262</v>
      </c>
      <c r="F58" s="228" t="s">
        <v>234</v>
      </c>
      <c r="G58" s="228" t="s">
        <v>133</v>
      </c>
      <c r="H58" s="228" t="s">
        <v>263</v>
      </c>
      <c r="I58" s="228">
        <v>2000</v>
      </c>
      <c r="J58" s="228" t="s">
        <v>121</v>
      </c>
      <c r="K58" s="228" t="s">
        <v>194</v>
      </c>
      <c r="L58" s="228">
        <v>320</v>
      </c>
      <c r="M58" s="228" t="s">
        <v>74</v>
      </c>
      <c r="N58" s="228" t="s">
        <v>75</v>
      </c>
      <c r="O58" s="228" t="s">
        <v>146</v>
      </c>
      <c r="P58" s="228"/>
      <c r="Q58" s="228" t="s">
        <v>133</v>
      </c>
      <c r="R58" s="228" t="s">
        <v>133</v>
      </c>
      <c r="S58" s="228" t="s">
        <v>264</v>
      </c>
      <c r="T58" s="228"/>
      <c r="U58" s="228" t="s">
        <v>269</v>
      </c>
      <c r="V58" s="228" t="s">
        <v>68</v>
      </c>
      <c r="W58" s="228" t="s">
        <v>68</v>
      </c>
      <c r="X58" s="228" t="s">
        <v>68</v>
      </c>
      <c r="Y58" s="228" t="s">
        <v>68</v>
      </c>
      <c r="Z58" s="228" t="s">
        <v>69</v>
      </c>
      <c r="AA58" s="228" t="s">
        <v>133</v>
      </c>
      <c r="AB58" s="228" t="s">
        <v>141</v>
      </c>
      <c r="AC58" s="229">
        <v>38</v>
      </c>
      <c r="AD58" s="229">
        <v>8</v>
      </c>
      <c r="AE58" s="229">
        <v>0</v>
      </c>
      <c r="AF58" s="372">
        <v>73.600000000000009</v>
      </c>
      <c r="AG58" s="372">
        <f t="shared" si="5"/>
        <v>0</v>
      </c>
      <c r="AH58" s="393">
        <f t="shared" si="2"/>
        <v>73.600000000000009</v>
      </c>
      <c r="AI58" s="394">
        <f t="shared" si="3"/>
        <v>78.75200000000001</v>
      </c>
      <c r="AJ58" s="395"/>
    </row>
    <row r="59" spans="1:36" s="231" customFormat="1">
      <c r="A59" s="392">
        <v>37</v>
      </c>
      <c r="B59" s="228" t="s">
        <v>0</v>
      </c>
      <c r="C59" s="228" t="s">
        <v>270</v>
      </c>
      <c r="D59" s="228" t="s">
        <v>135</v>
      </c>
      <c r="E59" s="228" t="s">
        <v>262</v>
      </c>
      <c r="F59" s="228" t="s">
        <v>234</v>
      </c>
      <c r="G59" s="228" t="s">
        <v>133</v>
      </c>
      <c r="H59" s="228" t="s">
        <v>263</v>
      </c>
      <c r="I59" s="228">
        <v>2000</v>
      </c>
      <c r="J59" s="228" t="s">
        <v>121</v>
      </c>
      <c r="K59" s="228" t="s">
        <v>194</v>
      </c>
      <c r="L59" s="228">
        <v>320</v>
      </c>
      <c r="M59" s="228" t="s">
        <v>74</v>
      </c>
      <c r="N59" s="228" t="s">
        <v>75</v>
      </c>
      <c r="O59" s="228" t="s">
        <v>146</v>
      </c>
      <c r="P59" s="228"/>
      <c r="Q59" s="228" t="s">
        <v>133</v>
      </c>
      <c r="R59" s="228" t="s">
        <v>133</v>
      </c>
      <c r="S59" s="228" t="s">
        <v>264</v>
      </c>
      <c r="T59" s="228"/>
      <c r="U59" s="228" t="s">
        <v>271</v>
      </c>
      <c r="V59" s="228" t="s">
        <v>68</v>
      </c>
      <c r="W59" s="228" t="s">
        <v>68</v>
      </c>
      <c r="X59" s="228" t="s">
        <v>68</v>
      </c>
      <c r="Y59" s="228" t="s">
        <v>68</v>
      </c>
      <c r="Z59" s="228" t="s">
        <v>69</v>
      </c>
      <c r="AA59" s="228" t="s">
        <v>133</v>
      </c>
      <c r="AB59" s="228" t="s">
        <v>141</v>
      </c>
      <c r="AC59" s="229">
        <v>38</v>
      </c>
      <c r="AD59" s="229">
        <v>8</v>
      </c>
      <c r="AE59" s="229">
        <v>0</v>
      </c>
      <c r="AF59" s="372">
        <v>73.600000000000009</v>
      </c>
      <c r="AG59" s="372">
        <f t="shared" si="5"/>
        <v>0</v>
      </c>
      <c r="AH59" s="393">
        <f t="shared" si="2"/>
        <v>73.600000000000009</v>
      </c>
      <c r="AI59" s="394">
        <f t="shared" si="3"/>
        <v>78.75200000000001</v>
      </c>
      <c r="AJ59" s="395"/>
    </row>
    <row r="60" spans="1:36" s="231" customFormat="1">
      <c r="A60" s="392">
        <v>38</v>
      </c>
      <c r="B60" s="228" t="s">
        <v>0</v>
      </c>
      <c r="C60" s="228" t="s">
        <v>272</v>
      </c>
      <c r="D60" s="228" t="s">
        <v>135</v>
      </c>
      <c r="E60" s="228" t="s">
        <v>273</v>
      </c>
      <c r="F60" s="228" t="s">
        <v>274</v>
      </c>
      <c r="G60" s="228" t="s">
        <v>133</v>
      </c>
      <c r="H60" s="228" t="s">
        <v>275</v>
      </c>
      <c r="I60" s="228">
        <v>2000</v>
      </c>
      <c r="J60" s="228" t="s">
        <v>108</v>
      </c>
      <c r="K60" s="228" t="s">
        <v>133</v>
      </c>
      <c r="L60" s="228">
        <v>160</v>
      </c>
      <c r="M60" s="228" t="s">
        <v>63</v>
      </c>
      <c r="N60" s="228" t="s">
        <v>75</v>
      </c>
      <c r="O60" s="228" t="s">
        <v>139</v>
      </c>
      <c r="P60" s="228"/>
      <c r="Q60" s="228" t="s">
        <v>133</v>
      </c>
      <c r="R60" s="228" t="s">
        <v>133</v>
      </c>
      <c r="S60" s="228" t="s">
        <v>133</v>
      </c>
      <c r="T60" s="228"/>
      <c r="U60" s="228" t="s">
        <v>276</v>
      </c>
      <c r="V60" s="228" t="s">
        <v>68</v>
      </c>
      <c r="W60" s="228" t="s">
        <v>68</v>
      </c>
      <c r="X60" s="228" t="s">
        <v>68</v>
      </c>
      <c r="Y60" s="228" t="s">
        <v>68</v>
      </c>
      <c r="Z60" s="228" t="s">
        <v>69</v>
      </c>
      <c r="AA60" s="228" t="s">
        <v>133</v>
      </c>
      <c r="AB60" s="228" t="s">
        <v>141</v>
      </c>
      <c r="AC60" s="229">
        <v>21</v>
      </c>
      <c r="AD60" s="229">
        <v>0</v>
      </c>
      <c r="AE60" s="229">
        <v>0</v>
      </c>
      <c r="AF60" s="372">
        <v>33.6</v>
      </c>
      <c r="AG60" s="372">
        <f t="shared" si="5"/>
        <v>0</v>
      </c>
      <c r="AH60" s="393">
        <f t="shared" si="2"/>
        <v>33.6</v>
      </c>
      <c r="AI60" s="394">
        <f t="shared" si="3"/>
        <v>35.952000000000005</v>
      </c>
      <c r="AJ60" s="395"/>
    </row>
    <row r="61" spans="1:36" s="231" customFormat="1">
      <c r="A61" s="392">
        <v>39</v>
      </c>
      <c r="B61" s="228" t="s">
        <v>0</v>
      </c>
      <c r="C61" s="228" t="s">
        <v>277</v>
      </c>
      <c r="D61" s="228" t="s">
        <v>135</v>
      </c>
      <c r="E61" s="228" t="s">
        <v>273</v>
      </c>
      <c r="F61" s="228" t="s">
        <v>274</v>
      </c>
      <c r="G61" s="228" t="s">
        <v>133</v>
      </c>
      <c r="H61" s="228" t="s">
        <v>275</v>
      </c>
      <c r="I61" s="228">
        <v>2000</v>
      </c>
      <c r="J61" s="228" t="s">
        <v>108</v>
      </c>
      <c r="K61" s="228" t="s">
        <v>133</v>
      </c>
      <c r="L61" s="228">
        <v>250</v>
      </c>
      <c r="M61" s="228" t="s">
        <v>63</v>
      </c>
      <c r="N61" s="228" t="s">
        <v>75</v>
      </c>
      <c r="O61" s="228" t="s">
        <v>139</v>
      </c>
      <c r="P61" s="228"/>
      <c r="Q61" s="228" t="s">
        <v>133</v>
      </c>
      <c r="R61" s="228" t="s">
        <v>133</v>
      </c>
      <c r="S61" s="228" t="s">
        <v>133</v>
      </c>
      <c r="T61" s="228" t="s">
        <v>133</v>
      </c>
      <c r="U61" s="228" t="s">
        <v>278</v>
      </c>
      <c r="V61" s="228" t="s">
        <v>68</v>
      </c>
      <c r="W61" s="228" t="s">
        <v>68</v>
      </c>
      <c r="X61" s="228" t="s">
        <v>68</v>
      </c>
      <c r="Y61" s="228" t="s">
        <v>68</v>
      </c>
      <c r="Z61" s="228" t="s">
        <v>69</v>
      </c>
      <c r="AA61" s="228" t="s">
        <v>133</v>
      </c>
      <c r="AB61" s="228" t="s">
        <v>141</v>
      </c>
      <c r="AC61" s="229">
        <v>21</v>
      </c>
      <c r="AD61" s="229">
        <v>0</v>
      </c>
      <c r="AE61" s="229">
        <v>0</v>
      </c>
      <c r="AF61" s="372">
        <v>33.6</v>
      </c>
      <c r="AG61" s="372">
        <f t="shared" si="5"/>
        <v>0</v>
      </c>
      <c r="AH61" s="393">
        <f t="shared" si="2"/>
        <v>33.6</v>
      </c>
      <c r="AI61" s="394">
        <f t="shared" si="3"/>
        <v>35.952000000000005</v>
      </c>
      <c r="AJ61" s="395"/>
    </row>
    <row r="62" spans="1:36" s="231" customFormat="1">
      <c r="A62" s="392">
        <v>40</v>
      </c>
      <c r="B62" s="228" t="s">
        <v>0</v>
      </c>
      <c r="C62" s="228" t="s">
        <v>279</v>
      </c>
      <c r="D62" s="228" t="s">
        <v>135</v>
      </c>
      <c r="E62" s="228" t="s">
        <v>280</v>
      </c>
      <c r="F62" s="228" t="s">
        <v>281</v>
      </c>
      <c r="G62" s="228" t="s">
        <v>133</v>
      </c>
      <c r="H62" s="228" t="s">
        <v>282</v>
      </c>
      <c r="I62" s="228" t="s">
        <v>283</v>
      </c>
      <c r="J62" s="228" t="s">
        <v>108</v>
      </c>
      <c r="K62" s="228" t="s">
        <v>194</v>
      </c>
      <c r="L62" s="228">
        <v>250</v>
      </c>
      <c r="M62" s="228" t="s">
        <v>74</v>
      </c>
      <c r="N62" s="228" t="s">
        <v>75</v>
      </c>
      <c r="O62" s="228" t="s">
        <v>139</v>
      </c>
      <c r="P62" s="228"/>
      <c r="Q62" s="228" t="s">
        <v>133</v>
      </c>
      <c r="R62" s="228" t="s">
        <v>133</v>
      </c>
      <c r="S62" s="228" t="s">
        <v>284</v>
      </c>
      <c r="T62" s="228" t="s">
        <v>133</v>
      </c>
      <c r="U62" s="228" t="s">
        <v>285</v>
      </c>
      <c r="V62" s="228" t="s">
        <v>48</v>
      </c>
      <c r="W62" s="228" t="s">
        <v>48</v>
      </c>
      <c r="X62" s="228" t="s">
        <v>68</v>
      </c>
      <c r="Y62" s="228" t="s">
        <v>68</v>
      </c>
      <c r="Z62" s="228" t="s">
        <v>69</v>
      </c>
      <c r="AA62" s="228" t="s">
        <v>82</v>
      </c>
      <c r="AB62" s="228" t="s">
        <v>141</v>
      </c>
      <c r="AC62" s="229">
        <v>21</v>
      </c>
      <c r="AD62" s="229">
        <v>0</v>
      </c>
      <c r="AE62" s="229">
        <v>0</v>
      </c>
      <c r="AF62" s="372">
        <v>33.6</v>
      </c>
      <c r="AG62" s="372">
        <f>AF62*(1-(0.95^0*0.9^0*0.8^0*0.7^0*0.65^0*0.93^0*0.93^0*1^1))</f>
        <v>0</v>
      </c>
      <c r="AH62" s="393">
        <f t="shared" si="2"/>
        <v>33.6</v>
      </c>
      <c r="AI62" s="394">
        <f t="shared" si="3"/>
        <v>35.952000000000005</v>
      </c>
      <c r="AJ62" s="395"/>
    </row>
    <row r="63" spans="1:36" s="231" customFormat="1">
      <c r="A63" s="392">
        <v>41</v>
      </c>
      <c r="B63" s="228" t="s">
        <v>0</v>
      </c>
      <c r="C63" s="228" t="s">
        <v>286</v>
      </c>
      <c r="D63" s="228" t="s">
        <v>135</v>
      </c>
      <c r="E63" s="228" t="s">
        <v>287</v>
      </c>
      <c r="F63" s="228" t="s">
        <v>281</v>
      </c>
      <c r="G63" s="228" t="s">
        <v>133</v>
      </c>
      <c r="H63" s="228" t="s">
        <v>282</v>
      </c>
      <c r="I63" s="228" t="s">
        <v>283</v>
      </c>
      <c r="J63" s="228" t="s">
        <v>108</v>
      </c>
      <c r="K63" s="228" t="s">
        <v>194</v>
      </c>
      <c r="L63" s="228">
        <v>250</v>
      </c>
      <c r="M63" s="228" t="s">
        <v>74</v>
      </c>
      <c r="N63" s="228" t="s">
        <v>75</v>
      </c>
      <c r="O63" s="228" t="s">
        <v>139</v>
      </c>
      <c r="P63" s="228"/>
      <c r="Q63" s="228" t="s">
        <v>133</v>
      </c>
      <c r="R63" s="228" t="s">
        <v>133</v>
      </c>
      <c r="S63" s="228" t="s">
        <v>284</v>
      </c>
      <c r="T63" s="228" t="s">
        <v>133</v>
      </c>
      <c r="U63" s="228" t="s">
        <v>288</v>
      </c>
      <c r="V63" s="228" t="s">
        <v>48</v>
      </c>
      <c r="W63" s="228" t="s">
        <v>48</v>
      </c>
      <c r="X63" s="228" t="s">
        <v>68</v>
      </c>
      <c r="Y63" s="228" t="s">
        <v>68</v>
      </c>
      <c r="Z63" s="228" t="s">
        <v>69</v>
      </c>
      <c r="AA63" s="228" t="s">
        <v>82</v>
      </c>
      <c r="AB63" s="228" t="s">
        <v>289</v>
      </c>
      <c r="AC63" s="229">
        <v>21</v>
      </c>
      <c r="AD63" s="229">
        <v>0</v>
      </c>
      <c r="AE63" s="229">
        <v>0</v>
      </c>
      <c r="AF63" s="372">
        <v>33.6</v>
      </c>
      <c r="AG63" s="372">
        <f>AF63*(1-(0.95^0*0.9^0*0.8^0*0.7^0*0.65^0*0.93^0*0.93^0*1^1))</f>
        <v>0</v>
      </c>
      <c r="AH63" s="393">
        <f t="shared" si="2"/>
        <v>33.6</v>
      </c>
      <c r="AI63" s="394">
        <f t="shared" si="3"/>
        <v>35.952000000000005</v>
      </c>
      <c r="AJ63" s="395"/>
    </row>
    <row r="64" spans="1:36" s="231" customFormat="1">
      <c r="A64" s="392">
        <v>42</v>
      </c>
      <c r="B64" s="228" t="s">
        <v>0</v>
      </c>
      <c r="C64" s="228" t="s">
        <v>290</v>
      </c>
      <c r="D64" s="228" t="s">
        <v>135</v>
      </c>
      <c r="E64" s="228" t="s">
        <v>291</v>
      </c>
      <c r="F64" s="228" t="s">
        <v>292</v>
      </c>
      <c r="G64" s="228" t="s">
        <v>133</v>
      </c>
      <c r="H64" s="228" t="s">
        <v>293</v>
      </c>
      <c r="I64" s="228">
        <v>2000</v>
      </c>
      <c r="J64" s="228" t="s">
        <v>85</v>
      </c>
      <c r="K64" s="228" t="s">
        <v>133</v>
      </c>
      <c r="L64" s="228" t="s">
        <v>133</v>
      </c>
      <c r="M64" s="228" t="s">
        <v>74</v>
      </c>
      <c r="N64" s="228" t="s">
        <v>75</v>
      </c>
      <c r="O64" s="228" t="s">
        <v>146</v>
      </c>
      <c r="P64" s="228"/>
      <c r="Q64" s="228" t="s">
        <v>133</v>
      </c>
      <c r="R64" s="228" t="s">
        <v>133</v>
      </c>
      <c r="S64" s="228" t="s">
        <v>133</v>
      </c>
      <c r="T64" s="228" t="s">
        <v>133</v>
      </c>
      <c r="U64" s="228" t="s">
        <v>294</v>
      </c>
      <c r="V64" s="228" t="s">
        <v>68</v>
      </c>
      <c r="W64" s="228" t="s">
        <v>68</v>
      </c>
      <c r="X64" s="228" t="s">
        <v>68</v>
      </c>
      <c r="Y64" s="228" t="s">
        <v>68</v>
      </c>
      <c r="Z64" s="228" t="s">
        <v>69</v>
      </c>
      <c r="AA64" s="228" t="s">
        <v>133</v>
      </c>
      <c r="AB64" s="228" t="s">
        <v>141</v>
      </c>
      <c r="AC64" s="229">
        <v>21</v>
      </c>
      <c r="AD64" s="229">
        <v>0</v>
      </c>
      <c r="AE64" s="229">
        <v>0</v>
      </c>
      <c r="AF64" s="372">
        <v>33.6</v>
      </c>
      <c r="AG64" s="372">
        <v>0</v>
      </c>
      <c r="AH64" s="393">
        <f t="shared" si="2"/>
        <v>33.6</v>
      </c>
      <c r="AI64" s="394">
        <f t="shared" si="3"/>
        <v>35.952000000000005</v>
      </c>
      <c r="AJ64" s="395"/>
    </row>
    <row r="65" spans="1:37" s="231" customFormat="1">
      <c r="A65" s="392">
        <v>43</v>
      </c>
      <c r="B65" s="228" t="s">
        <v>0</v>
      </c>
      <c r="C65" s="228" t="s">
        <v>295</v>
      </c>
      <c r="D65" s="228" t="s">
        <v>135</v>
      </c>
      <c r="E65" s="228" t="s">
        <v>149</v>
      </c>
      <c r="F65" s="228" t="s">
        <v>292</v>
      </c>
      <c r="G65" s="228" t="s">
        <v>133</v>
      </c>
      <c r="H65" s="228" t="s">
        <v>215</v>
      </c>
      <c r="I65" s="228">
        <v>3000</v>
      </c>
      <c r="J65" s="228" t="s">
        <v>85</v>
      </c>
      <c r="K65" s="228" t="s">
        <v>194</v>
      </c>
      <c r="L65" s="228">
        <v>250</v>
      </c>
      <c r="M65" s="228" t="s">
        <v>74</v>
      </c>
      <c r="N65" s="228" t="s">
        <v>75</v>
      </c>
      <c r="O65" s="228" t="s">
        <v>146</v>
      </c>
      <c r="P65" s="228"/>
      <c r="Q65" s="228" t="s">
        <v>133</v>
      </c>
      <c r="R65" s="228" t="s">
        <v>133</v>
      </c>
      <c r="S65" s="228"/>
      <c r="T65" s="228" t="s">
        <v>133</v>
      </c>
      <c r="U65" s="228" t="s">
        <v>296</v>
      </c>
      <c r="V65" s="228" t="s">
        <v>68</v>
      </c>
      <c r="W65" s="228" t="s">
        <v>68</v>
      </c>
      <c r="X65" s="228" t="s">
        <v>68</v>
      </c>
      <c r="Y65" s="228" t="s">
        <v>68</v>
      </c>
      <c r="Z65" s="228" t="s">
        <v>69</v>
      </c>
      <c r="AA65" s="228" t="s">
        <v>133</v>
      </c>
      <c r="AB65" s="228" t="s">
        <v>141</v>
      </c>
      <c r="AC65" s="229">
        <v>21</v>
      </c>
      <c r="AD65" s="229">
        <v>0</v>
      </c>
      <c r="AE65" s="229">
        <v>0</v>
      </c>
      <c r="AF65" s="372">
        <v>33.6</v>
      </c>
      <c r="AG65" s="372">
        <f>AF65*(1-(0.95^0*0.9^0*0.8^0*0.7^0*0.65^0*0.93^0*0.93^0*1^0))</f>
        <v>0</v>
      </c>
      <c r="AH65" s="393">
        <f t="shared" si="2"/>
        <v>33.6</v>
      </c>
      <c r="AI65" s="394">
        <f t="shared" si="3"/>
        <v>35.952000000000005</v>
      </c>
      <c r="AJ65" s="395"/>
    </row>
    <row r="66" spans="1:37" s="403" customFormat="1" ht="15.75" thickBot="1">
      <c r="A66" s="396">
        <v>44</v>
      </c>
      <c r="B66" s="397" t="s">
        <v>0</v>
      </c>
      <c r="C66" s="397" t="s">
        <v>297</v>
      </c>
      <c r="D66" s="397" t="s">
        <v>135</v>
      </c>
      <c r="E66" s="397" t="s">
        <v>298</v>
      </c>
      <c r="F66" s="397" t="s">
        <v>299</v>
      </c>
      <c r="G66" s="397" t="s">
        <v>133</v>
      </c>
      <c r="H66" s="397" t="s">
        <v>300</v>
      </c>
      <c r="I66" s="397">
        <v>2000</v>
      </c>
      <c r="J66" s="397" t="s">
        <v>108</v>
      </c>
      <c r="K66" s="397" t="s">
        <v>133</v>
      </c>
      <c r="L66" s="397" t="s">
        <v>133</v>
      </c>
      <c r="M66" s="397" t="s">
        <v>74</v>
      </c>
      <c r="N66" s="397" t="s">
        <v>75</v>
      </c>
      <c r="O66" s="397" t="s">
        <v>139</v>
      </c>
      <c r="P66" s="397" t="s">
        <v>133</v>
      </c>
      <c r="Q66" s="397" t="s">
        <v>133</v>
      </c>
      <c r="R66" s="397" t="s">
        <v>133</v>
      </c>
      <c r="S66" s="397" t="s">
        <v>133</v>
      </c>
      <c r="T66" s="397" t="s">
        <v>133</v>
      </c>
      <c r="U66" s="397" t="s">
        <v>301</v>
      </c>
      <c r="V66" s="397" t="s">
        <v>68</v>
      </c>
      <c r="W66" s="397" t="s">
        <v>68</v>
      </c>
      <c r="X66" s="397" t="s">
        <v>68</v>
      </c>
      <c r="Y66" s="397" t="s">
        <v>68</v>
      </c>
      <c r="Z66" s="397" t="s">
        <v>69</v>
      </c>
      <c r="AA66" s="397" t="s">
        <v>133</v>
      </c>
      <c r="AB66" s="397" t="s">
        <v>141</v>
      </c>
      <c r="AC66" s="398">
        <v>29</v>
      </c>
      <c r="AD66" s="398">
        <v>0</v>
      </c>
      <c r="AE66" s="398">
        <v>0</v>
      </c>
      <c r="AF66" s="399">
        <v>46.400000000000006</v>
      </c>
      <c r="AG66" s="399">
        <v>0</v>
      </c>
      <c r="AH66" s="400">
        <f t="shared" si="2"/>
        <v>46.400000000000006</v>
      </c>
      <c r="AI66" s="401">
        <f t="shared" si="3"/>
        <v>49.64800000000001</v>
      </c>
      <c r="AJ66" s="402"/>
    </row>
    <row r="67" spans="1:37" ht="15.75" thickBot="1">
      <c r="AH67" s="14"/>
    </row>
    <row r="68" spans="1:37" s="371" customFormat="1" ht="15.75" thickBot="1">
      <c r="A68" s="439" t="s">
        <v>22</v>
      </c>
      <c r="B68" s="366" t="s">
        <v>23</v>
      </c>
      <c r="C68" s="366" t="s">
        <v>24</v>
      </c>
      <c r="D68" s="366" t="s">
        <v>25</v>
      </c>
      <c r="E68" s="366" t="s">
        <v>26</v>
      </c>
      <c r="F68" s="366" t="s">
        <v>27</v>
      </c>
      <c r="G68" s="366" t="s">
        <v>28</v>
      </c>
      <c r="H68" s="366" t="s">
        <v>29</v>
      </c>
      <c r="I68" s="366" t="s">
        <v>30</v>
      </c>
      <c r="J68" s="366" t="s">
        <v>31</v>
      </c>
      <c r="K68" s="366" t="s">
        <v>32</v>
      </c>
      <c r="L68" s="366" t="s">
        <v>33</v>
      </c>
      <c r="M68" s="366" t="s">
        <v>34</v>
      </c>
      <c r="N68" s="366" t="s">
        <v>35</v>
      </c>
      <c r="O68" s="366" t="s">
        <v>36</v>
      </c>
      <c r="P68" s="366" t="s">
        <v>37</v>
      </c>
      <c r="Q68" s="366" t="s">
        <v>38</v>
      </c>
      <c r="R68" s="366" t="s">
        <v>39</v>
      </c>
      <c r="S68" s="366" t="s">
        <v>40</v>
      </c>
      <c r="T68" s="366" t="s">
        <v>41</v>
      </c>
      <c r="U68" s="366" t="s">
        <v>42</v>
      </c>
      <c r="V68" s="366" t="s">
        <v>43</v>
      </c>
      <c r="W68" s="366" t="s">
        <v>44</v>
      </c>
      <c r="X68" s="366" t="s">
        <v>45</v>
      </c>
      <c r="Y68" s="366" t="s">
        <v>46</v>
      </c>
      <c r="Z68" s="366" t="s">
        <v>47</v>
      </c>
      <c r="AA68" s="366" t="s">
        <v>48</v>
      </c>
      <c r="AB68" s="366" t="s">
        <v>49</v>
      </c>
      <c r="AC68" s="367" t="s">
        <v>50</v>
      </c>
      <c r="AD68" s="367" t="s">
        <v>51</v>
      </c>
      <c r="AE68" s="367" t="s">
        <v>52</v>
      </c>
      <c r="AF68" s="377" t="s">
        <v>53</v>
      </c>
      <c r="AG68" s="377" t="s">
        <v>54</v>
      </c>
      <c r="AH68" s="367" t="s">
        <v>55</v>
      </c>
      <c r="AI68" s="368" t="s">
        <v>56</v>
      </c>
      <c r="AJ68" s="369"/>
      <c r="AK68" s="370"/>
    </row>
    <row r="69" spans="1:37" s="409" customFormat="1">
      <c r="A69" s="404">
        <v>1</v>
      </c>
      <c r="B69" s="405" t="s">
        <v>0</v>
      </c>
      <c r="C69" s="405" t="s">
        <v>302</v>
      </c>
      <c r="D69" s="405" t="s">
        <v>303</v>
      </c>
      <c r="E69" s="405" t="s">
        <v>304</v>
      </c>
      <c r="F69" s="405">
        <v>380</v>
      </c>
      <c r="G69" s="405"/>
      <c r="H69" s="405" t="s">
        <v>103</v>
      </c>
      <c r="I69" s="405">
        <v>2000</v>
      </c>
      <c r="J69" s="405" t="s">
        <v>108</v>
      </c>
      <c r="K69" s="405"/>
      <c r="L69" s="405">
        <v>250</v>
      </c>
      <c r="M69" s="405" t="s">
        <v>113</v>
      </c>
      <c r="N69" s="405" t="s">
        <v>75</v>
      </c>
      <c r="O69" s="405" t="s">
        <v>139</v>
      </c>
      <c r="P69" s="405">
        <v>0</v>
      </c>
      <c r="Q69" s="405"/>
      <c r="R69" s="405"/>
      <c r="S69" s="405"/>
      <c r="T69" s="405"/>
      <c r="U69" s="405" t="s">
        <v>305</v>
      </c>
      <c r="V69" s="405" t="s">
        <v>68</v>
      </c>
      <c r="W69" s="405" t="s">
        <v>68</v>
      </c>
      <c r="X69" s="405" t="s">
        <v>68</v>
      </c>
      <c r="Y69" s="405" t="s">
        <v>68</v>
      </c>
      <c r="Z69" s="405" t="s">
        <v>69</v>
      </c>
      <c r="AA69" s="405" t="s">
        <v>82</v>
      </c>
      <c r="AB69" s="405" t="s">
        <v>141</v>
      </c>
      <c r="AC69" s="406">
        <v>22</v>
      </c>
      <c r="AD69" s="406">
        <v>0</v>
      </c>
      <c r="AE69" s="406">
        <v>0</v>
      </c>
      <c r="AF69" s="407">
        <v>35.200000000000003</v>
      </c>
      <c r="AG69" s="407">
        <v>0</v>
      </c>
      <c r="AH69" s="408">
        <f t="shared" ref="AH69:AH97" si="6">AF69-AG69</f>
        <v>35.200000000000003</v>
      </c>
      <c r="AI69" s="394">
        <f>AF69*1.07</f>
        <v>37.664000000000009</v>
      </c>
      <c r="AJ69" s="410"/>
    </row>
    <row r="70" spans="1:37" s="409" customFormat="1">
      <c r="A70" s="404">
        <v>2</v>
      </c>
      <c r="B70" s="405" t="s">
        <v>0</v>
      </c>
      <c r="C70" s="405" t="s">
        <v>306</v>
      </c>
      <c r="D70" s="405" t="s">
        <v>303</v>
      </c>
      <c r="E70" s="405" t="s">
        <v>304</v>
      </c>
      <c r="F70" s="405">
        <v>380</v>
      </c>
      <c r="G70" s="405"/>
      <c r="H70" s="405" t="s">
        <v>103</v>
      </c>
      <c r="I70" s="405">
        <v>2000</v>
      </c>
      <c r="J70" s="405" t="s">
        <v>108</v>
      </c>
      <c r="K70" s="405"/>
      <c r="L70" s="405">
        <v>250</v>
      </c>
      <c r="M70" s="405" t="s">
        <v>113</v>
      </c>
      <c r="N70" s="405" t="s">
        <v>75</v>
      </c>
      <c r="O70" s="405" t="s">
        <v>139</v>
      </c>
      <c r="P70" s="405">
        <v>0</v>
      </c>
      <c r="Q70" s="405"/>
      <c r="R70" s="405"/>
      <c r="S70" s="405"/>
      <c r="T70" s="405"/>
      <c r="U70" s="405" t="s">
        <v>307</v>
      </c>
      <c r="V70" s="405" t="s">
        <v>68</v>
      </c>
      <c r="W70" s="405" t="s">
        <v>68</v>
      </c>
      <c r="X70" s="405" t="s">
        <v>68</v>
      </c>
      <c r="Y70" s="405" t="s">
        <v>68</v>
      </c>
      <c r="Z70" s="405" t="s">
        <v>69</v>
      </c>
      <c r="AA70" s="405" t="s">
        <v>82</v>
      </c>
      <c r="AB70" s="405" t="s">
        <v>141</v>
      </c>
      <c r="AC70" s="406">
        <v>22</v>
      </c>
      <c r="AD70" s="406">
        <v>0</v>
      </c>
      <c r="AE70" s="406">
        <v>0</v>
      </c>
      <c r="AF70" s="407">
        <v>35.200000000000003</v>
      </c>
      <c r="AG70" s="407">
        <v>0</v>
      </c>
      <c r="AH70" s="408">
        <f t="shared" si="6"/>
        <v>35.200000000000003</v>
      </c>
      <c r="AI70" s="394">
        <f t="shared" ref="AI70:AI97" si="7">AF70*1.07</f>
        <v>37.664000000000009</v>
      </c>
      <c r="AJ70" s="410"/>
    </row>
    <row r="71" spans="1:37" s="409" customFormat="1">
      <c r="A71" s="404">
        <v>3</v>
      </c>
      <c r="B71" s="405" t="s">
        <v>0</v>
      </c>
      <c r="C71" s="405" t="s">
        <v>308</v>
      </c>
      <c r="D71" s="405" t="s">
        <v>303</v>
      </c>
      <c r="E71" s="405" t="s">
        <v>304</v>
      </c>
      <c r="F71" s="405">
        <v>380</v>
      </c>
      <c r="G71" s="405"/>
      <c r="H71" s="405" t="s">
        <v>103</v>
      </c>
      <c r="I71" s="405">
        <v>2000</v>
      </c>
      <c r="J71" s="405" t="s">
        <v>108</v>
      </c>
      <c r="K71" s="405"/>
      <c r="L71" s="405">
        <v>250</v>
      </c>
      <c r="M71" s="405" t="s">
        <v>113</v>
      </c>
      <c r="N71" s="405" t="s">
        <v>75</v>
      </c>
      <c r="O71" s="405" t="s">
        <v>139</v>
      </c>
      <c r="P71" s="405">
        <v>0</v>
      </c>
      <c r="Q71" s="405"/>
      <c r="R71" s="405"/>
      <c r="S71" s="405"/>
      <c r="T71" s="405"/>
      <c r="U71" s="405" t="s">
        <v>309</v>
      </c>
      <c r="V71" s="405" t="s">
        <v>68</v>
      </c>
      <c r="W71" s="405" t="s">
        <v>68</v>
      </c>
      <c r="X71" s="405" t="s">
        <v>68</v>
      </c>
      <c r="Y71" s="405" t="s">
        <v>68</v>
      </c>
      <c r="Z71" s="405" t="s">
        <v>69</v>
      </c>
      <c r="AA71" s="405" t="s">
        <v>82</v>
      </c>
      <c r="AB71" s="405" t="s">
        <v>141</v>
      </c>
      <c r="AC71" s="406">
        <v>22</v>
      </c>
      <c r="AD71" s="406">
        <v>0</v>
      </c>
      <c r="AE71" s="406">
        <v>0</v>
      </c>
      <c r="AF71" s="407">
        <v>35.200000000000003</v>
      </c>
      <c r="AG71" s="407">
        <v>0</v>
      </c>
      <c r="AH71" s="408">
        <f t="shared" si="6"/>
        <v>35.200000000000003</v>
      </c>
      <c r="AI71" s="394">
        <f t="shared" si="7"/>
        <v>37.664000000000009</v>
      </c>
      <c r="AJ71" s="410"/>
    </row>
    <row r="72" spans="1:37" s="409" customFormat="1">
      <c r="A72" s="404">
        <v>4</v>
      </c>
      <c r="B72" s="405" t="s">
        <v>0</v>
      </c>
      <c r="C72" s="405" t="s">
        <v>310</v>
      </c>
      <c r="D72" s="405" t="s">
        <v>303</v>
      </c>
      <c r="E72" s="405" t="s">
        <v>304</v>
      </c>
      <c r="F72" s="405">
        <v>380</v>
      </c>
      <c r="G72" s="405"/>
      <c r="H72" s="405" t="s">
        <v>103</v>
      </c>
      <c r="I72" s="405">
        <v>2000</v>
      </c>
      <c r="J72" s="405" t="s">
        <v>108</v>
      </c>
      <c r="K72" s="405"/>
      <c r="L72" s="405">
        <v>250</v>
      </c>
      <c r="M72" s="405" t="s">
        <v>113</v>
      </c>
      <c r="N72" s="405" t="s">
        <v>75</v>
      </c>
      <c r="O72" s="405" t="s">
        <v>139</v>
      </c>
      <c r="P72" s="405">
        <v>0</v>
      </c>
      <c r="Q72" s="405"/>
      <c r="R72" s="405"/>
      <c r="S72" s="405"/>
      <c r="T72" s="405"/>
      <c r="U72" s="405" t="s">
        <v>311</v>
      </c>
      <c r="V72" s="405" t="s">
        <v>68</v>
      </c>
      <c r="W72" s="405" t="s">
        <v>68</v>
      </c>
      <c r="X72" s="405" t="s">
        <v>68</v>
      </c>
      <c r="Y72" s="405" t="s">
        <v>68</v>
      </c>
      <c r="Z72" s="405" t="s">
        <v>69</v>
      </c>
      <c r="AA72" s="405" t="s">
        <v>82</v>
      </c>
      <c r="AB72" s="405" t="s">
        <v>141</v>
      </c>
      <c r="AC72" s="406">
        <v>22</v>
      </c>
      <c r="AD72" s="406">
        <v>0</v>
      </c>
      <c r="AE72" s="406">
        <v>0</v>
      </c>
      <c r="AF72" s="407">
        <v>35.200000000000003</v>
      </c>
      <c r="AG72" s="407">
        <v>0</v>
      </c>
      <c r="AH72" s="408">
        <f t="shared" si="6"/>
        <v>35.200000000000003</v>
      </c>
      <c r="AI72" s="394">
        <f t="shared" si="7"/>
        <v>37.664000000000009</v>
      </c>
      <c r="AJ72" s="410"/>
    </row>
    <row r="73" spans="1:37" s="409" customFormat="1">
      <c r="A73" s="404">
        <v>5</v>
      </c>
      <c r="B73" s="405" t="s">
        <v>0</v>
      </c>
      <c r="C73" s="405" t="s">
        <v>312</v>
      </c>
      <c r="D73" s="405" t="s">
        <v>303</v>
      </c>
      <c r="E73" s="405" t="s">
        <v>304</v>
      </c>
      <c r="F73" s="405">
        <v>380</v>
      </c>
      <c r="G73" s="405"/>
      <c r="H73" s="405" t="s">
        <v>103</v>
      </c>
      <c r="I73" s="405">
        <v>2000</v>
      </c>
      <c r="J73" s="405" t="s">
        <v>108</v>
      </c>
      <c r="K73" s="405"/>
      <c r="L73" s="405">
        <v>250</v>
      </c>
      <c r="M73" s="405" t="s">
        <v>113</v>
      </c>
      <c r="N73" s="405" t="s">
        <v>75</v>
      </c>
      <c r="O73" s="405" t="s">
        <v>139</v>
      </c>
      <c r="P73" s="405">
        <v>0</v>
      </c>
      <c r="Q73" s="405"/>
      <c r="R73" s="405"/>
      <c r="S73" s="405"/>
      <c r="T73" s="405"/>
      <c r="U73" s="405" t="s">
        <v>313</v>
      </c>
      <c r="V73" s="405" t="s">
        <v>68</v>
      </c>
      <c r="W73" s="405" t="s">
        <v>68</v>
      </c>
      <c r="X73" s="405" t="s">
        <v>68</v>
      </c>
      <c r="Y73" s="405" t="s">
        <v>68</v>
      </c>
      <c r="Z73" s="405" t="s">
        <v>69</v>
      </c>
      <c r="AA73" s="405" t="s">
        <v>82</v>
      </c>
      <c r="AB73" s="405" t="s">
        <v>141</v>
      </c>
      <c r="AC73" s="406">
        <v>22</v>
      </c>
      <c r="AD73" s="406">
        <v>0</v>
      </c>
      <c r="AE73" s="406">
        <v>0</v>
      </c>
      <c r="AF73" s="407">
        <v>35.200000000000003</v>
      </c>
      <c r="AG73" s="407">
        <v>0</v>
      </c>
      <c r="AH73" s="408">
        <f t="shared" si="6"/>
        <v>35.200000000000003</v>
      </c>
      <c r="AI73" s="394">
        <f t="shared" si="7"/>
        <v>37.664000000000009</v>
      </c>
      <c r="AJ73" s="410"/>
    </row>
    <row r="74" spans="1:37" s="409" customFormat="1">
      <c r="A74" s="404">
        <v>6</v>
      </c>
      <c r="B74" s="405" t="s">
        <v>0</v>
      </c>
      <c r="C74" s="405" t="s">
        <v>314</v>
      </c>
      <c r="D74" s="405" t="s">
        <v>303</v>
      </c>
      <c r="E74" s="405" t="s">
        <v>304</v>
      </c>
      <c r="F74" s="405">
        <v>380</v>
      </c>
      <c r="G74" s="405"/>
      <c r="H74" s="405" t="s">
        <v>103</v>
      </c>
      <c r="I74" s="405">
        <v>2000</v>
      </c>
      <c r="J74" s="405" t="s">
        <v>108</v>
      </c>
      <c r="K74" s="405"/>
      <c r="L74" s="405">
        <v>250</v>
      </c>
      <c r="M74" s="405" t="s">
        <v>113</v>
      </c>
      <c r="N74" s="405" t="s">
        <v>75</v>
      </c>
      <c r="O74" s="405" t="s">
        <v>139</v>
      </c>
      <c r="P74" s="405">
        <v>0</v>
      </c>
      <c r="Q74" s="405"/>
      <c r="R74" s="405"/>
      <c r="S74" s="405"/>
      <c r="T74" s="405"/>
      <c r="U74" s="405" t="s">
        <v>315</v>
      </c>
      <c r="V74" s="405" t="s">
        <v>68</v>
      </c>
      <c r="W74" s="405" t="s">
        <v>68</v>
      </c>
      <c r="X74" s="405" t="s">
        <v>68</v>
      </c>
      <c r="Y74" s="405" t="s">
        <v>68</v>
      </c>
      <c r="Z74" s="405" t="s">
        <v>69</v>
      </c>
      <c r="AA74" s="405" t="s">
        <v>82</v>
      </c>
      <c r="AB74" s="405" t="s">
        <v>141</v>
      </c>
      <c r="AC74" s="406">
        <v>22</v>
      </c>
      <c r="AD74" s="406">
        <v>0</v>
      </c>
      <c r="AE74" s="406">
        <v>0</v>
      </c>
      <c r="AF74" s="407">
        <v>35.200000000000003</v>
      </c>
      <c r="AG74" s="407">
        <v>0</v>
      </c>
      <c r="AH74" s="408">
        <f t="shared" si="6"/>
        <v>35.200000000000003</v>
      </c>
      <c r="AI74" s="394">
        <f t="shared" si="7"/>
        <v>37.664000000000009</v>
      </c>
      <c r="AJ74" s="410"/>
    </row>
    <row r="75" spans="1:37" s="409" customFormat="1">
      <c r="A75" s="404">
        <v>7</v>
      </c>
      <c r="B75" s="405" t="s">
        <v>0</v>
      </c>
      <c r="C75" s="405" t="s">
        <v>316</v>
      </c>
      <c r="D75" s="405" t="s">
        <v>303</v>
      </c>
      <c r="E75" s="405" t="s">
        <v>304</v>
      </c>
      <c r="F75" s="405">
        <v>380</v>
      </c>
      <c r="G75" s="405"/>
      <c r="H75" s="405" t="s">
        <v>103</v>
      </c>
      <c r="I75" s="405">
        <v>2000</v>
      </c>
      <c r="J75" s="405" t="s">
        <v>108</v>
      </c>
      <c r="K75" s="405"/>
      <c r="L75" s="405">
        <v>250</v>
      </c>
      <c r="M75" s="405" t="s">
        <v>113</v>
      </c>
      <c r="N75" s="405" t="s">
        <v>75</v>
      </c>
      <c r="O75" s="405" t="s">
        <v>139</v>
      </c>
      <c r="P75" s="405">
        <v>0</v>
      </c>
      <c r="Q75" s="405"/>
      <c r="R75" s="405"/>
      <c r="S75" s="405"/>
      <c r="T75" s="405"/>
      <c r="U75" s="405" t="s">
        <v>317</v>
      </c>
      <c r="V75" s="405" t="s">
        <v>68</v>
      </c>
      <c r="W75" s="405" t="s">
        <v>68</v>
      </c>
      <c r="X75" s="405" t="s">
        <v>68</v>
      </c>
      <c r="Y75" s="405" t="s">
        <v>68</v>
      </c>
      <c r="Z75" s="405" t="s">
        <v>69</v>
      </c>
      <c r="AA75" s="405" t="s">
        <v>82</v>
      </c>
      <c r="AB75" s="405" t="s">
        <v>141</v>
      </c>
      <c r="AC75" s="406">
        <v>22</v>
      </c>
      <c r="AD75" s="406">
        <v>0</v>
      </c>
      <c r="AE75" s="406">
        <v>0</v>
      </c>
      <c r="AF75" s="407">
        <v>35.200000000000003</v>
      </c>
      <c r="AG75" s="407">
        <v>0</v>
      </c>
      <c r="AH75" s="408">
        <f t="shared" si="6"/>
        <v>35.200000000000003</v>
      </c>
      <c r="AI75" s="394">
        <f t="shared" si="7"/>
        <v>37.664000000000009</v>
      </c>
      <c r="AJ75" s="410"/>
    </row>
    <row r="76" spans="1:37" s="409" customFormat="1">
      <c r="A76" s="404">
        <v>8</v>
      </c>
      <c r="B76" s="405" t="s">
        <v>0</v>
      </c>
      <c r="C76" s="405" t="s">
        <v>318</v>
      </c>
      <c r="D76" s="405" t="s">
        <v>303</v>
      </c>
      <c r="E76" s="405" t="s">
        <v>304</v>
      </c>
      <c r="F76" s="405">
        <v>380</v>
      </c>
      <c r="G76" s="405"/>
      <c r="H76" s="405" t="s">
        <v>103</v>
      </c>
      <c r="I76" s="405">
        <v>2000</v>
      </c>
      <c r="J76" s="405" t="s">
        <v>108</v>
      </c>
      <c r="K76" s="405"/>
      <c r="L76" s="405">
        <v>250</v>
      </c>
      <c r="M76" s="405" t="s">
        <v>113</v>
      </c>
      <c r="N76" s="405" t="s">
        <v>75</v>
      </c>
      <c r="O76" s="405" t="s">
        <v>139</v>
      </c>
      <c r="P76" s="405">
        <v>0</v>
      </c>
      <c r="Q76" s="405"/>
      <c r="R76" s="405"/>
      <c r="S76" s="405"/>
      <c r="T76" s="405"/>
      <c r="U76" s="405" t="s">
        <v>319</v>
      </c>
      <c r="V76" s="405" t="s">
        <v>68</v>
      </c>
      <c r="W76" s="405" t="s">
        <v>68</v>
      </c>
      <c r="X76" s="405" t="s">
        <v>68</v>
      </c>
      <c r="Y76" s="405" t="s">
        <v>68</v>
      </c>
      <c r="Z76" s="405" t="s">
        <v>69</v>
      </c>
      <c r="AA76" s="405" t="s">
        <v>82</v>
      </c>
      <c r="AB76" s="405" t="s">
        <v>141</v>
      </c>
      <c r="AC76" s="406">
        <v>22</v>
      </c>
      <c r="AD76" s="406">
        <v>0</v>
      </c>
      <c r="AE76" s="406">
        <v>0</v>
      </c>
      <c r="AF76" s="407">
        <v>35.200000000000003</v>
      </c>
      <c r="AG76" s="407">
        <v>0</v>
      </c>
      <c r="AH76" s="408">
        <f t="shared" si="6"/>
        <v>35.200000000000003</v>
      </c>
      <c r="AI76" s="394">
        <f t="shared" si="7"/>
        <v>37.664000000000009</v>
      </c>
      <c r="AJ76" s="410"/>
    </row>
    <row r="77" spans="1:37" s="409" customFormat="1">
      <c r="A77" s="404">
        <v>9</v>
      </c>
      <c r="B77" s="405" t="s">
        <v>0</v>
      </c>
      <c r="C77" s="405" t="s">
        <v>320</v>
      </c>
      <c r="D77" s="405" t="s">
        <v>303</v>
      </c>
      <c r="E77" s="405" t="s">
        <v>321</v>
      </c>
      <c r="F77" s="405">
        <v>380</v>
      </c>
      <c r="G77" s="405"/>
      <c r="H77" s="405" t="s">
        <v>322</v>
      </c>
      <c r="I77" s="405">
        <v>2000</v>
      </c>
      <c r="J77" s="405" t="s">
        <v>73</v>
      </c>
      <c r="K77" s="405"/>
      <c r="L77" s="405">
        <v>1000</v>
      </c>
      <c r="M77" s="405" t="s">
        <v>74</v>
      </c>
      <c r="N77" s="405" t="s">
        <v>75</v>
      </c>
      <c r="O77" s="405" t="s">
        <v>139</v>
      </c>
      <c r="P77" s="405">
        <v>0</v>
      </c>
      <c r="Q77" s="405"/>
      <c r="R77" s="405"/>
      <c r="S77" s="405"/>
      <c r="T77" s="405"/>
      <c r="U77" s="405" t="s">
        <v>323</v>
      </c>
      <c r="V77" s="405" t="s">
        <v>68</v>
      </c>
      <c r="W77" s="405" t="s">
        <v>68</v>
      </c>
      <c r="X77" s="405" t="s">
        <v>68</v>
      </c>
      <c r="Y77" s="405" t="s">
        <v>68</v>
      </c>
      <c r="Z77" s="405" t="s">
        <v>69</v>
      </c>
      <c r="AA77" s="405"/>
      <c r="AB77" s="405" t="s">
        <v>141</v>
      </c>
      <c r="AC77" s="406">
        <v>22</v>
      </c>
      <c r="AD77" s="406">
        <v>0</v>
      </c>
      <c r="AE77" s="406">
        <v>8</v>
      </c>
      <c r="AF77" s="407">
        <v>48</v>
      </c>
      <c r="AG77" s="407">
        <v>0</v>
      </c>
      <c r="AH77" s="408">
        <f t="shared" si="6"/>
        <v>48</v>
      </c>
      <c r="AI77" s="394">
        <f t="shared" si="7"/>
        <v>51.36</v>
      </c>
      <c r="AJ77" s="410"/>
    </row>
    <row r="78" spans="1:37" s="409" customFormat="1">
      <c r="A78" s="404">
        <v>10</v>
      </c>
      <c r="B78" s="405" t="s">
        <v>0</v>
      </c>
      <c r="C78" s="405" t="s">
        <v>324</v>
      </c>
      <c r="D78" s="405" t="s">
        <v>303</v>
      </c>
      <c r="E78" s="405" t="s">
        <v>304</v>
      </c>
      <c r="F78" s="405">
        <v>380</v>
      </c>
      <c r="G78" s="405"/>
      <c r="H78" s="405" t="s">
        <v>325</v>
      </c>
      <c r="I78" s="405">
        <v>2000</v>
      </c>
      <c r="J78" s="405" t="s">
        <v>73</v>
      </c>
      <c r="K78" s="405"/>
      <c r="L78" s="405">
        <v>160</v>
      </c>
      <c r="M78" s="405" t="s">
        <v>113</v>
      </c>
      <c r="N78" s="405" t="s">
        <v>75</v>
      </c>
      <c r="O78" s="405" t="s">
        <v>139</v>
      </c>
      <c r="P78" s="405">
        <v>0</v>
      </c>
      <c r="Q78" s="405"/>
      <c r="R78" s="405"/>
      <c r="S78" s="405"/>
      <c r="T78" s="405"/>
      <c r="U78" s="405" t="s">
        <v>326</v>
      </c>
      <c r="V78" s="405" t="s">
        <v>68</v>
      </c>
      <c r="W78" s="405" t="s">
        <v>68</v>
      </c>
      <c r="X78" s="405" t="s">
        <v>68</v>
      </c>
      <c r="Y78" s="405" t="s">
        <v>68</v>
      </c>
      <c r="Z78" s="405" t="s">
        <v>69</v>
      </c>
      <c r="AA78" s="405" t="s">
        <v>82</v>
      </c>
      <c r="AB78" s="405" t="s">
        <v>141</v>
      </c>
      <c r="AC78" s="406">
        <v>22</v>
      </c>
      <c r="AD78" s="406">
        <v>0</v>
      </c>
      <c r="AE78" s="406">
        <v>0</v>
      </c>
      <c r="AF78" s="407">
        <v>35.200000000000003</v>
      </c>
      <c r="AG78" s="407">
        <v>0</v>
      </c>
      <c r="AH78" s="408">
        <f t="shared" si="6"/>
        <v>35.200000000000003</v>
      </c>
      <c r="AI78" s="394">
        <f t="shared" si="7"/>
        <v>37.664000000000009</v>
      </c>
      <c r="AJ78" s="410"/>
    </row>
    <row r="79" spans="1:37" s="409" customFormat="1">
      <c r="A79" s="404">
        <v>11</v>
      </c>
      <c r="B79" s="405" t="s">
        <v>0</v>
      </c>
      <c r="C79" s="405" t="s">
        <v>327</v>
      </c>
      <c r="D79" s="405" t="s">
        <v>303</v>
      </c>
      <c r="E79" s="405" t="s">
        <v>304</v>
      </c>
      <c r="F79" s="405">
        <v>620</v>
      </c>
      <c r="G79" s="405"/>
      <c r="H79" s="405" t="s">
        <v>328</v>
      </c>
      <c r="I79" s="405">
        <v>2000</v>
      </c>
      <c r="J79" s="405" t="s">
        <v>62</v>
      </c>
      <c r="K79" s="405"/>
      <c r="L79" s="405">
        <v>80</v>
      </c>
      <c r="M79" s="405" t="s">
        <v>63</v>
      </c>
      <c r="N79" s="405" t="s">
        <v>64</v>
      </c>
      <c r="O79" s="405" t="s">
        <v>139</v>
      </c>
      <c r="P79" s="405">
        <v>0</v>
      </c>
      <c r="Q79" s="405"/>
      <c r="R79" s="405"/>
      <c r="S79" s="405"/>
      <c r="T79" s="405"/>
      <c r="U79" s="405" t="s">
        <v>329</v>
      </c>
      <c r="V79" s="405" t="s">
        <v>68</v>
      </c>
      <c r="W79" s="405" t="s">
        <v>68</v>
      </c>
      <c r="X79" s="405" t="s">
        <v>68</v>
      </c>
      <c r="Y79" s="405" t="s">
        <v>68</v>
      </c>
      <c r="Z79" s="405" t="s">
        <v>69</v>
      </c>
      <c r="AA79" s="405" t="s">
        <v>82</v>
      </c>
      <c r="AB79" s="405" t="s">
        <v>141</v>
      </c>
      <c r="AC79" s="406">
        <v>22</v>
      </c>
      <c r="AD79" s="406">
        <v>0</v>
      </c>
      <c r="AE79" s="406">
        <v>0</v>
      </c>
      <c r="AF79" s="407">
        <v>35.200000000000003</v>
      </c>
      <c r="AG79" s="407">
        <v>0</v>
      </c>
      <c r="AH79" s="408">
        <f t="shared" si="6"/>
        <v>35.200000000000003</v>
      </c>
      <c r="AI79" s="394">
        <f t="shared" si="7"/>
        <v>37.664000000000009</v>
      </c>
      <c r="AJ79" s="410"/>
    </row>
    <row r="80" spans="1:37" s="409" customFormat="1">
      <c r="A80" s="404">
        <v>12</v>
      </c>
      <c r="B80" s="405" t="s">
        <v>0</v>
      </c>
      <c r="C80" s="405" t="s">
        <v>330</v>
      </c>
      <c r="D80" s="405" t="s">
        <v>303</v>
      </c>
      <c r="E80" s="405" t="s">
        <v>304</v>
      </c>
      <c r="F80" s="405">
        <v>620</v>
      </c>
      <c r="G80" s="405"/>
      <c r="H80" s="405" t="s">
        <v>328</v>
      </c>
      <c r="I80" s="405">
        <v>2000</v>
      </c>
      <c r="J80" s="405" t="s">
        <v>62</v>
      </c>
      <c r="K80" s="405"/>
      <c r="L80" s="405"/>
      <c r="M80" s="405" t="s">
        <v>63</v>
      </c>
      <c r="N80" s="405" t="s">
        <v>64</v>
      </c>
      <c r="O80" s="405" t="s">
        <v>139</v>
      </c>
      <c r="P80" s="405">
        <v>0</v>
      </c>
      <c r="Q80" s="405"/>
      <c r="R80" s="405"/>
      <c r="S80" s="405"/>
      <c r="T80" s="405"/>
      <c r="U80" s="405" t="s">
        <v>331</v>
      </c>
      <c r="V80" s="405" t="s">
        <v>332</v>
      </c>
      <c r="W80" s="405" t="s">
        <v>332</v>
      </c>
      <c r="X80" s="405" t="s">
        <v>68</v>
      </c>
      <c r="Y80" s="405" t="s">
        <v>68</v>
      </c>
      <c r="Z80" s="405" t="s">
        <v>69</v>
      </c>
      <c r="AA80" s="405" t="s">
        <v>82</v>
      </c>
      <c r="AB80" s="405" t="s">
        <v>333</v>
      </c>
      <c r="AC80" s="406">
        <v>22</v>
      </c>
      <c r="AD80" s="406">
        <v>0</v>
      </c>
      <c r="AE80" s="406">
        <v>-10</v>
      </c>
      <c r="AF80" s="407">
        <v>19.200000000000003</v>
      </c>
      <c r="AG80" s="407">
        <v>0</v>
      </c>
      <c r="AH80" s="408">
        <f t="shared" si="6"/>
        <v>19.200000000000003</v>
      </c>
      <c r="AI80" s="394">
        <f t="shared" si="7"/>
        <v>20.544000000000004</v>
      </c>
      <c r="AJ80" s="410"/>
    </row>
    <row r="81" spans="1:36" s="409" customFormat="1">
      <c r="A81" s="404">
        <v>13</v>
      </c>
      <c r="B81" s="405" t="s">
        <v>0</v>
      </c>
      <c r="C81" s="405" t="s">
        <v>334</v>
      </c>
      <c r="D81" s="405" t="s">
        <v>303</v>
      </c>
      <c r="E81" s="405" t="s">
        <v>304</v>
      </c>
      <c r="F81" s="405">
        <v>745</v>
      </c>
      <c r="G81" s="405"/>
      <c r="H81" s="405" t="s">
        <v>154</v>
      </c>
      <c r="I81" s="405">
        <v>1000</v>
      </c>
      <c r="J81" s="405" t="s">
        <v>85</v>
      </c>
      <c r="K81" s="405"/>
      <c r="L81" s="405">
        <v>80</v>
      </c>
      <c r="M81" s="405" t="s">
        <v>113</v>
      </c>
      <c r="N81" s="405" t="s">
        <v>64</v>
      </c>
      <c r="O81" s="405" t="s">
        <v>139</v>
      </c>
      <c r="P81" s="405">
        <v>0</v>
      </c>
      <c r="Q81" s="405"/>
      <c r="R81" s="405"/>
      <c r="S81" s="405"/>
      <c r="T81" s="405"/>
      <c r="U81" s="405" t="s">
        <v>335</v>
      </c>
      <c r="V81" s="405" t="s">
        <v>68</v>
      </c>
      <c r="W81" s="405" t="s">
        <v>68</v>
      </c>
      <c r="X81" s="405" t="s">
        <v>68</v>
      </c>
      <c r="Y81" s="405" t="s">
        <v>68</v>
      </c>
      <c r="Z81" s="405" t="s">
        <v>69</v>
      </c>
      <c r="AA81" s="405" t="s">
        <v>82</v>
      </c>
      <c r="AB81" s="405" t="s">
        <v>141</v>
      </c>
      <c r="AC81" s="406">
        <v>22</v>
      </c>
      <c r="AD81" s="406">
        <v>0</v>
      </c>
      <c r="AE81" s="406">
        <v>0</v>
      </c>
      <c r="AF81" s="407">
        <v>35.200000000000003</v>
      </c>
      <c r="AG81" s="407">
        <v>0</v>
      </c>
      <c r="AH81" s="408">
        <f t="shared" si="6"/>
        <v>35.200000000000003</v>
      </c>
      <c r="AI81" s="394">
        <f t="shared" si="7"/>
        <v>37.664000000000009</v>
      </c>
      <c r="AJ81" s="410"/>
    </row>
    <row r="82" spans="1:36" s="409" customFormat="1">
      <c r="A82" s="404">
        <v>14</v>
      </c>
      <c r="B82" s="405" t="s">
        <v>0</v>
      </c>
      <c r="C82" s="405" t="s">
        <v>336</v>
      </c>
      <c r="D82" s="405" t="s">
        <v>303</v>
      </c>
      <c r="E82" s="405" t="s">
        <v>304</v>
      </c>
      <c r="F82" s="405">
        <v>745</v>
      </c>
      <c r="G82" s="405"/>
      <c r="H82" s="405" t="s">
        <v>337</v>
      </c>
      <c r="I82" s="405">
        <v>3000</v>
      </c>
      <c r="J82" s="405" t="s">
        <v>108</v>
      </c>
      <c r="K82" s="405"/>
      <c r="L82" s="405">
        <v>80</v>
      </c>
      <c r="M82" s="405" t="s">
        <v>63</v>
      </c>
      <c r="N82" s="405" t="s">
        <v>64</v>
      </c>
      <c r="O82" s="405" t="s">
        <v>139</v>
      </c>
      <c r="P82" s="405">
        <v>0</v>
      </c>
      <c r="Q82" s="405"/>
      <c r="R82" s="405"/>
      <c r="S82" s="405"/>
      <c r="T82" s="405"/>
      <c r="U82" s="405" t="s">
        <v>338</v>
      </c>
      <c r="V82" s="405" t="s">
        <v>68</v>
      </c>
      <c r="W82" s="405" t="s">
        <v>68</v>
      </c>
      <c r="X82" s="405" t="s">
        <v>68</v>
      </c>
      <c r="Y82" s="405" t="s">
        <v>68</v>
      </c>
      <c r="Z82" s="405" t="s">
        <v>69</v>
      </c>
      <c r="AA82" s="405" t="s">
        <v>82</v>
      </c>
      <c r="AB82" s="405" t="s">
        <v>141</v>
      </c>
      <c r="AC82" s="406">
        <v>22</v>
      </c>
      <c r="AD82" s="406">
        <v>0</v>
      </c>
      <c r="AE82" s="406">
        <v>0</v>
      </c>
      <c r="AF82" s="407">
        <v>35.200000000000003</v>
      </c>
      <c r="AG82" s="407">
        <v>0</v>
      </c>
      <c r="AH82" s="408">
        <f t="shared" si="6"/>
        <v>35.200000000000003</v>
      </c>
      <c r="AI82" s="394">
        <f t="shared" si="7"/>
        <v>37.664000000000009</v>
      </c>
      <c r="AJ82" s="410"/>
    </row>
    <row r="83" spans="1:36" s="409" customFormat="1">
      <c r="A83" s="404">
        <v>15</v>
      </c>
      <c r="B83" s="405" t="s">
        <v>0</v>
      </c>
      <c r="C83" s="405" t="s">
        <v>339</v>
      </c>
      <c r="D83" s="405" t="s">
        <v>303</v>
      </c>
      <c r="E83" s="405" t="s">
        <v>304</v>
      </c>
      <c r="F83" s="405">
        <v>745</v>
      </c>
      <c r="G83" s="405"/>
      <c r="H83" s="405" t="s">
        <v>337</v>
      </c>
      <c r="I83" s="405">
        <v>3000</v>
      </c>
      <c r="J83" s="405" t="s">
        <v>108</v>
      </c>
      <c r="K83" s="405"/>
      <c r="L83" s="405">
        <v>80</v>
      </c>
      <c r="M83" s="405" t="s">
        <v>113</v>
      </c>
      <c r="N83" s="405" t="s">
        <v>64</v>
      </c>
      <c r="O83" s="405" t="s">
        <v>139</v>
      </c>
      <c r="P83" s="405">
        <v>0</v>
      </c>
      <c r="Q83" s="405"/>
      <c r="R83" s="405"/>
      <c r="S83" s="405"/>
      <c r="T83" s="405"/>
      <c r="U83" s="405" t="s">
        <v>340</v>
      </c>
      <c r="V83" s="405" t="s">
        <v>68</v>
      </c>
      <c r="W83" s="405" t="s">
        <v>68</v>
      </c>
      <c r="X83" s="405" t="s">
        <v>68</v>
      </c>
      <c r="Y83" s="405" t="s">
        <v>68</v>
      </c>
      <c r="Z83" s="405" t="s">
        <v>69</v>
      </c>
      <c r="AA83" s="405" t="s">
        <v>82</v>
      </c>
      <c r="AB83" s="405" t="s">
        <v>141</v>
      </c>
      <c r="AC83" s="406">
        <v>22</v>
      </c>
      <c r="AD83" s="406">
        <v>0</v>
      </c>
      <c r="AE83" s="406">
        <v>0</v>
      </c>
      <c r="AF83" s="407">
        <v>35.200000000000003</v>
      </c>
      <c r="AG83" s="407">
        <v>0</v>
      </c>
      <c r="AH83" s="408">
        <f t="shared" si="6"/>
        <v>35.200000000000003</v>
      </c>
      <c r="AI83" s="394">
        <f t="shared" si="7"/>
        <v>37.664000000000009</v>
      </c>
      <c r="AJ83" s="410"/>
    </row>
    <row r="84" spans="1:36" s="409" customFormat="1">
      <c r="A84" s="404">
        <v>16</v>
      </c>
      <c r="B84" s="405" t="s">
        <v>0</v>
      </c>
      <c r="C84" s="405" t="s">
        <v>341</v>
      </c>
      <c r="D84" s="405" t="s">
        <v>303</v>
      </c>
      <c r="E84" s="405" t="s">
        <v>304</v>
      </c>
      <c r="F84" s="405">
        <v>745</v>
      </c>
      <c r="G84" s="405"/>
      <c r="H84" s="405" t="s">
        <v>165</v>
      </c>
      <c r="I84" s="405">
        <v>1000</v>
      </c>
      <c r="J84" s="405" t="s">
        <v>62</v>
      </c>
      <c r="K84" s="405"/>
      <c r="L84" s="405">
        <v>80</v>
      </c>
      <c r="M84" s="405" t="s">
        <v>113</v>
      </c>
      <c r="N84" s="405" t="s">
        <v>64</v>
      </c>
      <c r="O84" s="405" t="s">
        <v>139</v>
      </c>
      <c r="P84" s="405">
        <v>0</v>
      </c>
      <c r="Q84" s="405"/>
      <c r="R84" s="405"/>
      <c r="S84" s="405"/>
      <c r="T84" s="405"/>
      <c r="U84" s="405" t="s">
        <v>342</v>
      </c>
      <c r="V84" s="405" t="s">
        <v>68</v>
      </c>
      <c r="W84" s="405" t="s">
        <v>68</v>
      </c>
      <c r="X84" s="405" t="s">
        <v>68</v>
      </c>
      <c r="Y84" s="405" t="s">
        <v>68</v>
      </c>
      <c r="Z84" s="405" t="s">
        <v>69</v>
      </c>
      <c r="AA84" s="405" t="s">
        <v>82</v>
      </c>
      <c r="AB84" s="405" t="s">
        <v>141</v>
      </c>
      <c r="AC84" s="406">
        <v>22</v>
      </c>
      <c r="AD84" s="406">
        <v>0</v>
      </c>
      <c r="AE84" s="406">
        <v>0</v>
      </c>
      <c r="AF84" s="407">
        <v>35.200000000000003</v>
      </c>
      <c r="AG84" s="407">
        <v>0</v>
      </c>
      <c r="AH84" s="408">
        <f t="shared" si="6"/>
        <v>35.200000000000003</v>
      </c>
      <c r="AI84" s="394">
        <f t="shared" si="7"/>
        <v>37.664000000000009</v>
      </c>
      <c r="AJ84" s="410"/>
    </row>
    <row r="85" spans="1:36" s="409" customFormat="1">
      <c r="A85" s="404">
        <v>17</v>
      </c>
      <c r="B85" s="405" t="s">
        <v>0</v>
      </c>
      <c r="C85" s="405" t="s">
        <v>343</v>
      </c>
      <c r="D85" s="405" t="s">
        <v>303</v>
      </c>
      <c r="E85" s="405" t="s">
        <v>344</v>
      </c>
      <c r="F85" s="405">
        <v>755</v>
      </c>
      <c r="G85" s="405"/>
      <c r="H85" s="405" t="s">
        <v>345</v>
      </c>
      <c r="I85" s="405">
        <v>2000</v>
      </c>
      <c r="J85" s="405" t="s">
        <v>73</v>
      </c>
      <c r="K85" s="405"/>
      <c r="L85" s="405">
        <v>80</v>
      </c>
      <c r="M85" s="405" t="s">
        <v>113</v>
      </c>
      <c r="N85" s="405" t="s">
        <v>90</v>
      </c>
      <c r="O85" s="405" t="s">
        <v>139</v>
      </c>
      <c r="P85" s="405">
        <v>0</v>
      </c>
      <c r="Q85" s="405"/>
      <c r="R85" s="405"/>
      <c r="S85" s="405"/>
      <c r="T85" s="405"/>
      <c r="U85" s="405" t="s">
        <v>346</v>
      </c>
      <c r="V85" s="405" t="s">
        <v>68</v>
      </c>
      <c r="W85" s="405" t="s">
        <v>68</v>
      </c>
      <c r="X85" s="405" t="s">
        <v>68</v>
      </c>
      <c r="Y85" s="405" t="s">
        <v>68</v>
      </c>
      <c r="Z85" s="405" t="s">
        <v>69</v>
      </c>
      <c r="AA85" s="405"/>
      <c r="AB85" s="405" t="s">
        <v>289</v>
      </c>
      <c r="AC85" s="406">
        <v>22</v>
      </c>
      <c r="AD85" s="406">
        <v>0</v>
      </c>
      <c r="AE85" s="406">
        <v>0</v>
      </c>
      <c r="AF85" s="407">
        <v>35.200000000000003</v>
      </c>
      <c r="AG85" s="407">
        <v>0</v>
      </c>
      <c r="AH85" s="408">
        <f t="shared" si="6"/>
        <v>35.200000000000003</v>
      </c>
      <c r="AI85" s="394">
        <f t="shared" si="7"/>
        <v>37.664000000000009</v>
      </c>
      <c r="AJ85" s="410"/>
    </row>
    <row r="86" spans="1:36" s="409" customFormat="1">
      <c r="A86" s="404">
        <v>18</v>
      </c>
      <c r="B86" s="405" t="s">
        <v>0</v>
      </c>
      <c r="C86" s="405" t="s">
        <v>347</v>
      </c>
      <c r="D86" s="405" t="s">
        <v>303</v>
      </c>
      <c r="E86" s="405" t="s">
        <v>344</v>
      </c>
      <c r="F86" s="405">
        <v>755</v>
      </c>
      <c r="G86" s="405"/>
      <c r="H86" s="405" t="s">
        <v>345</v>
      </c>
      <c r="I86" s="405">
        <v>2000</v>
      </c>
      <c r="J86" s="405" t="s">
        <v>73</v>
      </c>
      <c r="K86" s="405"/>
      <c r="L86" s="405">
        <v>80</v>
      </c>
      <c r="M86" s="405" t="s">
        <v>74</v>
      </c>
      <c r="N86" s="405" t="s">
        <v>90</v>
      </c>
      <c r="O86" s="405" t="s">
        <v>139</v>
      </c>
      <c r="P86" s="405">
        <v>0</v>
      </c>
      <c r="Q86" s="405"/>
      <c r="R86" s="405"/>
      <c r="S86" s="405"/>
      <c r="T86" s="405"/>
      <c r="U86" s="405" t="s">
        <v>348</v>
      </c>
      <c r="V86" s="405" t="s">
        <v>68</v>
      </c>
      <c r="W86" s="405" t="s">
        <v>68</v>
      </c>
      <c r="X86" s="405" t="s">
        <v>68</v>
      </c>
      <c r="Y86" s="405" t="s">
        <v>68</v>
      </c>
      <c r="Z86" s="405" t="s">
        <v>69</v>
      </c>
      <c r="AA86" s="405" t="s">
        <v>82</v>
      </c>
      <c r="AB86" s="405" t="s">
        <v>141</v>
      </c>
      <c r="AC86" s="406">
        <v>22</v>
      </c>
      <c r="AD86" s="406">
        <v>0</v>
      </c>
      <c r="AE86" s="406">
        <v>0</v>
      </c>
      <c r="AF86" s="407">
        <v>35.200000000000003</v>
      </c>
      <c r="AG86" s="407">
        <v>0</v>
      </c>
      <c r="AH86" s="408">
        <f t="shared" si="6"/>
        <v>35.200000000000003</v>
      </c>
      <c r="AI86" s="394">
        <f t="shared" si="7"/>
        <v>37.664000000000009</v>
      </c>
      <c r="AJ86" s="410"/>
    </row>
    <row r="87" spans="1:36" s="409" customFormat="1">
      <c r="A87" s="404">
        <v>19</v>
      </c>
      <c r="B87" s="405" t="s">
        <v>0</v>
      </c>
      <c r="C87" s="405" t="s">
        <v>349</v>
      </c>
      <c r="D87" s="405" t="s">
        <v>303</v>
      </c>
      <c r="E87" s="405" t="s">
        <v>344</v>
      </c>
      <c r="F87" s="405">
        <v>755</v>
      </c>
      <c r="G87" s="405"/>
      <c r="H87" s="405" t="s">
        <v>345</v>
      </c>
      <c r="I87" s="405">
        <v>2000</v>
      </c>
      <c r="J87" s="405" t="s">
        <v>108</v>
      </c>
      <c r="K87" s="405"/>
      <c r="L87" s="405">
        <v>80</v>
      </c>
      <c r="M87" s="405" t="s">
        <v>113</v>
      </c>
      <c r="N87" s="405" t="s">
        <v>90</v>
      </c>
      <c r="O87" s="405" t="s">
        <v>139</v>
      </c>
      <c r="P87" s="405">
        <v>0</v>
      </c>
      <c r="Q87" s="405"/>
      <c r="R87" s="405"/>
      <c r="S87" s="405"/>
      <c r="T87" s="405"/>
      <c r="U87" s="405" t="s">
        <v>350</v>
      </c>
      <c r="V87" s="405" t="s">
        <v>68</v>
      </c>
      <c r="W87" s="405" t="s">
        <v>68</v>
      </c>
      <c r="X87" s="405" t="s">
        <v>68</v>
      </c>
      <c r="Y87" s="405" t="s">
        <v>68</v>
      </c>
      <c r="Z87" s="405" t="s">
        <v>69</v>
      </c>
      <c r="AA87" s="405"/>
      <c r="AB87" s="405" t="s">
        <v>289</v>
      </c>
      <c r="AC87" s="406">
        <v>22</v>
      </c>
      <c r="AD87" s="406">
        <v>0</v>
      </c>
      <c r="AE87" s="406">
        <v>0</v>
      </c>
      <c r="AF87" s="407">
        <v>35.200000000000003</v>
      </c>
      <c r="AG87" s="407">
        <v>0</v>
      </c>
      <c r="AH87" s="408">
        <f t="shared" si="6"/>
        <v>35.200000000000003</v>
      </c>
      <c r="AI87" s="394">
        <f t="shared" si="7"/>
        <v>37.664000000000009</v>
      </c>
      <c r="AJ87" s="410"/>
    </row>
    <row r="88" spans="1:36" s="409" customFormat="1">
      <c r="A88" s="404">
        <v>20</v>
      </c>
      <c r="B88" s="405" t="s">
        <v>0</v>
      </c>
      <c r="C88" s="405" t="s">
        <v>351</v>
      </c>
      <c r="D88" s="405" t="s">
        <v>303</v>
      </c>
      <c r="E88" s="405" t="s">
        <v>352</v>
      </c>
      <c r="F88" s="405">
        <v>755</v>
      </c>
      <c r="G88" s="405"/>
      <c r="H88" s="405" t="s">
        <v>353</v>
      </c>
      <c r="I88" s="405">
        <v>3000</v>
      </c>
      <c r="J88" s="405" t="s">
        <v>108</v>
      </c>
      <c r="K88" s="405"/>
      <c r="L88" s="405">
        <v>250</v>
      </c>
      <c r="M88" s="405" t="s">
        <v>74</v>
      </c>
      <c r="N88" s="405" t="s">
        <v>90</v>
      </c>
      <c r="O88" s="405" t="s">
        <v>139</v>
      </c>
      <c r="P88" s="405">
        <v>0</v>
      </c>
      <c r="Q88" s="405"/>
      <c r="R88" s="405"/>
      <c r="S88" s="405"/>
      <c r="T88" s="405"/>
      <c r="U88" s="405" t="s">
        <v>354</v>
      </c>
      <c r="V88" s="405" t="s">
        <v>68</v>
      </c>
      <c r="W88" s="405" t="s">
        <v>68</v>
      </c>
      <c r="X88" s="405" t="s">
        <v>68</v>
      </c>
      <c r="Y88" s="405" t="s">
        <v>68</v>
      </c>
      <c r="Z88" s="405" t="s">
        <v>69</v>
      </c>
      <c r="AA88" s="405"/>
      <c r="AB88" s="405" t="s">
        <v>141</v>
      </c>
      <c r="AC88" s="406">
        <v>22</v>
      </c>
      <c r="AD88" s="406">
        <v>0</v>
      </c>
      <c r="AE88" s="406">
        <v>0</v>
      </c>
      <c r="AF88" s="407">
        <v>35.200000000000003</v>
      </c>
      <c r="AG88" s="407">
        <v>0</v>
      </c>
      <c r="AH88" s="408">
        <f t="shared" si="6"/>
        <v>35.200000000000003</v>
      </c>
      <c r="AI88" s="394">
        <f t="shared" si="7"/>
        <v>37.664000000000009</v>
      </c>
      <c r="AJ88" s="410"/>
    </row>
    <row r="89" spans="1:36" s="409" customFormat="1">
      <c r="A89" s="404">
        <v>21</v>
      </c>
      <c r="B89" s="405" t="s">
        <v>0</v>
      </c>
      <c r="C89" s="405" t="s">
        <v>355</v>
      </c>
      <c r="D89" s="405" t="s">
        <v>303</v>
      </c>
      <c r="E89" s="405" t="s">
        <v>352</v>
      </c>
      <c r="F89" s="405">
        <v>755</v>
      </c>
      <c r="G89" s="405"/>
      <c r="H89" s="405" t="s">
        <v>353</v>
      </c>
      <c r="I89" s="405">
        <v>3000</v>
      </c>
      <c r="J89" s="405" t="s">
        <v>108</v>
      </c>
      <c r="K89" s="405"/>
      <c r="L89" s="405">
        <v>250</v>
      </c>
      <c r="M89" s="405" t="s">
        <v>74</v>
      </c>
      <c r="N89" s="405" t="s">
        <v>90</v>
      </c>
      <c r="O89" s="405" t="s">
        <v>139</v>
      </c>
      <c r="P89" s="405">
        <v>0</v>
      </c>
      <c r="Q89" s="405"/>
      <c r="R89" s="405"/>
      <c r="S89" s="405"/>
      <c r="T89" s="405"/>
      <c r="U89" s="405" t="s">
        <v>356</v>
      </c>
      <c r="V89" s="405" t="s">
        <v>68</v>
      </c>
      <c r="W89" s="405" t="s">
        <v>68</v>
      </c>
      <c r="X89" s="405" t="s">
        <v>68</v>
      </c>
      <c r="Y89" s="405" t="s">
        <v>68</v>
      </c>
      <c r="Z89" s="405" t="s">
        <v>69</v>
      </c>
      <c r="AA89" s="405"/>
      <c r="AB89" s="405" t="s">
        <v>141</v>
      </c>
      <c r="AC89" s="406">
        <v>22</v>
      </c>
      <c r="AD89" s="406">
        <v>0</v>
      </c>
      <c r="AE89" s="406">
        <v>0</v>
      </c>
      <c r="AF89" s="407">
        <v>35.200000000000003</v>
      </c>
      <c r="AG89" s="407">
        <v>0</v>
      </c>
      <c r="AH89" s="408">
        <f t="shared" si="6"/>
        <v>35.200000000000003</v>
      </c>
      <c r="AI89" s="394">
        <f t="shared" si="7"/>
        <v>37.664000000000009</v>
      </c>
      <c r="AJ89" s="410"/>
    </row>
    <row r="90" spans="1:36" s="409" customFormat="1">
      <c r="A90" s="404">
        <v>22</v>
      </c>
      <c r="B90" s="405" t="s">
        <v>0</v>
      </c>
      <c r="C90" s="405" t="s">
        <v>357</v>
      </c>
      <c r="D90" s="405" t="s">
        <v>303</v>
      </c>
      <c r="E90" s="405" t="s">
        <v>358</v>
      </c>
      <c r="F90" s="405">
        <v>780</v>
      </c>
      <c r="G90" s="405"/>
      <c r="H90" s="405" t="s">
        <v>2</v>
      </c>
      <c r="I90" s="405" t="s">
        <v>181</v>
      </c>
      <c r="J90" s="405" t="s">
        <v>108</v>
      </c>
      <c r="K90" s="405"/>
      <c r="L90" s="405"/>
      <c r="M90" s="405" t="s">
        <v>74</v>
      </c>
      <c r="N90" s="405" t="s">
        <v>113</v>
      </c>
      <c r="O90" s="405" t="s">
        <v>139</v>
      </c>
      <c r="P90" s="405"/>
      <c r="Q90" s="405"/>
      <c r="R90" s="405"/>
      <c r="S90" s="405"/>
      <c r="T90" s="405"/>
      <c r="U90" s="405" t="s">
        <v>359</v>
      </c>
      <c r="V90" s="405" t="s">
        <v>68</v>
      </c>
      <c r="W90" s="405" t="s">
        <v>68</v>
      </c>
      <c r="X90" s="405" t="s">
        <v>68</v>
      </c>
      <c r="Y90" s="405" t="s">
        <v>68</v>
      </c>
      <c r="Z90" s="405" t="s">
        <v>69</v>
      </c>
      <c r="AA90" s="405"/>
      <c r="AB90" s="405" t="s">
        <v>183</v>
      </c>
      <c r="AC90" s="406">
        <v>22</v>
      </c>
      <c r="AD90" s="406">
        <v>0</v>
      </c>
      <c r="AE90" s="406">
        <v>-10</v>
      </c>
      <c r="AF90" s="407">
        <v>19.200000000000003</v>
      </c>
      <c r="AG90" s="407">
        <v>0</v>
      </c>
      <c r="AH90" s="408">
        <f t="shared" si="6"/>
        <v>19.200000000000003</v>
      </c>
      <c r="AI90" s="394">
        <f t="shared" si="7"/>
        <v>20.544000000000004</v>
      </c>
      <c r="AJ90" s="410"/>
    </row>
    <row r="91" spans="1:36" s="409" customFormat="1">
      <c r="A91" s="404">
        <v>23</v>
      </c>
      <c r="B91" s="405" t="s">
        <v>0</v>
      </c>
      <c r="C91" s="405" t="s">
        <v>360</v>
      </c>
      <c r="D91" s="405" t="s">
        <v>303</v>
      </c>
      <c r="E91" s="405" t="s">
        <v>358</v>
      </c>
      <c r="F91" s="405">
        <v>780</v>
      </c>
      <c r="G91" s="405"/>
      <c r="H91" s="405" t="s">
        <v>2</v>
      </c>
      <c r="I91" s="405" t="s">
        <v>181</v>
      </c>
      <c r="J91" s="405" t="s">
        <v>108</v>
      </c>
      <c r="K91" s="405"/>
      <c r="L91" s="405"/>
      <c r="M91" s="405" t="s">
        <v>74</v>
      </c>
      <c r="N91" s="405" t="s">
        <v>113</v>
      </c>
      <c r="O91" s="405" t="s">
        <v>139</v>
      </c>
      <c r="P91" s="405"/>
      <c r="Q91" s="405"/>
      <c r="R91" s="405"/>
      <c r="S91" s="405"/>
      <c r="T91" s="405"/>
      <c r="U91" s="405" t="s">
        <v>361</v>
      </c>
      <c r="V91" s="405" t="s">
        <v>68</v>
      </c>
      <c r="W91" s="405" t="s">
        <v>68</v>
      </c>
      <c r="X91" s="405" t="s">
        <v>68</v>
      </c>
      <c r="Y91" s="405" t="s">
        <v>68</v>
      </c>
      <c r="Z91" s="405" t="s">
        <v>69</v>
      </c>
      <c r="AA91" s="405"/>
      <c r="AB91" s="405" t="s">
        <v>183</v>
      </c>
      <c r="AC91" s="406">
        <v>22</v>
      </c>
      <c r="AD91" s="406">
        <v>0</v>
      </c>
      <c r="AE91" s="406">
        <v>-10</v>
      </c>
      <c r="AF91" s="407">
        <v>19.200000000000003</v>
      </c>
      <c r="AG91" s="407">
        <v>0</v>
      </c>
      <c r="AH91" s="408">
        <f t="shared" si="6"/>
        <v>19.200000000000003</v>
      </c>
      <c r="AI91" s="394">
        <f t="shared" si="7"/>
        <v>20.544000000000004</v>
      </c>
      <c r="AJ91" s="410"/>
    </row>
    <row r="92" spans="1:36" s="409" customFormat="1">
      <c r="A92" s="404">
        <v>24</v>
      </c>
      <c r="B92" s="405" t="s">
        <v>0</v>
      </c>
      <c r="C92" s="405" t="s">
        <v>362</v>
      </c>
      <c r="D92" s="405" t="s">
        <v>303</v>
      </c>
      <c r="E92" s="405" t="s">
        <v>358</v>
      </c>
      <c r="F92" s="405">
        <v>780</v>
      </c>
      <c r="G92" s="405"/>
      <c r="H92" s="405" t="s">
        <v>2</v>
      </c>
      <c r="I92" s="405" t="s">
        <v>181</v>
      </c>
      <c r="J92" s="405" t="s">
        <v>108</v>
      </c>
      <c r="K92" s="405"/>
      <c r="L92" s="405"/>
      <c r="M92" s="405" t="s">
        <v>74</v>
      </c>
      <c r="N92" s="405" t="s">
        <v>113</v>
      </c>
      <c r="O92" s="405" t="s">
        <v>139</v>
      </c>
      <c r="P92" s="405"/>
      <c r="Q92" s="405"/>
      <c r="R92" s="405"/>
      <c r="S92" s="405"/>
      <c r="T92" s="405"/>
      <c r="U92" s="405" t="s">
        <v>363</v>
      </c>
      <c r="V92" s="405" t="s">
        <v>68</v>
      </c>
      <c r="W92" s="405" t="s">
        <v>68</v>
      </c>
      <c r="X92" s="405" t="s">
        <v>68</v>
      </c>
      <c r="Y92" s="405" t="s">
        <v>68</v>
      </c>
      <c r="Z92" s="405" t="s">
        <v>69</v>
      </c>
      <c r="AA92" s="405"/>
      <c r="AB92" s="405" t="s">
        <v>183</v>
      </c>
      <c r="AC92" s="406">
        <v>22</v>
      </c>
      <c r="AD92" s="406">
        <v>0</v>
      </c>
      <c r="AE92" s="406">
        <v>-10</v>
      </c>
      <c r="AF92" s="407">
        <v>19.200000000000003</v>
      </c>
      <c r="AG92" s="407">
        <v>0</v>
      </c>
      <c r="AH92" s="408">
        <f t="shared" si="6"/>
        <v>19.200000000000003</v>
      </c>
      <c r="AI92" s="394">
        <f t="shared" si="7"/>
        <v>20.544000000000004</v>
      </c>
      <c r="AJ92" s="410"/>
    </row>
    <row r="93" spans="1:36" s="409" customFormat="1">
      <c r="A93" s="404">
        <v>25</v>
      </c>
      <c r="B93" s="405" t="s">
        <v>0</v>
      </c>
      <c r="C93" s="405" t="s">
        <v>364</v>
      </c>
      <c r="D93" s="405" t="s">
        <v>303</v>
      </c>
      <c r="E93" s="405" t="s">
        <v>321</v>
      </c>
      <c r="F93" s="405">
        <v>780</v>
      </c>
      <c r="G93" s="405"/>
      <c r="H93" s="405" t="s">
        <v>103</v>
      </c>
      <c r="I93" s="405">
        <v>2000</v>
      </c>
      <c r="J93" s="405" t="s">
        <v>108</v>
      </c>
      <c r="K93" s="405"/>
      <c r="L93" s="405">
        <v>250</v>
      </c>
      <c r="M93" s="405" t="s">
        <v>74</v>
      </c>
      <c r="N93" s="405" t="s">
        <v>365</v>
      </c>
      <c r="O93" s="405" t="s">
        <v>139</v>
      </c>
      <c r="P93" s="405">
        <v>0</v>
      </c>
      <c r="Q93" s="405"/>
      <c r="R93" s="405"/>
      <c r="S93" s="405"/>
      <c r="T93" s="405"/>
      <c r="U93" s="405" t="s">
        <v>366</v>
      </c>
      <c r="V93" s="405" t="s">
        <v>332</v>
      </c>
      <c r="W93" s="405" t="s">
        <v>332</v>
      </c>
      <c r="X93" s="405" t="s">
        <v>68</v>
      </c>
      <c r="Y93" s="405" t="s">
        <v>68</v>
      </c>
      <c r="Z93" s="405" t="s">
        <v>69</v>
      </c>
      <c r="AA93" s="405"/>
      <c r="AB93" s="405" t="s">
        <v>367</v>
      </c>
      <c r="AC93" s="406">
        <v>22</v>
      </c>
      <c r="AD93" s="406">
        <v>0</v>
      </c>
      <c r="AE93" s="406">
        <v>0</v>
      </c>
      <c r="AF93" s="407">
        <v>35.200000000000003</v>
      </c>
      <c r="AG93" s="407">
        <v>0</v>
      </c>
      <c r="AH93" s="408">
        <f t="shared" si="6"/>
        <v>35.200000000000003</v>
      </c>
      <c r="AI93" s="394">
        <f t="shared" si="7"/>
        <v>37.664000000000009</v>
      </c>
      <c r="AJ93" s="410"/>
    </row>
    <row r="94" spans="1:36" s="409" customFormat="1">
      <c r="A94" s="404">
        <v>26</v>
      </c>
      <c r="B94" s="405" t="s">
        <v>0</v>
      </c>
      <c r="C94" s="405" t="s">
        <v>368</v>
      </c>
      <c r="D94" s="405" t="s">
        <v>303</v>
      </c>
      <c r="E94" s="405" t="s">
        <v>369</v>
      </c>
      <c r="F94" s="405">
        <v>980</v>
      </c>
      <c r="G94" s="405"/>
      <c r="H94" s="405" t="s">
        <v>370</v>
      </c>
      <c r="I94" s="405">
        <v>2000</v>
      </c>
      <c r="J94" s="405" t="s">
        <v>108</v>
      </c>
      <c r="K94" s="405" t="s">
        <v>194</v>
      </c>
      <c r="L94" s="405">
        <v>160</v>
      </c>
      <c r="M94" s="405" t="s">
        <v>74</v>
      </c>
      <c r="N94" s="405" t="s">
        <v>75</v>
      </c>
      <c r="O94" s="405" t="s">
        <v>146</v>
      </c>
      <c r="P94" s="405">
        <v>0</v>
      </c>
      <c r="Q94" s="405"/>
      <c r="R94" s="405"/>
      <c r="S94" s="405"/>
      <c r="T94" s="405"/>
      <c r="U94" s="405" t="s">
        <v>371</v>
      </c>
      <c r="V94" s="405" t="s">
        <v>68</v>
      </c>
      <c r="W94" s="405" t="s">
        <v>68</v>
      </c>
      <c r="X94" s="405" t="s">
        <v>68</v>
      </c>
      <c r="Y94" s="405" t="s">
        <v>68</v>
      </c>
      <c r="Z94" s="405" t="s">
        <v>69</v>
      </c>
      <c r="AA94" s="405"/>
      <c r="AB94" s="405" t="s">
        <v>141</v>
      </c>
      <c r="AC94" s="406">
        <v>25</v>
      </c>
      <c r="AD94" s="406">
        <v>0</v>
      </c>
      <c r="AE94" s="406">
        <v>0</v>
      </c>
      <c r="AF94" s="407">
        <v>40</v>
      </c>
      <c r="AG94" s="407">
        <v>0</v>
      </c>
      <c r="AH94" s="408">
        <f t="shared" si="6"/>
        <v>40</v>
      </c>
      <c r="AI94" s="394">
        <f t="shared" si="7"/>
        <v>42.800000000000004</v>
      </c>
      <c r="AJ94" s="410"/>
    </row>
    <row r="95" spans="1:36" s="409" customFormat="1">
      <c r="A95" s="404">
        <v>27</v>
      </c>
      <c r="B95" s="405" t="s">
        <v>0</v>
      </c>
      <c r="C95" s="405" t="s">
        <v>372</v>
      </c>
      <c r="D95" s="405" t="s">
        <v>303</v>
      </c>
      <c r="E95" s="405" t="s">
        <v>373</v>
      </c>
      <c r="F95" s="405">
        <v>980</v>
      </c>
      <c r="G95" s="405"/>
      <c r="H95" s="405" t="s">
        <v>374</v>
      </c>
      <c r="I95" s="405">
        <v>3000</v>
      </c>
      <c r="J95" s="405" t="s">
        <v>108</v>
      </c>
      <c r="K95" s="405" t="s">
        <v>194</v>
      </c>
      <c r="L95" s="405">
        <v>320</v>
      </c>
      <c r="M95" s="405" t="s">
        <v>74</v>
      </c>
      <c r="N95" s="405" t="s">
        <v>113</v>
      </c>
      <c r="O95" s="405" t="s">
        <v>146</v>
      </c>
      <c r="P95" s="405">
        <v>0</v>
      </c>
      <c r="Q95" s="405"/>
      <c r="R95" s="405"/>
      <c r="S95" s="405"/>
      <c r="T95" s="405" t="s">
        <v>375</v>
      </c>
      <c r="U95" s="405" t="s">
        <v>376</v>
      </c>
      <c r="V95" s="405" t="s">
        <v>68</v>
      </c>
      <c r="W95" s="405" t="s">
        <v>68</v>
      </c>
      <c r="X95" s="405" t="s">
        <v>68</v>
      </c>
      <c r="Y95" s="405" t="s">
        <v>68</v>
      </c>
      <c r="Z95" s="405" t="s">
        <v>69</v>
      </c>
      <c r="AA95" s="405" t="s">
        <v>82</v>
      </c>
      <c r="AB95" s="405" t="s">
        <v>141</v>
      </c>
      <c r="AC95" s="406">
        <v>28</v>
      </c>
      <c r="AD95" s="406">
        <v>0</v>
      </c>
      <c r="AE95" s="406">
        <v>0</v>
      </c>
      <c r="AF95" s="407">
        <v>44.800000000000004</v>
      </c>
      <c r="AG95" s="407">
        <v>0</v>
      </c>
      <c r="AH95" s="408">
        <f t="shared" si="6"/>
        <v>44.800000000000004</v>
      </c>
      <c r="AI95" s="394">
        <f t="shared" si="7"/>
        <v>47.936000000000007</v>
      </c>
      <c r="AJ95" s="410"/>
    </row>
    <row r="96" spans="1:36" s="409" customFormat="1">
      <c r="A96" s="404">
        <v>28</v>
      </c>
      <c r="B96" s="405" t="s">
        <v>0</v>
      </c>
      <c r="C96" s="405" t="s">
        <v>377</v>
      </c>
      <c r="D96" s="405" t="s">
        <v>303</v>
      </c>
      <c r="E96" s="405" t="s">
        <v>378</v>
      </c>
      <c r="F96" s="405">
        <v>980</v>
      </c>
      <c r="G96" s="405"/>
      <c r="H96" s="405" t="s">
        <v>249</v>
      </c>
      <c r="I96" s="405"/>
      <c r="J96" s="405" t="s">
        <v>118</v>
      </c>
      <c r="K96" s="405"/>
      <c r="L96" s="405">
        <v>160</v>
      </c>
      <c r="M96" s="405" t="s">
        <v>236</v>
      </c>
      <c r="N96" s="405" t="s">
        <v>75</v>
      </c>
      <c r="O96" s="405" t="s">
        <v>146</v>
      </c>
      <c r="P96" s="405"/>
      <c r="Q96" s="405"/>
      <c r="R96" s="405"/>
      <c r="S96" s="405"/>
      <c r="T96" s="405"/>
      <c r="U96" s="405" t="s">
        <v>379</v>
      </c>
      <c r="V96" s="405" t="s">
        <v>68</v>
      </c>
      <c r="W96" s="405" t="s">
        <v>68</v>
      </c>
      <c r="X96" s="405" t="s">
        <v>68</v>
      </c>
      <c r="Y96" s="405" t="s">
        <v>68</v>
      </c>
      <c r="Z96" s="405" t="s">
        <v>69</v>
      </c>
      <c r="AA96" s="405"/>
      <c r="AB96" s="405" t="s">
        <v>238</v>
      </c>
      <c r="AC96" s="406">
        <v>28</v>
      </c>
      <c r="AD96" s="406">
        <v>0</v>
      </c>
      <c r="AE96" s="406">
        <v>0</v>
      </c>
      <c r="AF96" s="407">
        <v>44.800000000000004</v>
      </c>
      <c r="AG96" s="407">
        <v>0</v>
      </c>
      <c r="AH96" s="408">
        <f t="shared" si="6"/>
        <v>44.800000000000004</v>
      </c>
      <c r="AI96" s="394">
        <f t="shared" si="7"/>
        <v>47.936000000000007</v>
      </c>
      <c r="AJ96" s="410"/>
    </row>
    <row r="97" spans="1:36" s="417" customFormat="1" ht="15.75" thickBot="1">
      <c r="A97" s="411">
        <v>29</v>
      </c>
      <c r="B97" s="412" t="s">
        <v>0</v>
      </c>
      <c r="C97" s="412" t="s">
        <v>380</v>
      </c>
      <c r="D97" s="412" t="s">
        <v>303</v>
      </c>
      <c r="E97" s="412" t="s">
        <v>381</v>
      </c>
      <c r="F97" s="412" t="s">
        <v>299</v>
      </c>
      <c r="G97" s="412"/>
      <c r="H97" s="412" t="s">
        <v>382</v>
      </c>
      <c r="I97" s="412">
        <v>2000</v>
      </c>
      <c r="J97" s="412" t="s">
        <v>108</v>
      </c>
      <c r="K97" s="412"/>
      <c r="L97" s="412"/>
      <c r="M97" s="412" t="s">
        <v>74</v>
      </c>
      <c r="N97" s="412" t="s">
        <v>75</v>
      </c>
      <c r="O97" s="412" t="s">
        <v>139</v>
      </c>
      <c r="P97" s="412"/>
      <c r="Q97" s="412"/>
      <c r="R97" s="412"/>
      <c r="S97" s="412"/>
      <c r="T97" s="412"/>
      <c r="U97" s="412" t="s">
        <v>383</v>
      </c>
      <c r="V97" s="412" t="s">
        <v>68</v>
      </c>
      <c r="W97" s="412" t="s">
        <v>68</v>
      </c>
      <c r="X97" s="412" t="s">
        <v>68</v>
      </c>
      <c r="Y97" s="412" t="s">
        <v>68</v>
      </c>
      <c r="Z97" s="412" t="s">
        <v>69</v>
      </c>
      <c r="AA97" s="412"/>
      <c r="AB97" s="412" t="s">
        <v>141</v>
      </c>
      <c r="AC97" s="413">
        <v>28</v>
      </c>
      <c r="AD97" s="413">
        <v>0</v>
      </c>
      <c r="AE97" s="413">
        <v>-10</v>
      </c>
      <c r="AF97" s="414">
        <v>28.8</v>
      </c>
      <c r="AG97" s="414">
        <v>0</v>
      </c>
      <c r="AH97" s="415">
        <f t="shared" si="6"/>
        <v>28.8</v>
      </c>
      <c r="AI97" s="401">
        <f t="shared" si="7"/>
        <v>30.816000000000003</v>
      </c>
      <c r="AJ97" s="416"/>
    </row>
    <row r="98" spans="1:36" s="11" customFormat="1">
      <c r="A98" s="382"/>
      <c r="B98" s="68"/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15"/>
      <c r="AD98" s="15"/>
      <c r="AE98" s="15"/>
      <c r="AF98" s="376"/>
      <c r="AG98" s="376"/>
      <c r="AH98" s="17"/>
      <c r="AI98" s="16"/>
    </row>
    <row r="99" spans="1:36" s="11" customFormat="1">
      <c r="A99" s="382" t="s">
        <v>133</v>
      </c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10"/>
      <c r="AD99" s="10"/>
      <c r="AE99" s="10"/>
      <c r="AF99" s="376"/>
      <c r="AG99" s="376"/>
      <c r="AH99" s="17"/>
      <c r="AI99" s="18"/>
    </row>
    <row r="100" spans="1:36" s="11" customFormat="1">
      <c r="A100" s="382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10"/>
      <c r="AD100" s="10"/>
      <c r="AE100" s="10"/>
      <c r="AF100" s="376"/>
      <c r="AG100" s="376"/>
      <c r="AH100" s="10"/>
      <c r="AI100" s="12"/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 r:id="rId1"/>
    </customSheetView>
    <customSheetView guid="{5B1FA305-463D-4B6E-BF98-81A6929C891E}" scale="75" hiddenColumns="1">
      <pageMargins left="0" right="0" top="0" bottom="0" header="0" footer="0"/>
      <pageSetup orientation="portrait" horizontalDpi="4294967295" verticalDpi="4294967295" r:id="rId2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 r:id="rId3"/>
    </customSheetView>
    <customSheetView guid="{B6E6045D-E631-482D-8F65-2EABDB0B6ECE}" scale="75" hiddenColumns="1" topLeftCell="A21">
      <selection activeCell="A49" sqref="A49:XFD107"/>
      <pageMargins left="0" right="0" top="0" bottom="0" header="0" footer="0"/>
      <pageSetup orientation="portrait" horizontalDpi="4294967295" verticalDpi="4294967295" r:id="rId4"/>
    </customSheetView>
    <customSheetView guid="{074FE138-8171-45F3-8951-6B9C47661CC2}" scale="75" hiddenColumns="1">
      <selection activeCell="A49" sqref="A49:XFD107"/>
      <pageMargins left="0" right="0" top="0" bottom="0" header="0" footer="0"/>
      <pageSetup orientation="portrait" horizontalDpi="4294967295" verticalDpi="4294967295" r:id="rId5"/>
    </customSheetView>
    <customSheetView guid="{6B75CD61-CFF4-4706-A14B-83CD51F19D1B}" scale="75" hiddenColumns="1">
      <selection sqref="A1:AK107"/>
      <pageMargins left="0" right="0" top="0" bottom="0" header="0" footer="0"/>
      <pageSetup orientation="portrait" horizontalDpi="4294967295" verticalDpi="4294967295" r:id="rId6"/>
    </customSheetView>
    <customSheetView guid="{8ABA602B-BA8D-44BA-AAC3-E387ACC3E4C4}" scale="75" hiddenColumns="1">
      <pageMargins left="0" right="0" top="0" bottom="0" header="0" footer="0"/>
      <pageSetup orientation="portrait" horizontalDpi="4294967295" verticalDpi="4294967295" r:id="rId7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 r:id="rId8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 r:id="rId9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 r:id="rId10"/>
    </customSheetView>
    <customSheetView guid="{71B299E4-61CE-49C1-81D9-062E3F90F2BD}" scale="75" hiddenColumns="1">
      <pageMargins left="0" right="0" top="0" bottom="0" header="0" footer="0"/>
      <pageSetup orientation="portrait" horizontalDpi="4294967295" verticalDpi="4294967295" r:id="rId11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 r:id="rId12"/>
    </customSheetView>
  </customSheetViews>
  <pageMargins left="0" right="0" top="0" bottom="0" header="0" footer="0"/>
  <pageSetup orientation="portrait" horizontalDpi="4294967295" verticalDpi="4294967295" r:id="rId13"/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50"/>
  </sheetPr>
  <dimension ref="A1:AK132"/>
  <sheetViews>
    <sheetView topLeftCell="A68" zoomScale="75" zoomScaleNormal="75" workbookViewId="0">
      <selection activeCell="A68" sqref="A68"/>
    </sheetView>
  </sheetViews>
  <sheetFormatPr baseColWidth="10" defaultColWidth="9.140625" defaultRowHeight="15"/>
  <cols>
    <col min="1" max="1" width="4.28515625" style="674" bestFit="1" customWidth="1"/>
    <col min="2" max="2" width="8" style="111" bestFit="1" customWidth="1"/>
    <col min="3" max="3" width="12.85546875" style="111" hidden="1" customWidth="1"/>
    <col min="4" max="4" width="9.28515625" style="111" hidden="1" customWidth="1"/>
    <col min="5" max="5" width="11.5703125" style="111" hidden="1" customWidth="1"/>
    <col min="6" max="6" width="8" style="111" bestFit="1" customWidth="1"/>
    <col min="7" max="7" width="7.140625" style="111" hidden="1" customWidth="1"/>
    <col min="8" max="8" width="18.42578125" style="111" bestFit="1" customWidth="1"/>
    <col min="9" max="9" width="8.85546875" style="111" hidden="1" customWidth="1"/>
    <col min="10" max="10" width="6.42578125" style="111" bestFit="1" customWidth="1"/>
    <col min="11" max="11" width="11.5703125" style="111" bestFit="1" customWidth="1"/>
    <col min="12" max="12" width="8.28515625" style="111" bestFit="1" customWidth="1"/>
    <col min="13" max="13" width="11.140625" style="111" bestFit="1" customWidth="1"/>
    <col min="14" max="14" width="6.5703125" style="111" bestFit="1" customWidth="1"/>
    <col min="15" max="15" width="6.85546875" style="111" bestFit="1" customWidth="1"/>
    <col min="16" max="16" width="9.28515625" style="111" hidden="1" customWidth="1"/>
    <col min="17" max="17" width="12.85546875" style="111" hidden="1" customWidth="1"/>
    <col min="18" max="18" width="15.7109375" style="111" hidden="1" customWidth="1"/>
    <col min="19" max="19" width="33.140625" style="111" customWidth="1"/>
    <col min="20" max="20" width="10.5703125" style="111" hidden="1" customWidth="1"/>
    <col min="21" max="21" width="13.85546875" style="111" bestFit="1" customWidth="1"/>
    <col min="22" max="22" width="32.28515625" style="111" hidden="1" customWidth="1"/>
    <col min="23" max="23" width="26.28515625" style="111" customWidth="1"/>
    <col min="24" max="24" width="16.85546875" style="111" bestFit="1" customWidth="1"/>
    <col min="25" max="25" width="15" style="111" bestFit="1" customWidth="1"/>
    <col min="26" max="26" width="4.7109375" style="111" bestFit="1" customWidth="1"/>
    <col min="27" max="27" width="6" style="111" customWidth="1"/>
    <col min="28" max="28" width="13.85546875" style="111" hidden="1" customWidth="1"/>
    <col min="29" max="29" width="13.140625" style="112" hidden="1" customWidth="1"/>
    <col min="30" max="30" width="10" style="112" hidden="1" customWidth="1"/>
    <col min="31" max="31" width="9.85546875" style="112" hidden="1" customWidth="1"/>
    <col min="32" max="32" width="8.5703125" style="676" bestFit="1" customWidth="1"/>
    <col min="33" max="33" width="12.5703125" style="676" bestFit="1" customWidth="1"/>
    <col min="34" max="34" width="10" style="112" bestFit="1" customWidth="1"/>
    <col min="35" max="35" width="11" style="113" bestFit="1" customWidth="1"/>
    <col min="36" max="36" width="9.140625" style="114"/>
    <col min="37" max="37" width="22.85546875" style="114" bestFit="1" customWidth="1"/>
    <col min="38" max="16384" width="9.140625" style="114"/>
  </cols>
  <sheetData>
    <row r="1" spans="1:37" s="267" customFormat="1" ht="77.25" customHeight="1" thickBot="1">
      <c r="A1" s="673"/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5"/>
      <c r="AD1" s="265"/>
      <c r="AE1" s="265"/>
      <c r="AF1" s="675"/>
      <c r="AG1" s="675"/>
      <c r="AH1" s="265"/>
      <c r="AI1" s="266"/>
    </row>
    <row r="2" spans="1:37" s="371" customFormat="1" ht="15.75" thickBot="1">
      <c r="A2" s="439" t="s">
        <v>22</v>
      </c>
      <c r="B2" s="366" t="s">
        <v>23</v>
      </c>
      <c r="C2" s="366" t="s">
        <v>24</v>
      </c>
      <c r="D2" s="366" t="s">
        <v>25</v>
      </c>
      <c r="E2" s="366" t="s">
        <v>26</v>
      </c>
      <c r="F2" s="366" t="s">
        <v>27</v>
      </c>
      <c r="G2" s="366" t="s">
        <v>28</v>
      </c>
      <c r="H2" s="366" t="s">
        <v>29</v>
      </c>
      <c r="I2" s="366" t="s">
        <v>30</v>
      </c>
      <c r="J2" s="366" t="s">
        <v>31</v>
      </c>
      <c r="K2" s="366" t="s">
        <v>32</v>
      </c>
      <c r="L2" s="366" t="s">
        <v>33</v>
      </c>
      <c r="M2" s="366" t="s">
        <v>34</v>
      </c>
      <c r="N2" s="366" t="s">
        <v>35</v>
      </c>
      <c r="O2" s="366" t="s">
        <v>36</v>
      </c>
      <c r="P2" s="366" t="s">
        <v>37</v>
      </c>
      <c r="Q2" s="366" t="s">
        <v>38</v>
      </c>
      <c r="R2" s="366" t="s">
        <v>39</v>
      </c>
      <c r="S2" s="366" t="s">
        <v>40</v>
      </c>
      <c r="T2" s="366" t="s">
        <v>41</v>
      </c>
      <c r="U2" s="366" t="s">
        <v>42</v>
      </c>
      <c r="V2" s="366" t="s">
        <v>43</v>
      </c>
      <c r="W2" s="366" t="s">
        <v>44</v>
      </c>
      <c r="X2" s="366" t="s">
        <v>45</v>
      </c>
      <c r="Y2" s="366" t="s">
        <v>46</v>
      </c>
      <c r="Z2" s="366" t="s">
        <v>47</v>
      </c>
      <c r="AA2" s="366" t="s">
        <v>48</v>
      </c>
      <c r="AB2" s="366" t="s">
        <v>49</v>
      </c>
      <c r="AC2" s="367" t="s">
        <v>50</v>
      </c>
      <c r="AD2" s="367" t="s">
        <v>51</v>
      </c>
      <c r="AE2" s="367" t="s">
        <v>52</v>
      </c>
      <c r="AF2" s="377" t="s">
        <v>53</v>
      </c>
      <c r="AG2" s="377" t="s">
        <v>54</v>
      </c>
      <c r="AH2" s="367" t="s">
        <v>55</v>
      </c>
      <c r="AI2" s="368" t="s">
        <v>56</v>
      </c>
      <c r="AJ2" s="369"/>
      <c r="AK2" s="370"/>
    </row>
    <row r="3" spans="1:37" s="409" customFormat="1">
      <c r="A3" s="404">
        <v>1</v>
      </c>
      <c r="B3" s="405" t="s">
        <v>8</v>
      </c>
      <c r="C3" s="405" t="s">
        <v>1867</v>
      </c>
      <c r="D3" s="405" t="s">
        <v>1868</v>
      </c>
      <c r="E3" s="405" t="s">
        <v>1090</v>
      </c>
      <c r="F3" s="405" t="s">
        <v>1869</v>
      </c>
      <c r="G3" s="405" t="s">
        <v>133</v>
      </c>
      <c r="H3" s="405" t="s">
        <v>1870</v>
      </c>
      <c r="I3" s="405">
        <v>1000</v>
      </c>
      <c r="J3" s="405" t="s">
        <v>121</v>
      </c>
      <c r="K3" s="405" t="s">
        <v>194</v>
      </c>
      <c r="L3" s="405">
        <v>500</v>
      </c>
      <c r="M3" s="405" t="s">
        <v>113</v>
      </c>
      <c r="N3" s="405" t="s">
        <v>401</v>
      </c>
      <c r="O3" s="405" t="s">
        <v>433</v>
      </c>
      <c r="P3" s="405">
        <v>0</v>
      </c>
      <c r="Q3" s="405" t="s">
        <v>133</v>
      </c>
      <c r="R3" s="405" t="s">
        <v>133</v>
      </c>
      <c r="S3" s="405" t="s">
        <v>1219</v>
      </c>
      <c r="T3" s="405" t="s">
        <v>133</v>
      </c>
      <c r="U3" s="405" t="s">
        <v>1871</v>
      </c>
      <c r="V3" s="405" t="s">
        <v>68</v>
      </c>
      <c r="W3" s="405" t="s">
        <v>68</v>
      </c>
      <c r="X3" s="405" t="s">
        <v>68</v>
      </c>
      <c r="Y3" s="405" t="s">
        <v>68</v>
      </c>
      <c r="Z3" s="405" t="s">
        <v>69</v>
      </c>
      <c r="AA3" s="405" t="s">
        <v>133</v>
      </c>
      <c r="AB3" s="405" t="s">
        <v>1872</v>
      </c>
      <c r="AC3" s="406">
        <v>46</v>
      </c>
      <c r="AD3" s="406">
        <v>8</v>
      </c>
      <c r="AE3" s="406">
        <v>0</v>
      </c>
      <c r="AF3" s="407">
        <v>86.4</v>
      </c>
      <c r="AG3" s="407">
        <f>AF3*(1-(0.95^0*0.9^0*0.8^0*0.7^0*0.65^0*0.93^0*0.93^0*1^0))</f>
        <v>0</v>
      </c>
      <c r="AH3" s="408">
        <f t="shared" ref="AH3:AH16" si="0">AF3-AG3</f>
        <v>86.4</v>
      </c>
      <c r="AI3" s="434">
        <f>AF3*1.07</f>
        <v>92.448000000000008</v>
      </c>
    </row>
    <row r="4" spans="1:37" s="409" customFormat="1">
      <c r="A4" s="404">
        <v>2</v>
      </c>
      <c r="B4" s="405" t="s">
        <v>8</v>
      </c>
      <c r="C4" s="405" t="s">
        <v>1873</v>
      </c>
      <c r="D4" s="405" t="s">
        <v>1868</v>
      </c>
      <c r="E4" s="405" t="s">
        <v>420</v>
      </c>
      <c r="F4" s="405" t="s">
        <v>1869</v>
      </c>
      <c r="G4" s="405" t="s">
        <v>133</v>
      </c>
      <c r="H4" s="405" t="s">
        <v>1870</v>
      </c>
      <c r="I4" s="405">
        <v>1000</v>
      </c>
      <c r="J4" s="405" t="s">
        <v>121</v>
      </c>
      <c r="K4" s="405" t="s">
        <v>194</v>
      </c>
      <c r="L4" s="405">
        <v>500</v>
      </c>
      <c r="M4" s="405" t="s">
        <v>113</v>
      </c>
      <c r="N4" s="405" t="s">
        <v>401</v>
      </c>
      <c r="O4" s="405" t="s">
        <v>433</v>
      </c>
      <c r="P4" s="405">
        <v>0</v>
      </c>
      <c r="Q4" s="405" t="s">
        <v>133</v>
      </c>
      <c r="R4" s="405" t="s">
        <v>133</v>
      </c>
      <c r="S4" s="405" t="s">
        <v>1219</v>
      </c>
      <c r="T4" s="405" t="s">
        <v>133</v>
      </c>
      <c r="U4" s="405" t="s">
        <v>1874</v>
      </c>
      <c r="V4" s="405" t="s">
        <v>68</v>
      </c>
      <c r="W4" s="405" t="s">
        <v>68</v>
      </c>
      <c r="X4" s="405" t="s">
        <v>68</v>
      </c>
      <c r="Y4" s="405" t="s">
        <v>68</v>
      </c>
      <c r="Z4" s="405" t="s">
        <v>69</v>
      </c>
      <c r="AA4" s="405" t="s">
        <v>133</v>
      </c>
      <c r="AB4" s="405" t="s">
        <v>1872</v>
      </c>
      <c r="AC4" s="406">
        <v>46</v>
      </c>
      <c r="AD4" s="406">
        <v>8</v>
      </c>
      <c r="AE4" s="406">
        <v>0</v>
      </c>
      <c r="AF4" s="407">
        <v>86.4</v>
      </c>
      <c r="AG4" s="407">
        <f>AF4*(1-(0.95^0*0.9^0*0.8^0*0.7^0*0.65^0*0.93^0*0.93^0*1^0))</f>
        <v>0</v>
      </c>
      <c r="AH4" s="408">
        <f t="shared" si="0"/>
        <v>86.4</v>
      </c>
      <c r="AI4" s="434">
        <f t="shared" ref="AI4:AI16" si="1">AF4*1.07</f>
        <v>92.448000000000008</v>
      </c>
    </row>
    <row r="5" spans="1:37" s="409" customFormat="1">
      <c r="A5" s="404">
        <v>3</v>
      </c>
      <c r="B5" s="405" t="s">
        <v>8</v>
      </c>
      <c r="C5" s="405" t="s">
        <v>1875</v>
      </c>
      <c r="D5" s="405" t="s">
        <v>1868</v>
      </c>
      <c r="E5" s="405" t="s">
        <v>1090</v>
      </c>
      <c r="F5" s="405" t="s">
        <v>1876</v>
      </c>
      <c r="G5" s="405" t="s">
        <v>133</v>
      </c>
      <c r="H5" s="405" t="s">
        <v>1877</v>
      </c>
      <c r="I5" s="405">
        <v>3000</v>
      </c>
      <c r="J5" s="405" t="s">
        <v>121</v>
      </c>
      <c r="K5" s="405" t="s">
        <v>133</v>
      </c>
      <c r="L5" s="405" t="s">
        <v>133</v>
      </c>
      <c r="M5" s="405" t="s">
        <v>113</v>
      </c>
      <c r="N5" s="405" t="s">
        <v>401</v>
      </c>
      <c r="O5" s="405" t="s">
        <v>433</v>
      </c>
      <c r="P5" s="405">
        <v>0</v>
      </c>
      <c r="Q5" s="405" t="s">
        <v>133</v>
      </c>
      <c r="R5" s="405" t="s">
        <v>133</v>
      </c>
      <c r="S5" s="405" t="s">
        <v>133</v>
      </c>
      <c r="T5" s="405" t="s">
        <v>133</v>
      </c>
      <c r="U5" s="405" t="s">
        <v>1878</v>
      </c>
      <c r="V5" s="405" t="s">
        <v>68</v>
      </c>
      <c r="W5" s="405" t="s">
        <v>68</v>
      </c>
      <c r="X5" s="405" t="s">
        <v>68</v>
      </c>
      <c r="Y5" s="405" t="s">
        <v>68</v>
      </c>
      <c r="Z5" s="405" t="s">
        <v>69</v>
      </c>
      <c r="AA5" s="405" t="s">
        <v>133</v>
      </c>
      <c r="AB5" s="405" t="s">
        <v>1879</v>
      </c>
      <c r="AC5" s="406">
        <v>46</v>
      </c>
      <c r="AD5" s="406">
        <v>8</v>
      </c>
      <c r="AE5" s="406">
        <v>0</v>
      </c>
      <c r="AF5" s="407">
        <v>86.4</v>
      </c>
      <c r="AG5" s="407">
        <v>0</v>
      </c>
      <c r="AH5" s="408">
        <f t="shared" si="0"/>
        <v>86.4</v>
      </c>
      <c r="AI5" s="434">
        <f t="shared" si="1"/>
        <v>92.448000000000008</v>
      </c>
    </row>
    <row r="6" spans="1:37" s="409" customFormat="1">
      <c r="A6" s="404">
        <v>4</v>
      </c>
      <c r="B6" s="405" t="s">
        <v>8</v>
      </c>
      <c r="C6" s="405" t="s">
        <v>1880</v>
      </c>
      <c r="D6" s="405" t="s">
        <v>1868</v>
      </c>
      <c r="E6" s="405" t="s">
        <v>221</v>
      </c>
      <c r="F6" s="405" t="s">
        <v>1876</v>
      </c>
      <c r="G6" s="405" t="s">
        <v>133</v>
      </c>
      <c r="H6" s="405" t="s">
        <v>1877</v>
      </c>
      <c r="I6" s="405">
        <v>3000</v>
      </c>
      <c r="J6" s="405" t="s">
        <v>121</v>
      </c>
      <c r="K6" s="405" t="s">
        <v>437</v>
      </c>
      <c r="L6" s="405" t="s">
        <v>404</v>
      </c>
      <c r="M6" s="405" t="s">
        <v>113</v>
      </c>
      <c r="N6" s="405" t="s">
        <v>401</v>
      </c>
      <c r="O6" s="405" t="s">
        <v>433</v>
      </c>
      <c r="P6" s="405">
        <v>0</v>
      </c>
      <c r="Q6" s="405" t="s">
        <v>133</v>
      </c>
      <c r="R6" s="405" t="s">
        <v>133</v>
      </c>
      <c r="S6" s="405" t="s">
        <v>1219</v>
      </c>
      <c r="T6" s="405" t="s">
        <v>133</v>
      </c>
      <c r="U6" s="405" t="s">
        <v>1881</v>
      </c>
      <c r="V6" s="405" t="s">
        <v>68</v>
      </c>
      <c r="W6" s="405" t="s">
        <v>68</v>
      </c>
      <c r="X6" s="405" t="s">
        <v>68</v>
      </c>
      <c r="Y6" s="405" t="s">
        <v>68</v>
      </c>
      <c r="Z6" s="405" t="s">
        <v>69</v>
      </c>
      <c r="AA6" s="405" t="s">
        <v>133</v>
      </c>
      <c r="AB6" s="405" t="s">
        <v>1879</v>
      </c>
      <c r="AC6" s="406">
        <v>46</v>
      </c>
      <c r="AD6" s="406">
        <v>8</v>
      </c>
      <c r="AE6" s="406">
        <v>13</v>
      </c>
      <c r="AF6" s="407">
        <v>107.2</v>
      </c>
      <c r="AG6" s="407">
        <f>AF6*(1-(0.95^0*0.9^0*0.8^0*0.7^0*0.65^0*0.93^0*0.93^0*1^0))</f>
        <v>0</v>
      </c>
      <c r="AH6" s="408">
        <f t="shared" si="0"/>
        <v>107.2</v>
      </c>
      <c r="AI6" s="434">
        <f t="shared" si="1"/>
        <v>114.70400000000001</v>
      </c>
    </row>
    <row r="7" spans="1:37" s="409" customFormat="1">
      <c r="A7" s="404">
        <v>5</v>
      </c>
      <c r="B7" s="405" t="s">
        <v>8</v>
      </c>
      <c r="C7" s="405" t="s">
        <v>1882</v>
      </c>
      <c r="D7" s="405" t="s">
        <v>1868</v>
      </c>
      <c r="E7" s="405" t="s">
        <v>221</v>
      </c>
      <c r="F7" s="405" t="s">
        <v>1876</v>
      </c>
      <c r="G7" s="405" t="s">
        <v>133</v>
      </c>
      <c r="H7" s="405" t="s">
        <v>1877</v>
      </c>
      <c r="I7" s="405">
        <v>3000</v>
      </c>
      <c r="J7" s="405" t="s">
        <v>121</v>
      </c>
      <c r="K7" s="405" t="s">
        <v>437</v>
      </c>
      <c r="L7" s="405" t="s">
        <v>404</v>
      </c>
      <c r="M7" s="405" t="s">
        <v>113</v>
      </c>
      <c r="N7" s="405" t="s">
        <v>401</v>
      </c>
      <c r="O7" s="405" t="s">
        <v>433</v>
      </c>
      <c r="P7" s="405">
        <v>0</v>
      </c>
      <c r="Q7" s="405" t="s">
        <v>133</v>
      </c>
      <c r="R7" s="405" t="s">
        <v>133</v>
      </c>
      <c r="S7" s="405" t="s">
        <v>1219</v>
      </c>
      <c r="T7" s="405" t="s">
        <v>133</v>
      </c>
      <c r="U7" s="405" t="s">
        <v>1883</v>
      </c>
      <c r="V7" s="405" t="s">
        <v>68</v>
      </c>
      <c r="W7" s="405" t="s">
        <v>68</v>
      </c>
      <c r="X7" s="405" t="s">
        <v>68</v>
      </c>
      <c r="Y7" s="405" t="s">
        <v>68</v>
      </c>
      <c r="Z7" s="405" t="s">
        <v>69</v>
      </c>
      <c r="AA7" s="405" t="s">
        <v>133</v>
      </c>
      <c r="AB7" s="405" t="s">
        <v>1879</v>
      </c>
      <c r="AC7" s="406">
        <v>46</v>
      </c>
      <c r="AD7" s="406">
        <v>8</v>
      </c>
      <c r="AE7" s="406">
        <v>13</v>
      </c>
      <c r="AF7" s="407">
        <v>107.2</v>
      </c>
      <c r="AG7" s="407">
        <f>AF7*(1-(0.95^0*0.9^0*0.8^0*0.7^0*0.65^0*0.93^0*0.93^0*1^0))</f>
        <v>0</v>
      </c>
      <c r="AH7" s="408">
        <f t="shared" si="0"/>
        <v>107.2</v>
      </c>
      <c r="AI7" s="434">
        <f t="shared" si="1"/>
        <v>114.70400000000001</v>
      </c>
    </row>
    <row r="8" spans="1:37" s="409" customFormat="1">
      <c r="A8" s="404">
        <v>6</v>
      </c>
      <c r="B8" s="405" t="s">
        <v>8</v>
      </c>
      <c r="C8" s="405" t="s">
        <v>1884</v>
      </c>
      <c r="D8" s="405" t="s">
        <v>1868</v>
      </c>
      <c r="E8" s="405" t="s">
        <v>1090</v>
      </c>
      <c r="F8" s="405" t="s">
        <v>1876</v>
      </c>
      <c r="G8" s="405" t="s">
        <v>133</v>
      </c>
      <c r="H8" s="405" t="s">
        <v>1877</v>
      </c>
      <c r="I8" s="405">
        <v>3000</v>
      </c>
      <c r="J8" s="405" t="s">
        <v>121</v>
      </c>
      <c r="K8" s="405" t="s">
        <v>437</v>
      </c>
      <c r="L8" s="405" t="s">
        <v>404</v>
      </c>
      <c r="M8" s="405" t="s">
        <v>113</v>
      </c>
      <c r="N8" s="405" t="s">
        <v>401</v>
      </c>
      <c r="O8" s="405" t="s">
        <v>433</v>
      </c>
      <c r="P8" s="405">
        <v>0</v>
      </c>
      <c r="Q8" s="405" t="s">
        <v>133</v>
      </c>
      <c r="R8" s="405" t="s">
        <v>133</v>
      </c>
      <c r="S8" s="405" t="s">
        <v>1219</v>
      </c>
      <c r="T8" s="405" t="s">
        <v>133</v>
      </c>
      <c r="U8" s="405" t="s">
        <v>1885</v>
      </c>
      <c r="V8" s="405" t="s">
        <v>402</v>
      </c>
      <c r="W8" s="405" t="s">
        <v>402</v>
      </c>
      <c r="X8" s="405" t="s">
        <v>68</v>
      </c>
      <c r="Y8" s="405" t="s">
        <v>68</v>
      </c>
      <c r="Z8" s="405" t="s">
        <v>69</v>
      </c>
      <c r="AA8" s="405" t="s">
        <v>133</v>
      </c>
      <c r="AB8" s="405" t="s">
        <v>1886</v>
      </c>
      <c r="AC8" s="406">
        <v>46</v>
      </c>
      <c r="AD8" s="406">
        <v>8</v>
      </c>
      <c r="AE8" s="406">
        <v>13</v>
      </c>
      <c r="AF8" s="407">
        <v>107.2</v>
      </c>
      <c r="AG8" s="407">
        <v>0</v>
      </c>
      <c r="AH8" s="408">
        <f t="shared" si="0"/>
        <v>107.2</v>
      </c>
      <c r="AI8" s="434">
        <f t="shared" si="1"/>
        <v>114.70400000000001</v>
      </c>
    </row>
    <row r="9" spans="1:37" s="409" customFormat="1">
      <c r="A9" s="404">
        <v>7</v>
      </c>
      <c r="B9" s="405" t="s">
        <v>8</v>
      </c>
      <c r="C9" s="405" t="s">
        <v>1887</v>
      </c>
      <c r="D9" s="405" t="s">
        <v>1868</v>
      </c>
      <c r="E9" s="405" t="s">
        <v>1090</v>
      </c>
      <c r="F9" s="405" t="s">
        <v>1876</v>
      </c>
      <c r="G9" s="405" t="s">
        <v>133</v>
      </c>
      <c r="H9" s="405" t="s">
        <v>1877</v>
      </c>
      <c r="I9" s="405">
        <v>3000</v>
      </c>
      <c r="J9" s="405" t="s">
        <v>121</v>
      </c>
      <c r="K9" s="405" t="s">
        <v>437</v>
      </c>
      <c r="L9" s="405" t="s">
        <v>404</v>
      </c>
      <c r="M9" s="405" t="s">
        <v>113</v>
      </c>
      <c r="N9" s="405" t="s">
        <v>401</v>
      </c>
      <c r="O9" s="405" t="s">
        <v>433</v>
      </c>
      <c r="P9" s="405">
        <v>0</v>
      </c>
      <c r="Q9" s="405" t="s">
        <v>133</v>
      </c>
      <c r="R9" s="405" t="s">
        <v>133</v>
      </c>
      <c r="S9" s="405" t="s">
        <v>1219</v>
      </c>
      <c r="T9" s="405" t="s">
        <v>133</v>
      </c>
      <c r="U9" s="405" t="s">
        <v>1888</v>
      </c>
      <c r="V9" s="405" t="s">
        <v>68</v>
      </c>
      <c r="W9" s="405" t="s">
        <v>68</v>
      </c>
      <c r="X9" s="405" t="s">
        <v>68</v>
      </c>
      <c r="Y9" s="405" t="s">
        <v>68</v>
      </c>
      <c r="Z9" s="405" t="s">
        <v>69</v>
      </c>
      <c r="AA9" s="405" t="s">
        <v>133</v>
      </c>
      <c r="AB9" s="405" t="s">
        <v>1879</v>
      </c>
      <c r="AC9" s="406">
        <v>46</v>
      </c>
      <c r="AD9" s="406">
        <v>8</v>
      </c>
      <c r="AE9" s="406">
        <v>13</v>
      </c>
      <c r="AF9" s="407">
        <v>107.2</v>
      </c>
      <c r="AG9" s="407">
        <f t="shared" ref="AG9:AG15" si="2">AF9*(1-(0.95^0*0.9^0*0.8^0*0.7^0*0.65^0*0.93^0*0.93^0*1^0))</f>
        <v>0</v>
      </c>
      <c r="AH9" s="408">
        <f t="shared" si="0"/>
        <v>107.2</v>
      </c>
      <c r="AI9" s="434">
        <f t="shared" si="1"/>
        <v>114.70400000000001</v>
      </c>
    </row>
    <row r="10" spans="1:37" s="409" customFormat="1">
      <c r="A10" s="404">
        <v>8</v>
      </c>
      <c r="B10" s="405" t="s">
        <v>8</v>
      </c>
      <c r="C10" s="405" t="s">
        <v>1889</v>
      </c>
      <c r="D10" s="405" t="s">
        <v>1868</v>
      </c>
      <c r="E10" s="405" t="s">
        <v>1090</v>
      </c>
      <c r="F10" s="405" t="s">
        <v>1876</v>
      </c>
      <c r="G10" s="405" t="s">
        <v>133</v>
      </c>
      <c r="H10" s="405" t="s">
        <v>1877</v>
      </c>
      <c r="I10" s="405">
        <v>3000</v>
      </c>
      <c r="J10" s="405" t="s">
        <v>121</v>
      </c>
      <c r="K10" s="405" t="s">
        <v>437</v>
      </c>
      <c r="L10" s="405" t="s">
        <v>404</v>
      </c>
      <c r="M10" s="405" t="s">
        <v>113</v>
      </c>
      <c r="N10" s="405" t="s">
        <v>401</v>
      </c>
      <c r="O10" s="405" t="s">
        <v>433</v>
      </c>
      <c r="P10" s="405">
        <v>0</v>
      </c>
      <c r="Q10" s="405" t="s">
        <v>133</v>
      </c>
      <c r="R10" s="405" t="s">
        <v>133</v>
      </c>
      <c r="S10" s="405" t="s">
        <v>1219</v>
      </c>
      <c r="T10" s="405" t="s">
        <v>133</v>
      </c>
      <c r="U10" s="405" t="s">
        <v>1890</v>
      </c>
      <c r="V10" s="405" t="s">
        <v>68</v>
      </c>
      <c r="W10" s="405" t="s">
        <v>68</v>
      </c>
      <c r="X10" s="405" t="s">
        <v>68</v>
      </c>
      <c r="Y10" s="405" t="s">
        <v>68</v>
      </c>
      <c r="Z10" s="405" t="s">
        <v>69</v>
      </c>
      <c r="AA10" s="405" t="s">
        <v>133</v>
      </c>
      <c r="AB10" s="405" t="s">
        <v>1879</v>
      </c>
      <c r="AC10" s="406">
        <v>46</v>
      </c>
      <c r="AD10" s="406">
        <v>8</v>
      </c>
      <c r="AE10" s="406">
        <v>13</v>
      </c>
      <c r="AF10" s="407">
        <v>107.2</v>
      </c>
      <c r="AG10" s="407">
        <f t="shared" si="2"/>
        <v>0</v>
      </c>
      <c r="AH10" s="408">
        <f t="shared" si="0"/>
        <v>107.2</v>
      </c>
      <c r="AI10" s="434">
        <f t="shared" si="1"/>
        <v>114.70400000000001</v>
      </c>
    </row>
    <row r="11" spans="1:37" s="409" customFormat="1">
      <c r="A11" s="404">
        <v>9</v>
      </c>
      <c r="B11" s="405" t="s">
        <v>8</v>
      </c>
      <c r="C11" s="405" t="s">
        <v>1891</v>
      </c>
      <c r="D11" s="405" t="s">
        <v>1868</v>
      </c>
      <c r="E11" s="405" t="s">
        <v>1090</v>
      </c>
      <c r="F11" s="405" t="s">
        <v>1876</v>
      </c>
      <c r="G11" s="405" t="s">
        <v>133</v>
      </c>
      <c r="H11" s="405" t="s">
        <v>1877</v>
      </c>
      <c r="I11" s="405">
        <v>3000</v>
      </c>
      <c r="J11" s="405" t="s">
        <v>121</v>
      </c>
      <c r="K11" s="405" t="s">
        <v>437</v>
      </c>
      <c r="L11" s="405" t="s">
        <v>404</v>
      </c>
      <c r="M11" s="405" t="s">
        <v>113</v>
      </c>
      <c r="N11" s="405" t="s">
        <v>401</v>
      </c>
      <c r="O11" s="405" t="s">
        <v>433</v>
      </c>
      <c r="P11" s="405">
        <v>0</v>
      </c>
      <c r="Q11" s="405" t="s">
        <v>133</v>
      </c>
      <c r="R11" s="405" t="s">
        <v>133</v>
      </c>
      <c r="S11" s="405" t="s">
        <v>1219</v>
      </c>
      <c r="T11" s="405" t="s">
        <v>133</v>
      </c>
      <c r="U11" s="405" t="s">
        <v>1892</v>
      </c>
      <c r="V11" s="405" t="s">
        <v>68</v>
      </c>
      <c r="W11" s="405" t="s">
        <v>68</v>
      </c>
      <c r="X11" s="405" t="s">
        <v>68</v>
      </c>
      <c r="Y11" s="405" t="s">
        <v>68</v>
      </c>
      <c r="Z11" s="405" t="s">
        <v>69</v>
      </c>
      <c r="AA11" s="405" t="s">
        <v>133</v>
      </c>
      <c r="AB11" s="405" t="s">
        <v>1879</v>
      </c>
      <c r="AC11" s="406">
        <v>46</v>
      </c>
      <c r="AD11" s="406">
        <v>8</v>
      </c>
      <c r="AE11" s="406">
        <v>13</v>
      </c>
      <c r="AF11" s="407">
        <v>107.2</v>
      </c>
      <c r="AG11" s="407">
        <f t="shared" si="2"/>
        <v>0</v>
      </c>
      <c r="AH11" s="408">
        <f t="shared" si="0"/>
        <v>107.2</v>
      </c>
      <c r="AI11" s="434">
        <f t="shared" si="1"/>
        <v>114.70400000000001</v>
      </c>
    </row>
    <row r="12" spans="1:37" s="409" customFormat="1">
      <c r="A12" s="404">
        <v>10</v>
      </c>
      <c r="B12" s="405" t="s">
        <v>8</v>
      </c>
      <c r="C12" s="405" t="s">
        <v>1893</v>
      </c>
      <c r="D12" s="405" t="s">
        <v>1868</v>
      </c>
      <c r="E12" s="405" t="s">
        <v>1090</v>
      </c>
      <c r="F12" s="405" t="s">
        <v>1876</v>
      </c>
      <c r="G12" s="405" t="s">
        <v>133</v>
      </c>
      <c r="H12" s="405" t="s">
        <v>1877</v>
      </c>
      <c r="I12" s="405">
        <v>3000</v>
      </c>
      <c r="J12" s="405" t="s">
        <v>121</v>
      </c>
      <c r="K12" s="405" t="s">
        <v>437</v>
      </c>
      <c r="L12" s="405" t="s">
        <v>404</v>
      </c>
      <c r="M12" s="405" t="s">
        <v>113</v>
      </c>
      <c r="N12" s="405" t="s">
        <v>401</v>
      </c>
      <c r="O12" s="405" t="s">
        <v>433</v>
      </c>
      <c r="P12" s="405">
        <v>0</v>
      </c>
      <c r="Q12" s="405" t="s">
        <v>133</v>
      </c>
      <c r="R12" s="405" t="s">
        <v>133</v>
      </c>
      <c r="S12" s="405" t="s">
        <v>1219</v>
      </c>
      <c r="T12" s="405" t="s">
        <v>133</v>
      </c>
      <c r="U12" s="405" t="s">
        <v>1894</v>
      </c>
      <c r="V12" s="405" t="s">
        <v>68</v>
      </c>
      <c r="W12" s="405" t="s">
        <v>68</v>
      </c>
      <c r="X12" s="405" t="s">
        <v>68</v>
      </c>
      <c r="Y12" s="405" t="s">
        <v>68</v>
      </c>
      <c r="Z12" s="405" t="s">
        <v>69</v>
      </c>
      <c r="AA12" s="405" t="s">
        <v>133</v>
      </c>
      <c r="AB12" s="405" t="s">
        <v>1879</v>
      </c>
      <c r="AC12" s="406">
        <v>46</v>
      </c>
      <c r="AD12" s="406">
        <v>8</v>
      </c>
      <c r="AE12" s="406">
        <v>13</v>
      </c>
      <c r="AF12" s="407">
        <v>107.2</v>
      </c>
      <c r="AG12" s="407">
        <f t="shared" si="2"/>
        <v>0</v>
      </c>
      <c r="AH12" s="408">
        <f t="shared" si="0"/>
        <v>107.2</v>
      </c>
      <c r="AI12" s="434">
        <f t="shared" si="1"/>
        <v>114.70400000000001</v>
      </c>
    </row>
    <row r="13" spans="1:37" s="409" customFormat="1">
      <c r="A13" s="404">
        <v>11</v>
      </c>
      <c r="B13" s="405" t="s">
        <v>8</v>
      </c>
      <c r="C13" s="405" t="s">
        <v>1895</v>
      </c>
      <c r="D13" s="405" t="s">
        <v>1868</v>
      </c>
      <c r="E13" s="405" t="s">
        <v>1090</v>
      </c>
      <c r="F13" s="405" t="s">
        <v>1876</v>
      </c>
      <c r="G13" s="405" t="s">
        <v>133</v>
      </c>
      <c r="H13" s="405" t="s">
        <v>1877</v>
      </c>
      <c r="I13" s="405">
        <v>3000</v>
      </c>
      <c r="J13" s="405" t="s">
        <v>121</v>
      </c>
      <c r="K13" s="405" t="s">
        <v>437</v>
      </c>
      <c r="L13" s="405" t="s">
        <v>404</v>
      </c>
      <c r="M13" s="405" t="s">
        <v>113</v>
      </c>
      <c r="N13" s="405" t="s">
        <v>401</v>
      </c>
      <c r="O13" s="405" t="s">
        <v>433</v>
      </c>
      <c r="P13" s="405">
        <v>0</v>
      </c>
      <c r="Q13" s="405" t="s">
        <v>133</v>
      </c>
      <c r="R13" s="405" t="s">
        <v>133</v>
      </c>
      <c r="S13" s="405" t="s">
        <v>1219</v>
      </c>
      <c r="T13" s="405" t="s">
        <v>133</v>
      </c>
      <c r="U13" s="405" t="s">
        <v>1896</v>
      </c>
      <c r="V13" s="405" t="s">
        <v>68</v>
      </c>
      <c r="W13" s="405" t="s">
        <v>68</v>
      </c>
      <c r="X13" s="405" t="s">
        <v>68</v>
      </c>
      <c r="Y13" s="405" t="s">
        <v>68</v>
      </c>
      <c r="Z13" s="405" t="s">
        <v>69</v>
      </c>
      <c r="AA13" s="405" t="s">
        <v>133</v>
      </c>
      <c r="AB13" s="405" t="s">
        <v>1879</v>
      </c>
      <c r="AC13" s="406">
        <v>46</v>
      </c>
      <c r="AD13" s="406">
        <v>8</v>
      </c>
      <c r="AE13" s="406">
        <v>13</v>
      </c>
      <c r="AF13" s="407">
        <v>107.2</v>
      </c>
      <c r="AG13" s="407">
        <f t="shared" si="2"/>
        <v>0</v>
      </c>
      <c r="AH13" s="408">
        <f t="shared" si="0"/>
        <v>107.2</v>
      </c>
      <c r="AI13" s="434">
        <f t="shared" si="1"/>
        <v>114.70400000000001</v>
      </c>
    </row>
    <row r="14" spans="1:37" s="409" customFormat="1">
      <c r="A14" s="404">
        <v>12</v>
      </c>
      <c r="B14" s="405" t="s">
        <v>8</v>
      </c>
      <c r="C14" s="405" t="s">
        <v>1897</v>
      </c>
      <c r="D14" s="405" t="s">
        <v>1868</v>
      </c>
      <c r="E14" s="405" t="s">
        <v>1090</v>
      </c>
      <c r="F14" s="405" t="s">
        <v>1876</v>
      </c>
      <c r="G14" s="405" t="s">
        <v>133</v>
      </c>
      <c r="H14" s="405" t="s">
        <v>1877</v>
      </c>
      <c r="I14" s="405">
        <v>3000</v>
      </c>
      <c r="J14" s="405" t="s">
        <v>121</v>
      </c>
      <c r="K14" s="405" t="s">
        <v>437</v>
      </c>
      <c r="L14" s="405" t="s">
        <v>404</v>
      </c>
      <c r="M14" s="405" t="s">
        <v>113</v>
      </c>
      <c r="N14" s="405" t="s">
        <v>401</v>
      </c>
      <c r="O14" s="405" t="s">
        <v>433</v>
      </c>
      <c r="P14" s="405">
        <v>0</v>
      </c>
      <c r="Q14" s="405" t="s">
        <v>133</v>
      </c>
      <c r="R14" s="405" t="s">
        <v>133</v>
      </c>
      <c r="S14" s="405" t="s">
        <v>1219</v>
      </c>
      <c r="T14" s="405" t="s">
        <v>133</v>
      </c>
      <c r="U14" s="405" t="s">
        <v>1898</v>
      </c>
      <c r="V14" s="405" t="s">
        <v>68</v>
      </c>
      <c r="W14" s="405" t="s">
        <v>68</v>
      </c>
      <c r="X14" s="405" t="s">
        <v>68</v>
      </c>
      <c r="Y14" s="405" t="s">
        <v>68</v>
      </c>
      <c r="Z14" s="405" t="s">
        <v>69</v>
      </c>
      <c r="AA14" s="405" t="s">
        <v>133</v>
      </c>
      <c r="AB14" s="405" t="s">
        <v>1879</v>
      </c>
      <c r="AC14" s="406">
        <v>46</v>
      </c>
      <c r="AD14" s="406">
        <v>8</v>
      </c>
      <c r="AE14" s="406">
        <v>13</v>
      </c>
      <c r="AF14" s="407">
        <v>107.2</v>
      </c>
      <c r="AG14" s="407">
        <f t="shared" si="2"/>
        <v>0</v>
      </c>
      <c r="AH14" s="408">
        <f t="shared" si="0"/>
        <v>107.2</v>
      </c>
      <c r="AI14" s="434">
        <f t="shared" si="1"/>
        <v>114.70400000000001</v>
      </c>
    </row>
    <row r="15" spans="1:37" s="409" customFormat="1">
      <c r="A15" s="404">
        <v>13</v>
      </c>
      <c r="B15" s="405" t="s">
        <v>8</v>
      </c>
      <c r="C15" s="405" t="s">
        <v>1899</v>
      </c>
      <c r="D15" s="405" t="s">
        <v>1868</v>
      </c>
      <c r="E15" s="405" t="s">
        <v>453</v>
      </c>
      <c r="F15" s="405" t="s">
        <v>1900</v>
      </c>
      <c r="G15" s="405" t="s">
        <v>133</v>
      </c>
      <c r="H15" s="405" t="s">
        <v>1901</v>
      </c>
      <c r="I15" s="405">
        <v>5000</v>
      </c>
      <c r="J15" s="405" t="s">
        <v>121</v>
      </c>
      <c r="K15" s="405" t="s">
        <v>194</v>
      </c>
      <c r="L15" s="405" t="s">
        <v>404</v>
      </c>
      <c r="M15" s="405" t="s">
        <v>113</v>
      </c>
      <c r="N15" s="405" t="s">
        <v>401</v>
      </c>
      <c r="O15" s="405" t="s">
        <v>433</v>
      </c>
      <c r="P15" s="405">
        <v>0</v>
      </c>
      <c r="Q15" s="405" t="s">
        <v>133</v>
      </c>
      <c r="R15" s="405" t="s">
        <v>133</v>
      </c>
      <c r="S15" s="405"/>
      <c r="T15" s="405" t="s">
        <v>133</v>
      </c>
      <c r="U15" s="405" t="s">
        <v>1902</v>
      </c>
      <c r="V15" s="405" t="s">
        <v>68</v>
      </c>
      <c r="W15" s="405" t="s">
        <v>68</v>
      </c>
      <c r="X15" s="405" t="s">
        <v>68</v>
      </c>
      <c r="Y15" s="405" t="s">
        <v>68</v>
      </c>
      <c r="Z15" s="405" t="s">
        <v>69</v>
      </c>
      <c r="AA15" s="405" t="s">
        <v>133</v>
      </c>
      <c r="AB15" s="405" t="s">
        <v>141</v>
      </c>
      <c r="AC15" s="406">
        <v>148</v>
      </c>
      <c r="AD15" s="406">
        <v>8</v>
      </c>
      <c r="AE15" s="406">
        <v>13</v>
      </c>
      <c r="AF15" s="407">
        <v>270.40000000000003</v>
      </c>
      <c r="AG15" s="407">
        <f t="shared" si="2"/>
        <v>0</v>
      </c>
      <c r="AH15" s="408">
        <f t="shared" si="0"/>
        <v>270.40000000000003</v>
      </c>
      <c r="AI15" s="434">
        <f t="shared" si="1"/>
        <v>289.32800000000003</v>
      </c>
    </row>
    <row r="16" spans="1:37" s="417" customFormat="1" ht="15.75" thickBot="1">
      <c r="A16" s="411">
        <v>14</v>
      </c>
      <c r="B16" s="412" t="s">
        <v>8</v>
      </c>
      <c r="C16" s="412" t="s">
        <v>1903</v>
      </c>
      <c r="D16" s="412" t="s">
        <v>1868</v>
      </c>
      <c r="E16" s="412" t="s">
        <v>453</v>
      </c>
      <c r="F16" s="412" t="s">
        <v>1900</v>
      </c>
      <c r="G16" s="412" t="s">
        <v>133</v>
      </c>
      <c r="H16" s="412" t="s">
        <v>1901</v>
      </c>
      <c r="I16" s="412">
        <v>5000</v>
      </c>
      <c r="J16" s="412" t="s">
        <v>121</v>
      </c>
      <c r="K16" s="412" t="s">
        <v>194</v>
      </c>
      <c r="L16" s="412" t="s">
        <v>404</v>
      </c>
      <c r="M16" s="412" t="s">
        <v>113</v>
      </c>
      <c r="N16" s="412" t="s">
        <v>401</v>
      </c>
      <c r="O16" s="412" t="s">
        <v>433</v>
      </c>
      <c r="P16" s="412">
        <v>0</v>
      </c>
      <c r="Q16" s="412" t="s">
        <v>133</v>
      </c>
      <c r="R16" s="412" t="s">
        <v>133</v>
      </c>
      <c r="S16" s="412"/>
      <c r="T16" s="412" t="s">
        <v>133</v>
      </c>
      <c r="U16" s="412" t="s">
        <v>1904</v>
      </c>
      <c r="V16" s="412" t="s">
        <v>1905</v>
      </c>
      <c r="W16" s="412" t="s">
        <v>332</v>
      </c>
      <c r="X16" s="412" t="s">
        <v>68</v>
      </c>
      <c r="Y16" s="412" t="s">
        <v>68</v>
      </c>
      <c r="Z16" s="412" t="s">
        <v>69</v>
      </c>
      <c r="AA16" s="412" t="s">
        <v>133</v>
      </c>
      <c r="AB16" s="412" t="s">
        <v>247</v>
      </c>
      <c r="AC16" s="413">
        <v>148</v>
      </c>
      <c r="AD16" s="413">
        <v>8</v>
      </c>
      <c r="AE16" s="413">
        <v>13</v>
      </c>
      <c r="AF16" s="414">
        <v>270.40000000000003</v>
      </c>
      <c r="AG16" s="414">
        <v>0</v>
      </c>
      <c r="AH16" s="415">
        <f t="shared" si="0"/>
        <v>270.40000000000003</v>
      </c>
      <c r="AI16" s="451">
        <f t="shared" si="1"/>
        <v>289.32800000000003</v>
      </c>
    </row>
    <row r="17" spans="1:37" s="11" customFormat="1" ht="15.75" thickBot="1">
      <c r="A17" s="38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15"/>
      <c r="AD17" s="15"/>
      <c r="AE17" s="15"/>
      <c r="AF17" s="376"/>
      <c r="AG17" s="376"/>
      <c r="AH17" s="17"/>
      <c r="AI17" s="16"/>
    </row>
    <row r="18" spans="1:37" s="371" customFormat="1" ht="15.75" thickBot="1">
      <c r="A18" s="439" t="s">
        <v>22</v>
      </c>
      <c r="B18" s="366" t="s">
        <v>23</v>
      </c>
      <c r="C18" s="366" t="s">
        <v>24</v>
      </c>
      <c r="D18" s="366" t="s">
        <v>25</v>
      </c>
      <c r="E18" s="366" t="s">
        <v>26</v>
      </c>
      <c r="F18" s="366" t="s">
        <v>27</v>
      </c>
      <c r="G18" s="366" t="s">
        <v>28</v>
      </c>
      <c r="H18" s="366" t="s">
        <v>29</v>
      </c>
      <c r="I18" s="366" t="s">
        <v>30</v>
      </c>
      <c r="J18" s="366" t="s">
        <v>31</v>
      </c>
      <c r="K18" s="366" t="s">
        <v>32</v>
      </c>
      <c r="L18" s="366" t="s">
        <v>33</v>
      </c>
      <c r="M18" s="366" t="s">
        <v>34</v>
      </c>
      <c r="N18" s="366" t="s">
        <v>35</v>
      </c>
      <c r="O18" s="366" t="s">
        <v>36</v>
      </c>
      <c r="P18" s="366" t="s">
        <v>37</v>
      </c>
      <c r="Q18" s="366" t="s">
        <v>38</v>
      </c>
      <c r="R18" s="366" t="s">
        <v>39</v>
      </c>
      <c r="S18" s="366" t="s">
        <v>40</v>
      </c>
      <c r="T18" s="366" t="s">
        <v>41</v>
      </c>
      <c r="U18" s="366" t="s">
        <v>42</v>
      </c>
      <c r="V18" s="366" t="s">
        <v>43</v>
      </c>
      <c r="W18" s="366" t="s">
        <v>44</v>
      </c>
      <c r="X18" s="366" t="s">
        <v>45</v>
      </c>
      <c r="Y18" s="366" t="s">
        <v>46</v>
      </c>
      <c r="Z18" s="366" t="s">
        <v>47</v>
      </c>
      <c r="AA18" s="366" t="s">
        <v>48</v>
      </c>
      <c r="AB18" s="366" t="s">
        <v>49</v>
      </c>
      <c r="AC18" s="367" t="s">
        <v>50</v>
      </c>
      <c r="AD18" s="367" t="s">
        <v>51</v>
      </c>
      <c r="AE18" s="367" t="s">
        <v>52</v>
      </c>
      <c r="AF18" s="377" t="s">
        <v>53</v>
      </c>
      <c r="AG18" s="377" t="s">
        <v>54</v>
      </c>
      <c r="AH18" s="367" t="s">
        <v>55</v>
      </c>
      <c r="AI18" s="368" t="s">
        <v>56</v>
      </c>
      <c r="AJ18" s="369"/>
      <c r="AK18" s="370"/>
    </row>
    <row r="19" spans="1:37" s="267" customFormat="1">
      <c r="A19" s="677">
        <v>1</v>
      </c>
      <c r="B19" s="264" t="s">
        <v>8</v>
      </c>
      <c r="C19" s="264" t="s">
        <v>1906</v>
      </c>
      <c r="D19" s="264" t="s">
        <v>1907</v>
      </c>
      <c r="E19" s="264" t="s">
        <v>304</v>
      </c>
      <c r="F19" s="264" t="s">
        <v>1876</v>
      </c>
      <c r="G19" s="264" t="s">
        <v>133</v>
      </c>
      <c r="H19" s="264" t="s">
        <v>1908</v>
      </c>
      <c r="I19" s="264" t="s">
        <v>133</v>
      </c>
      <c r="J19" s="264" t="s">
        <v>121</v>
      </c>
      <c r="K19" s="264" t="s">
        <v>133</v>
      </c>
      <c r="L19" s="264" t="s">
        <v>404</v>
      </c>
      <c r="M19" s="264" t="s">
        <v>113</v>
      </c>
      <c r="N19" s="264" t="s">
        <v>436</v>
      </c>
      <c r="O19" s="264" t="s">
        <v>433</v>
      </c>
      <c r="P19" s="264" t="s">
        <v>133</v>
      </c>
      <c r="Q19" s="264" t="s">
        <v>133</v>
      </c>
      <c r="R19" s="264" t="s">
        <v>133</v>
      </c>
      <c r="S19" s="264" t="s">
        <v>133</v>
      </c>
      <c r="T19" s="264" t="s">
        <v>133</v>
      </c>
      <c r="U19" s="264" t="s">
        <v>1909</v>
      </c>
      <c r="V19" s="264" t="s">
        <v>68</v>
      </c>
      <c r="W19" s="264" t="s">
        <v>68</v>
      </c>
      <c r="X19" s="264" t="s">
        <v>68</v>
      </c>
      <c r="Y19" s="264" t="s">
        <v>68</v>
      </c>
      <c r="Z19" s="264" t="s">
        <v>69</v>
      </c>
      <c r="AA19" s="264" t="s">
        <v>133</v>
      </c>
      <c r="AB19" s="264" t="s">
        <v>1910</v>
      </c>
      <c r="AC19" s="265">
        <v>60</v>
      </c>
      <c r="AD19" s="265">
        <v>8</v>
      </c>
      <c r="AE19" s="265">
        <v>13</v>
      </c>
      <c r="AF19" s="675">
        <v>129.6</v>
      </c>
      <c r="AG19" s="675">
        <f t="shared" ref="AG19:AG50" si="3">AF19*(1-(0.95^0*0.9^0*0.8^0*0.7^0*0.65^0*0.93^0*0.93^0*1^0))</f>
        <v>0</v>
      </c>
      <c r="AH19" s="678">
        <f t="shared" ref="AH19:AH50" si="4">AF19-AG19</f>
        <v>129.6</v>
      </c>
      <c r="AI19" s="679">
        <f>AF19*1.07</f>
        <v>138.672</v>
      </c>
      <c r="AJ19" s="680"/>
    </row>
    <row r="20" spans="1:37" s="267" customFormat="1">
      <c r="A20" s="677">
        <v>2</v>
      </c>
      <c r="B20" s="264" t="s">
        <v>8</v>
      </c>
      <c r="C20" s="264" t="s">
        <v>1911</v>
      </c>
      <c r="D20" s="264" t="s">
        <v>1907</v>
      </c>
      <c r="E20" s="264" t="s">
        <v>304</v>
      </c>
      <c r="F20" s="264" t="s">
        <v>1876</v>
      </c>
      <c r="G20" s="264" t="s">
        <v>133</v>
      </c>
      <c r="H20" s="264" t="s">
        <v>1908</v>
      </c>
      <c r="I20" s="264" t="s">
        <v>133</v>
      </c>
      <c r="J20" s="264" t="s">
        <v>121</v>
      </c>
      <c r="K20" s="264" t="s">
        <v>133</v>
      </c>
      <c r="L20" s="264" t="s">
        <v>404</v>
      </c>
      <c r="M20" s="264" t="s">
        <v>113</v>
      </c>
      <c r="N20" s="264" t="s">
        <v>401</v>
      </c>
      <c r="O20" s="264" t="s">
        <v>433</v>
      </c>
      <c r="P20" s="264" t="s">
        <v>133</v>
      </c>
      <c r="Q20" s="264" t="s">
        <v>133</v>
      </c>
      <c r="R20" s="264" t="s">
        <v>133</v>
      </c>
      <c r="S20" s="264" t="s">
        <v>133</v>
      </c>
      <c r="T20" s="264" t="s">
        <v>133</v>
      </c>
      <c r="U20" s="264" t="s">
        <v>1912</v>
      </c>
      <c r="V20" s="264" t="s">
        <v>68</v>
      </c>
      <c r="W20" s="264" t="s">
        <v>68</v>
      </c>
      <c r="X20" s="264" t="s">
        <v>68</v>
      </c>
      <c r="Y20" s="264" t="s">
        <v>68</v>
      </c>
      <c r="Z20" s="264" t="s">
        <v>69</v>
      </c>
      <c r="AA20" s="264" t="s">
        <v>133</v>
      </c>
      <c r="AB20" s="264" t="s">
        <v>1910</v>
      </c>
      <c r="AC20" s="265">
        <v>60</v>
      </c>
      <c r="AD20" s="265">
        <v>8</v>
      </c>
      <c r="AE20" s="265">
        <v>13</v>
      </c>
      <c r="AF20" s="675">
        <v>129.6</v>
      </c>
      <c r="AG20" s="675">
        <f t="shared" si="3"/>
        <v>0</v>
      </c>
      <c r="AH20" s="678">
        <f t="shared" si="4"/>
        <v>129.6</v>
      </c>
      <c r="AI20" s="679">
        <f t="shared" ref="AI20:AI74" si="5">AF20*1.07</f>
        <v>138.672</v>
      </c>
      <c r="AJ20" s="680"/>
    </row>
    <row r="21" spans="1:37" s="267" customFormat="1">
      <c r="A21" s="677">
        <v>3</v>
      </c>
      <c r="B21" s="264" t="s">
        <v>8</v>
      </c>
      <c r="C21" s="264" t="s">
        <v>1913</v>
      </c>
      <c r="D21" s="264" t="s">
        <v>1907</v>
      </c>
      <c r="E21" s="264" t="s">
        <v>304</v>
      </c>
      <c r="F21" s="264" t="s">
        <v>1876</v>
      </c>
      <c r="G21" s="264" t="s">
        <v>133</v>
      </c>
      <c r="H21" s="264" t="s">
        <v>1908</v>
      </c>
      <c r="I21" s="264" t="s">
        <v>133</v>
      </c>
      <c r="J21" s="264" t="s">
        <v>121</v>
      </c>
      <c r="K21" s="264" t="s">
        <v>133</v>
      </c>
      <c r="L21" s="264" t="s">
        <v>404</v>
      </c>
      <c r="M21" s="264" t="s">
        <v>113</v>
      </c>
      <c r="N21" s="264" t="s">
        <v>401</v>
      </c>
      <c r="O21" s="264" t="s">
        <v>433</v>
      </c>
      <c r="P21" s="264" t="s">
        <v>133</v>
      </c>
      <c r="Q21" s="264" t="s">
        <v>133</v>
      </c>
      <c r="R21" s="264" t="s">
        <v>133</v>
      </c>
      <c r="S21" s="264" t="s">
        <v>133</v>
      </c>
      <c r="T21" s="264" t="s">
        <v>133</v>
      </c>
      <c r="U21" s="264" t="s">
        <v>1914</v>
      </c>
      <c r="V21" s="264" t="s">
        <v>68</v>
      </c>
      <c r="W21" s="264" t="s">
        <v>68</v>
      </c>
      <c r="X21" s="264" t="s">
        <v>68</v>
      </c>
      <c r="Y21" s="264" t="s">
        <v>68</v>
      </c>
      <c r="Z21" s="264" t="s">
        <v>69</v>
      </c>
      <c r="AA21" s="264" t="s">
        <v>133</v>
      </c>
      <c r="AB21" s="264" t="s">
        <v>1910</v>
      </c>
      <c r="AC21" s="265">
        <v>60</v>
      </c>
      <c r="AD21" s="265">
        <v>8</v>
      </c>
      <c r="AE21" s="265">
        <v>13</v>
      </c>
      <c r="AF21" s="675">
        <v>129.6</v>
      </c>
      <c r="AG21" s="675">
        <f t="shared" si="3"/>
        <v>0</v>
      </c>
      <c r="AH21" s="678">
        <f t="shared" si="4"/>
        <v>129.6</v>
      </c>
      <c r="AI21" s="679">
        <f t="shared" si="5"/>
        <v>138.672</v>
      </c>
      <c r="AJ21" s="680"/>
    </row>
    <row r="22" spans="1:37" s="267" customFormat="1">
      <c r="A22" s="677">
        <v>4</v>
      </c>
      <c r="B22" s="264" t="s">
        <v>8</v>
      </c>
      <c r="C22" s="264" t="s">
        <v>1915</v>
      </c>
      <c r="D22" s="264" t="s">
        <v>1907</v>
      </c>
      <c r="E22" s="264" t="s">
        <v>304</v>
      </c>
      <c r="F22" s="264" t="s">
        <v>1876</v>
      </c>
      <c r="G22" s="264" t="s">
        <v>133</v>
      </c>
      <c r="H22" s="264" t="s">
        <v>1916</v>
      </c>
      <c r="I22" s="264" t="s">
        <v>133</v>
      </c>
      <c r="J22" s="264" t="s">
        <v>121</v>
      </c>
      <c r="K22" s="264" t="s">
        <v>133</v>
      </c>
      <c r="L22" s="264" t="s">
        <v>386</v>
      </c>
      <c r="M22" s="264" t="s">
        <v>113</v>
      </c>
      <c r="N22" s="264" t="s">
        <v>401</v>
      </c>
      <c r="O22" s="264" t="s">
        <v>433</v>
      </c>
      <c r="P22" s="264" t="s">
        <v>133</v>
      </c>
      <c r="Q22" s="264" t="s">
        <v>133</v>
      </c>
      <c r="R22" s="264" t="s">
        <v>133</v>
      </c>
      <c r="S22" s="264" t="s">
        <v>133</v>
      </c>
      <c r="T22" s="264" t="s">
        <v>133</v>
      </c>
      <c r="U22" s="264" t="s">
        <v>1917</v>
      </c>
      <c r="V22" s="264" t="s">
        <v>68</v>
      </c>
      <c r="W22" s="264" t="s">
        <v>68</v>
      </c>
      <c r="X22" s="264" t="s">
        <v>68</v>
      </c>
      <c r="Y22" s="264" t="s">
        <v>68</v>
      </c>
      <c r="Z22" s="264" t="s">
        <v>69</v>
      </c>
      <c r="AA22" s="264" t="s">
        <v>133</v>
      </c>
      <c r="AB22" s="264" t="s">
        <v>1910</v>
      </c>
      <c r="AC22" s="265">
        <v>46</v>
      </c>
      <c r="AD22" s="265">
        <v>8</v>
      </c>
      <c r="AE22" s="265">
        <v>8</v>
      </c>
      <c r="AF22" s="675">
        <v>99.2</v>
      </c>
      <c r="AG22" s="675">
        <f t="shared" si="3"/>
        <v>0</v>
      </c>
      <c r="AH22" s="678">
        <f t="shared" si="4"/>
        <v>99.2</v>
      </c>
      <c r="AI22" s="679">
        <f t="shared" si="5"/>
        <v>106.14400000000001</v>
      </c>
      <c r="AJ22" s="680"/>
    </row>
    <row r="23" spans="1:37" s="267" customFormat="1">
      <c r="A23" s="677">
        <v>5</v>
      </c>
      <c r="B23" s="264" t="s">
        <v>8</v>
      </c>
      <c r="C23" s="264" t="s">
        <v>1918</v>
      </c>
      <c r="D23" s="264" t="s">
        <v>1907</v>
      </c>
      <c r="E23" s="264" t="s">
        <v>304</v>
      </c>
      <c r="F23" s="264" t="s">
        <v>1876</v>
      </c>
      <c r="G23" s="264" t="s">
        <v>133</v>
      </c>
      <c r="H23" s="264" t="s">
        <v>1916</v>
      </c>
      <c r="I23" s="264" t="s">
        <v>133</v>
      </c>
      <c r="J23" s="264" t="s">
        <v>121</v>
      </c>
      <c r="K23" s="264" t="s">
        <v>133</v>
      </c>
      <c r="L23" s="264" t="s">
        <v>386</v>
      </c>
      <c r="M23" s="264" t="s">
        <v>113</v>
      </c>
      <c r="N23" s="264" t="s">
        <v>401</v>
      </c>
      <c r="O23" s="264" t="s">
        <v>433</v>
      </c>
      <c r="P23" s="264" t="s">
        <v>133</v>
      </c>
      <c r="Q23" s="264" t="s">
        <v>133</v>
      </c>
      <c r="R23" s="264" t="s">
        <v>133</v>
      </c>
      <c r="S23" s="264" t="s">
        <v>133</v>
      </c>
      <c r="T23" s="264" t="s">
        <v>133</v>
      </c>
      <c r="U23" s="264" t="s">
        <v>1919</v>
      </c>
      <c r="V23" s="264" t="s">
        <v>68</v>
      </c>
      <c r="W23" s="264" t="s">
        <v>68</v>
      </c>
      <c r="X23" s="264" t="s">
        <v>68</v>
      </c>
      <c r="Y23" s="264" t="s">
        <v>68</v>
      </c>
      <c r="Z23" s="264" t="s">
        <v>69</v>
      </c>
      <c r="AA23" s="264" t="s">
        <v>133</v>
      </c>
      <c r="AB23" s="264" t="s">
        <v>1910</v>
      </c>
      <c r="AC23" s="265">
        <v>46</v>
      </c>
      <c r="AD23" s="265">
        <v>8</v>
      </c>
      <c r="AE23" s="265">
        <v>8</v>
      </c>
      <c r="AF23" s="675">
        <v>99.2</v>
      </c>
      <c r="AG23" s="675">
        <f t="shared" si="3"/>
        <v>0</v>
      </c>
      <c r="AH23" s="678">
        <f t="shared" si="4"/>
        <v>99.2</v>
      </c>
      <c r="AI23" s="679">
        <f t="shared" si="5"/>
        <v>106.14400000000001</v>
      </c>
      <c r="AJ23" s="680"/>
    </row>
    <row r="24" spans="1:37" s="267" customFormat="1">
      <c r="A24" s="677">
        <v>6</v>
      </c>
      <c r="B24" s="264" t="s">
        <v>8</v>
      </c>
      <c r="C24" s="264" t="s">
        <v>1920</v>
      </c>
      <c r="D24" s="264" t="s">
        <v>1907</v>
      </c>
      <c r="E24" s="264" t="s">
        <v>304</v>
      </c>
      <c r="F24" s="264" t="s">
        <v>1876</v>
      </c>
      <c r="G24" s="264" t="s">
        <v>133</v>
      </c>
      <c r="H24" s="264" t="s">
        <v>1916</v>
      </c>
      <c r="I24" s="264" t="s">
        <v>133</v>
      </c>
      <c r="J24" s="264" t="s">
        <v>121</v>
      </c>
      <c r="K24" s="264" t="s">
        <v>133</v>
      </c>
      <c r="L24" s="264" t="s">
        <v>386</v>
      </c>
      <c r="M24" s="264" t="s">
        <v>113</v>
      </c>
      <c r="N24" s="264" t="s">
        <v>401</v>
      </c>
      <c r="O24" s="264" t="s">
        <v>433</v>
      </c>
      <c r="P24" s="264" t="s">
        <v>133</v>
      </c>
      <c r="Q24" s="264" t="s">
        <v>133</v>
      </c>
      <c r="R24" s="264" t="s">
        <v>133</v>
      </c>
      <c r="S24" s="264" t="s">
        <v>133</v>
      </c>
      <c r="T24" s="264" t="s">
        <v>133</v>
      </c>
      <c r="U24" s="264" t="s">
        <v>1921</v>
      </c>
      <c r="V24" s="264" t="s">
        <v>68</v>
      </c>
      <c r="W24" s="264" t="s">
        <v>68</v>
      </c>
      <c r="X24" s="264" t="s">
        <v>68</v>
      </c>
      <c r="Y24" s="264" t="s">
        <v>68</v>
      </c>
      <c r="Z24" s="264" t="s">
        <v>69</v>
      </c>
      <c r="AA24" s="264" t="s">
        <v>133</v>
      </c>
      <c r="AB24" s="264" t="s">
        <v>1910</v>
      </c>
      <c r="AC24" s="265">
        <v>46</v>
      </c>
      <c r="AD24" s="265">
        <v>8</v>
      </c>
      <c r="AE24" s="265">
        <v>8</v>
      </c>
      <c r="AF24" s="675">
        <v>99.2</v>
      </c>
      <c r="AG24" s="675">
        <f t="shared" si="3"/>
        <v>0</v>
      </c>
      <c r="AH24" s="678">
        <f t="shared" si="4"/>
        <v>99.2</v>
      </c>
      <c r="AI24" s="679">
        <f t="shared" si="5"/>
        <v>106.14400000000001</v>
      </c>
      <c r="AJ24" s="680"/>
    </row>
    <row r="25" spans="1:37" s="267" customFormat="1">
      <c r="A25" s="677">
        <v>7</v>
      </c>
      <c r="B25" s="264" t="s">
        <v>8</v>
      </c>
      <c r="C25" s="264" t="s">
        <v>1922</v>
      </c>
      <c r="D25" s="264" t="s">
        <v>1907</v>
      </c>
      <c r="E25" s="264" t="s">
        <v>304</v>
      </c>
      <c r="F25" s="264" t="s">
        <v>1876</v>
      </c>
      <c r="G25" s="264" t="s">
        <v>133</v>
      </c>
      <c r="H25" s="264" t="s">
        <v>1916</v>
      </c>
      <c r="I25" s="264" t="s">
        <v>133</v>
      </c>
      <c r="J25" s="264" t="s">
        <v>121</v>
      </c>
      <c r="K25" s="264" t="s">
        <v>133</v>
      </c>
      <c r="L25" s="264" t="s">
        <v>386</v>
      </c>
      <c r="M25" s="264" t="s">
        <v>113</v>
      </c>
      <c r="N25" s="264" t="s">
        <v>401</v>
      </c>
      <c r="O25" s="264" t="s">
        <v>433</v>
      </c>
      <c r="P25" s="264" t="s">
        <v>133</v>
      </c>
      <c r="Q25" s="264" t="s">
        <v>133</v>
      </c>
      <c r="R25" s="264" t="s">
        <v>133</v>
      </c>
      <c r="S25" s="264" t="s">
        <v>133</v>
      </c>
      <c r="T25" s="264" t="s">
        <v>133</v>
      </c>
      <c r="U25" s="264" t="s">
        <v>1923</v>
      </c>
      <c r="V25" s="264" t="s">
        <v>68</v>
      </c>
      <c r="W25" s="264" t="s">
        <v>68</v>
      </c>
      <c r="X25" s="264" t="s">
        <v>68</v>
      </c>
      <c r="Y25" s="264" t="s">
        <v>68</v>
      </c>
      <c r="Z25" s="264" t="s">
        <v>69</v>
      </c>
      <c r="AA25" s="264" t="s">
        <v>133</v>
      </c>
      <c r="AB25" s="264" t="s">
        <v>1910</v>
      </c>
      <c r="AC25" s="265">
        <v>46</v>
      </c>
      <c r="AD25" s="265">
        <v>8</v>
      </c>
      <c r="AE25" s="265">
        <v>8</v>
      </c>
      <c r="AF25" s="675">
        <v>99.2</v>
      </c>
      <c r="AG25" s="675">
        <f t="shared" si="3"/>
        <v>0</v>
      </c>
      <c r="AH25" s="678">
        <f t="shared" si="4"/>
        <v>99.2</v>
      </c>
      <c r="AI25" s="679">
        <f t="shared" si="5"/>
        <v>106.14400000000001</v>
      </c>
      <c r="AJ25" s="680"/>
    </row>
    <row r="26" spans="1:37" s="267" customFormat="1">
      <c r="A26" s="677">
        <v>8</v>
      </c>
      <c r="B26" s="264" t="s">
        <v>8</v>
      </c>
      <c r="C26" s="264" t="s">
        <v>1924</v>
      </c>
      <c r="D26" s="264" t="s">
        <v>1907</v>
      </c>
      <c r="E26" s="264" t="s">
        <v>304</v>
      </c>
      <c r="F26" s="264" t="s">
        <v>1876</v>
      </c>
      <c r="G26" s="264" t="s">
        <v>133</v>
      </c>
      <c r="H26" s="264" t="s">
        <v>1916</v>
      </c>
      <c r="I26" s="264" t="s">
        <v>133</v>
      </c>
      <c r="J26" s="264" t="s">
        <v>121</v>
      </c>
      <c r="K26" s="264" t="s">
        <v>133</v>
      </c>
      <c r="L26" s="264" t="s">
        <v>386</v>
      </c>
      <c r="M26" s="264" t="s">
        <v>113</v>
      </c>
      <c r="N26" s="264" t="s">
        <v>401</v>
      </c>
      <c r="O26" s="264" t="s">
        <v>433</v>
      </c>
      <c r="P26" s="264" t="s">
        <v>133</v>
      </c>
      <c r="Q26" s="264" t="s">
        <v>133</v>
      </c>
      <c r="R26" s="264" t="s">
        <v>133</v>
      </c>
      <c r="S26" s="264" t="s">
        <v>133</v>
      </c>
      <c r="T26" s="264" t="s">
        <v>133</v>
      </c>
      <c r="U26" s="264" t="s">
        <v>1925</v>
      </c>
      <c r="V26" s="264" t="s">
        <v>68</v>
      </c>
      <c r="W26" s="264" t="s">
        <v>68</v>
      </c>
      <c r="X26" s="264" t="s">
        <v>68</v>
      </c>
      <c r="Y26" s="264" t="s">
        <v>68</v>
      </c>
      <c r="Z26" s="264" t="s">
        <v>69</v>
      </c>
      <c r="AA26" s="264" t="s">
        <v>133</v>
      </c>
      <c r="AB26" s="264" t="s">
        <v>1910</v>
      </c>
      <c r="AC26" s="265">
        <v>46</v>
      </c>
      <c r="AD26" s="265">
        <v>8</v>
      </c>
      <c r="AE26" s="265">
        <v>8</v>
      </c>
      <c r="AF26" s="675">
        <v>99.2</v>
      </c>
      <c r="AG26" s="675">
        <f t="shared" si="3"/>
        <v>0</v>
      </c>
      <c r="AH26" s="678">
        <f t="shared" si="4"/>
        <v>99.2</v>
      </c>
      <c r="AI26" s="679">
        <f t="shared" si="5"/>
        <v>106.14400000000001</v>
      </c>
      <c r="AJ26" s="680"/>
    </row>
    <row r="27" spans="1:37" s="267" customFormat="1">
      <c r="A27" s="677">
        <v>9</v>
      </c>
      <c r="B27" s="264" t="s">
        <v>8</v>
      </c>
      <c r="C27" s="264" t="s">
        <v>1926</v>
      </c>
      <c r="D27" s="264" t="s">
        <v>1907</v>
      </c>
      <c r="E27" s="264" t="s">
        <v>304</v>
      </c>
      <c r="F27" s="264" t="s">
        <v>1876</v>
      </c>
      <c r="G27" s="264" t="s">
        <v>133</v>
      </c>
      <c r="H27" s="264" t="s">
        <v>1916</v>
      </c>
      <c r="I27" s="264" t="s">
        <v>133</v>
      </c>
      <c r="J27" s="264" t="s">
        <v>121</v>
      </c>
      <c r="K27" s="264" t="s">
        <v>133</v>
      </c>
      <c r="L27" s="264" t="s">
        <v>386</v>
      </c>
      <c r="M27" s="264" t="s">
        <v>113</v>
      </c>
      <c r="N27" s="264" t="s">
        <v>401</v>
      </c>
      <c r="O27" s="264" t="s">
        <v>433</v>
      </c>
      <c r="P27" s="264" t="s">
        <v>133</v>
      </c>
      <c r="Q27" s="264" t="s">
        <v>133</v>
      </c>
      <c r="R27" s="264" t="s">
        <v>133</v>
      </c>
      <c r="S27" s="264" t="s">
        <v>133</v>
      </c>
      <c r="T27" s="264" t="s">
        <v>133</v>
      </c>
      <c r="U27" s="264" t="s">
        <v>1927</v>
      </c>
      <c r="V27" s="264" t="s">
        <v>68</v>
      </c>
      <c r="W27" s="264" t="s">
        <v>68</v>
      </c>
      <c r="X27" s="264" t="s">
        <v>68</v>
      </c>
      <c r="Y27" s="264" t="s">
        <v>68</v>
      </c>
      <c r="Z27" s="264" t="s">
        <v>69</v>
      </c>
      <c r="AA27" s="264" t="s">
        <v>133</v>
      </c>
      <c r="AB27" s="264" t="s">
        <v>1910</v>
      </c>
      <c r="AC27" s="265">
        <v>46</v>
      </c>
      <c r="AD27" s="265">
        <v>8</v>
      </c>
      <c r="AE27" s="265">
        <v>8</v>
      </c>
      <c r="AF27" s="675">
        <v>99.2</v>
      </c>
      <c r="AG27" s="675">
        <f t="shared" si="3"/>
        <v>0</v>
      </c>
      <c r="AH27" s="678">
        <f t="shared" si="4"/>
        <v>99.2</v>
      </c>
      <c r="AI27" s="679">
        <f t="shared" si="5"/>
        <v>106.14400000000001</v>
      </c>
      <c r="AJ27" s="680"/>
    </row>
    <row r="28" spans="1:37" s="267" customFormat="1">
      <c r="A28" s="677">
        <v>10</v>
      </c>
      <c r="B28" s="264" t="s">
        <v>8</v>
      </c>
      <c r="C28" s="264" t="s">
        <v>1928</v>
      </c>
      <c r="D28" s="264" t="s">
        <v>1907</v>
      </c>
      <c r="E28" s="264" t="s">
        <v>304</v>
      </c>
      <c r="F28" s="264" t="s">
        <v>1876</v>
      </c>
      <c r="G28" s="264" t="s">
        <v>133</v>
      </c>
      <c r="H28" s="264" t="s">
        <v>1916</v>
      </c>
      <c r="I28" s="264" t="s">
        <v>133</v>
      </c>
      <c r="J28" s="264" t="s">
        <v>121</v>
      </c>
      <c r="K28" s="264" t="s">
        <v>133</v>
      </c>
      <c r="L28" s="264" t="s">
        <v>386</v>
      </c>
      <c r="M28" s="264" t="s">
        <v>113</v>
      </c>
      <c r="N28" s="264" t="s">
        <v>401</v>
      </c>
      <c r="O28" s="264" t="s">
        <v>433</v>
      </c>
      <c r="P28" s="264" t="s">
        <v>133</v>
      </c>
      <c r="Q28" s="264" t="s">
        <v>133</v>
      </c>
      <c r="R28" s="264" t="s">
        <v>133</v>
      </c>
      <c r="S28" s="264" t="s">
        <v>133</v>
      </c>
      <c r="T28" s="264" t="s">
        <v>133</v>
      </c>
      <c r="U28" s="264" t="s">
        <v>1929</v>
      </c>
      <c r="V28" s="264" t="s">
        <v>68</v>
      </c>
      <c r="W28" s="264" t="s">
        <v>68</v>
      </c>
      <c r="X28" s="264" t="s">
        <v>68</v>
      </c>
      <c r="Y28" s="264" t="s">
        <v>68</v>
      </c>
      <c r="Z28" s="264" t="s">
        <v>69</v>
      </c>
      <c r="AA28" s="264" t="s">
        <v>133</v>
      </c>
      <c r="AB28" s="264" t="s">
        <v>1910</v>
      </c>
      <c r="AC28" s="265">
        <v>46</v>
      </c>
      <c r="AD28" s="265">
        <v>8</v>
      </c>
      <c r="AE28" s="265">
        <v>8</v>
      </c>
      <c r="AF28" s="675">
        <v>99.2</v>
      </c>
      <c r="AG28" s="675">
        <f t="shared" si="3"/>
        <v>0</v>
      </c>
      <c r="AH28" s="678">
        <f t="shared" si="4"/>
        <v>99.2</v>
      </c>
      <c r="AI28" s="679">
        <f t="shared" si="5"/>
        <v>106.14400000000001</v>
      </c>
      <c r="AJ28" s="680"/>
    </row>
    <row r="29" spans="1:37" s="267" customFormat="1">
      <c r="A29" s="677">
        <v>11</v>
      </c>
      <c r="B29" s="264" t="s">
        <v>8</v>
      </c>
      <c r="C29" s="264" t="s">
        <v>1930</v>
      </c>
      <c r="D29" s="264" t="s">
        <v>1907</v>
      </c>
      <c r="E29" s="264" t="s">
        <v>304</v>
      </c>
      <c r="F29" s="264" t="s">
        <v>1876</v>
      </c>
      <c r="G29" s="264" t="s">
        <v>133</v>
      </c>
      <c r="H29" s="264" t="s">
        <v>1916</v>
      </c>
      <c r="I29" s="264" t="s">
        <v>133</v>
      </c>
      <c r="J29" s="264" t="s">
        <v>121</v>
      </c>
      <c r="K29" s="264" t="s">
        <v>133</v>
      </c>
      <c r="L29" s="264" t="s">
        <v>386</v>
      </c>
      <c r="M29" s="264" t="s">
        <v>113</v>
      </c>
      <c r="N29" s="264" t="s">
        <v>401</v>
      </c>
      <c r="O29" s="264" t="s">
        <v>433</v>
      </c>
      <c r="P29" s="264" t="s">
        <v>133</v>
      </c>
      <c r="Q29" s="264" t="s">
        <v>133</v>
      </c>
      <c r="R29" s="264" t="s">
        <v>133</v>
      </c>
      <c r="S29" s="264" t="s">
        <v>133</v>
      </c>
      <c r="T29" s="264" t="s">
        <v>133</v>
      </c>
      <c r="U29" s="264" t="s">
        <v>1931</v>
      </c>
      <c r="V29" s="264" t="s">
        <v>68</v>
      </c>
      <c r="W29" s="264" t="s">
        <v>68</v>
      </c>
      <c r="X29" s="264" t="s">
        <v>68</v>
      </c>
      <c r="Y29" s="264" t="s">
        <v>68</v>
      </c>
      <c r="Z29" s="264" t="s">
        <v>69</v>
      </c>
      <c r="AA29" s="264" t="s">
        <v>133</v>
      </c>
      <c r="AB29" s="264" t="s">
        <v>1910</v>
      </c>
      <c r="AC29" s="265">
        <v>46</v>
      </c>
      <c r="AD29" s="265">
        <v>8</v>
      </c>
      <c r="AE29" s="265">
        <v>8</v>
      </c>
      <c r="AF29" s="675">
        <v>99.2</v>
      </c>
      <c r="AG29" s="675">
        <f t="shared" si="3"/>
        <v>0</v>
      </c>
      <c r="AH29" s="678">
        <f t="shared" si="4"/>
        <v>99.2</v>
      </c>
      <c r="AI29" s="679">
        <f t="shared" si="5"/>
        <v>106.14400000000001</v>
      </c>
      <c r="AJ29" s="680"/>
    </row>
    <row r="30" spans="1:37" s="267" customFormat="1">
      <c r="A30" s="677">
        <v>12</v>
      </c>
      <c r="B30" s="264" t="s">
        <v>8</v>
      </c>
      <c r="C30" s="264" t="s">
        <v>1932</v>
      </c>
      <c r="D30" s="264" t="s">
        <v>1907</v>
      </c>
      <c r="E30" s="264" t="s">
        <v>304</v>
      </c>
      <c r="F30" s="264" t="s">
        <v>1876</v>
      </c>
      <c r="G30" s="264" t="s">
        <v>133</v>
      </c>
      <c r="H30" s="264" t="s">
        <v>1916</v>
      </c>
      <c r="I30" s="264" t="s">
        <v>133</v>
      </c>
      <c r="J30" s="264" t="s">
        <v>121</v>
      </c>
      <c r="K30" s="264" t="s">
        <v>133</v>
      </c>
      <c r="L30" s="264" t="s">
        <v>386</v>
      </c>
      <c r="M30" s="264" t="s">
        <v>113</v>
      </c>
      <c r="N30" s="264" t="s">
        <v>401</v>
      </c>
      <c r="O30" s="264" t="s">
        <v>433</v>
      </c>
      <c r="P30" s="264" t="s">
        <v>133</v>
      </c>
      <c r="Q30" s="264" t="s">
        <v>133</v>
      </c>
      <c r="R30" s="264" t="s">
        <v>133</v>
      </c>
      <c r="S30" s="264" t="s">
        <v>133</v>
      </c>
      <c r="T30" s="264" t="s">
        <v>133</v>
      </c>
      <c r="U30" s="264" t="s">
        <v>1933</v>
      </c>
      <c r="V30" s="264" t="s">
        <v>68</v>
      </c>
      <c r="W30" s="264" t="s">
        <v>68</v>
      </c>
      <c r="X30" s="264" t="s">
        <v>68</v>
      </c>
      <c r="Y30" s="264" t="s">
        <v>68</v>
      </c>
      <c r="Z30" s="264" t="s">
        <v>69</v>
      </c>
      <c r="AA30" s="264" t="s">
        <v>133</v>
      </c>
      <c r="AB30" s="264" t="s">
        <v>1910</v>
      </c>
      <c r="AC30" s="265">
        <v>46</v>
      </c>
      <c r="AD30" s="265">
        <v>8</v>
      </c>
      <c r="AE30" s="265">
        <v>8</v>
      </c>
      <c r="AF30" s="675">
        <v>99.2</v>
      </c>
      <c r="AG30" s="675">
        <f t="shared" si="3"/>
        <v>0</v>
      </c>
      <c r="AH30" s="678">
        <f t="shared" si="4"/>
        <v>99.2</v>
      </c>
      <c r="AI30" s="679">
        <f t="shared" si="5"/>
        <v>106.14400000000001</v>
      </c>
      <c r="AJ30" s="680"/>
    </row>
    <row r="31" spans="1:37" s="267" customFormat="1">
      <c r="A31" s="677">
        <v>13</v>
      </c>
      <c r="B31" s="264" t="s">
        <v>8</v>
      </c>
      <c r="C31" s="264" t="s">
        <v>1934</v>
      </c>
      <c r="D31" s="264" t="s">
        <v>1907</v>
      </c>
      <c r="E31" s="264" t="s">
        <v>304</v>
      </c>
      <c r="F31" s="264" t="s">
        <v>1876</v>
      </c>
      <c r="G31" s="264" t="s">
        <v>133</v>
      </c>
      <c r="H31" s="264" t="s">
        <v>1916</v>
      </c>
      <c r="I31" s="264" t="s">
        <v>133</v>
      </c>
      <c r="J31" s="264" t="s">
        <v>121</v>
      </c>
      <c r="K31" s="264" t="s">
        <v>133</v>
      </c>
      <c r="L31" s="264" t="s">
        <v>386</v>
      </c>
      <c r="M31" s="264" t="s">
        <v>113</v>
      </c>
      <c r="N31" s="264" t="s">
        <v>401</v>
      </c>
      <c r="O31" s="264" t="s">
        <v>433</v>
      </c>
      <c r="P31" s="264" t="s">
        <v>133</v>
      </c>
      <c r="Q31" s="264" t="s">
        <v>133</v>
      </c>
      <c r="R31" s="264" t="s">
        <v>133</v>
      </c>
      <c r="S31" s="264" t="s">
        <v>133</v>
      </c>
      <c r="T31" s="264" t="s">
        <v>133</v>
      </c>
      <c r="U31" s="264" t="s">
        <v>1935</v>
      </c>
      <c r="V31" s="264" t="s">
        <v>68</v>
      </c>
      <c r="W31" s="264" t="s">
        <v>68</v>
      </c>
      <c r="X31" s="264" t="s">
        <v>68</v>
      </c>
      <c r="Y31" s="264" t="s">
        <v>68</v>
      </c>
      <c r="Z31" s="264" t="s">
        <v>69</v>
      </c>
      <c r="AA31" s="264" t="s">
        <v>133</v>
      </c>
      <c r="AB31" s="264" t="s">
        <v>1910</v>
      </c>
      <c r="AC31" s="265">
        <v>46</v>
      </c>
      <c r="AD31" s="265">
        <v>8</v>
      </c>
      <c r="AE31" s="265">
        <v>8</v>
      </c>
      <c r="AF31" s="675">
        <v>99.2</v>
      </c>
      <c r="AG31" s="675">
        <f t="shared" si="3"/>
        <v>0</v>
      </c>
      <c r="AH31" s="678">
        <f t="shared" si="4"/>
        <v>99.2</v>
      </c>
      <c r="AI31" s="679">
        <f t="shared" si="5"/>
        <v>106.14400000000001</v>
      </c>
      <c r="AJ31" s="680"/>
    </row>
    <row r="32" spans="1:37" s="267" customFormat="1">
      <c r="A32" s="677">
        <v>14</v>
      </c>
      <c r="B32" s="264" t="s">
        <v>8</v>
      </c>
      <c r="C32" s="264" t="s">
        <v>1936</v>
      </c>
      <c r="D32" s="264" t="s">
        <v>1907</v>
      </c>
      <c r="E32" s="264" t="s">
        <v>304</v>
      </c>
      <c r="F32" s="264" t="s">
        <v>1876</v>
      </c>
      <c r="G32" s="264" t="s">
        <v>133</v>
      </c>
      <c r="H32" s="264" t="s">
        <v>1916</v>
      </c>
      <c r="I32" s="264" t="s">
        <v>133</v>
      </c>
      <c r="J32" s="264" t="s">
        <v>121</v>
      </c>
      <c r="K32" s="264" t="s">
        <v>133</v>
      </c>
      <c r="L32" s="264" t="s">
        <v>386</v>
      </c>
      <c r="M32" s="264" t="s">
        <v>113</v>
      </c>
      <c r="N32" s="264" t="s">
        <v>401</v>
      </c>
      <c r="O32" s="264" t="s">
        <v>433</v>
      </c>
      <c r="P32" s="264" t="s">
        <v>133</v>
      </c>
      <c r="Q32" s="264" t="s">
        <v>133</v>
      </c>
      <c r="R32" s="264" t="s">
        <v>133</v>
      </c>
      <c r="S32" s="264" t="s">
        <v>133</v>
      </c>
      <c r="T32" s="264" t="s">
        <v>133</v>
      </c>
      <c r="U32" s="264" t="s">
        <v>1937</v>
      </c>
      <c r="V32" s="264" t="s">
        <v>68</v>
      </c>
      <c r="W32" s="264" t="s">
        <v>68</v>
      </c>
      <c r="X32" s="264" t="s">
        <v>68</v>
      </c>
      <c r="Y32" s="264" t="s">
        <v>68</v>
      </c>
      <c r="Z32" s="264" t="s">
        <v>69</v>
      </c>
      <c r="AA32" s="264" t="s">
        <v>133</v>
      </c>
      <c r="AB32" s="264" t="s">
        <v>1910</v>
      </c>
      <c r="AC32" s="265">
        <v>46</v>
      </c>
      <c r="AD32" s="265">
        <v>8</v>
      </c>
      <c r="AE32" s="265">
        <v>8</v>
      </c>
      <c r="AF32" s="675">
        <v>99.2</v>
      </c>
      <c r="AG32" s="675">
        <f t="shared" si="3"/>
        <v>0</v>
      </c>
      <c r="AH32" s="678">
        <f t="shared" si="4"/>
        <v>99.2</v>
      </c>
      <c r="AI32" s="679">
        <f t="shared" si="5"/>
        <v>106.14400000000001</v>
      </c>
      <c r="AJ32" s="680"/>
    </row>
    <row r="33" spans="1:36" s="267" customFormat="1">
      <c r="A33" s="677">
        <v>15</v>
      </c>
      <c r="B33" s="264" t="s">
        <v>8</v>
      </c>
      <c r="C33" s="264" t="s">
        <v>1938</v>
      </c>
      <c r="D33" s="264" t="s">
        <v>1907</v>
      </c>
      <c r="E33" s="264" t="s">
        <v>304</v>
      </c>
      <c r="F33" s="264" t="s">
        <v>1876</v>
      </c>
      <c r="G33" s="264" t="s">
        <v>133</v>
      </c>
      <c r="H33" s="264" t="s">
        <v>1916</v>
      </c>
      <c r="I33" s="264" t="s">
        <v>133</v>
      </c>
      <c r="J33" s="264" t="s">
        <v>121</v>
      </c>
      <c r="K33" s="264" t="s">
        <v>133</v>
      </c>
      <c r="L33" s="264" t="s">
        <v>386</v>
      </c>
      <c r="M33" s="264" t="s">
        <v>113</v>
      </c>
      <c r="N33" s="264" t="s">
        <v>401</v>
      </c>
      <c r="O33" s="264" t="s">
        <v>433</v>
      </c>
      <c r="P33" s="264" t="s">
        <v>133</v>
      </c>
      <c r="Q33" s="264" t="s">
        <v>133</v>
      </c>
      <c r="R33" s="264" t="s">
        <v>133</v>
      </c>
      <c r="S33" s="264" t="s">
        <v>133</v>
      </c>
      <c r="T33" s="264" t="s">
        <v>133</v>
      </c>
      <c r="U33" s="264" t="s">
        <v>1939</v>
      </c>
      <c r="V33" s="264" t="s">
        <v>68</v>
      </c>
      <c r="W33" s="264" t="s">
        <v>68</v>
      </c>
      <c r="X33" s="264" t="s">
        <v>68</v>
      </c>
      <c r="Y33" s="264" t="s">
        <v>68</v>
      </c>
      <c r="Z33" s="264" t="s">
        <v>69</v>
      </c>
      <c r="AA33" s="264" t="s">
        <v>133</v>
      </c>
      <c r="AB33" s="264" t="s">
        <v>1910</v>
      </c>
      <c r="AC33" s="265">
        <v>46</v>
      </c>
      <c r="AD33" s="265">
        <v>8</v>
      </c>
      <c r="AE33" s="265">
        <v>8</v>
      </c>
      <c r="AF33" s="675">
        <v>99.2</v>
      </c>
      <c r="AG33" s="675">
        <f t="shared" si="3"/>
        <v>0</v>
      </c>
      <c r="AH33" s="678">
        <f t="shared" si="4"/>
        <v>99.2</v>
      </c>
      <c r="AI33" s="679">
        <f t="shared" si="5"/>
        <v>106.14400000000001</v>
      </c>
      <c r="AJ33" s="680"/>
    </row>
    <row r="34" spans="1:36" s="267" customFormat="1">
      <c r="A34" s="677">
        <v>16</v>
      </c>
      <c r="B34" s="264" t="s">
        <v>8</v>
      </c>
      <c r="C34" s="264" t="s">
        <v>1940</v>
      </c>
      <c r="D34" s="264" t="s">
        <v>1907</v>
      </c>
      <c r="E34" s="264" t="s">
        <v>304</v>
      </c>
      <c r="F34" s="264" t="s">
        <v>1876</v>
      </c>
      <c r="G34" s="264" t="s">
        <v>133</v>
      </c>
      <c r="H34" s="264" t="s">
        <v>1916</v>
      </c>
      <c r="I34" s="264" t="s">
        <v>133</v>
      </c>
      <c r="J34" s="264" t="s">
        <v>121</v>
      </c>
      <c r="K34" s="264" t="s">
        <v>133</v>
      </c>
      <c r="L34" s="264" t="s">
        <v>386</v>
      </c>
      <c r="M34" s="264" t="s">
        <v>113</v>
      </c>
      <c r="N34" s="264" t="s">
        <v>401</v>
      </c>
      <c r="O34" s="264" t="s">
        <v>433</v>
      </c>
      <c r="P34" s="264" t="s">
        <v>133</v>
      </c>
      <c r="Q34" s="264" t="s">
        <v>133</v>
      </c>
      <c r="R34" s="264" t="s">
        <v>133</v>
      </c>
      <c r="S34" s="264" t="s">
        <v>133</v>
      </c>
      <c r="T34" s="264" t="s">
        <v>133</v>
      </c>
      <c r="U34" s="264" t="s">
        <v>1941</v>
      </c>
      <c r="V34" s="264" t="s">
        <v>68</v>
      </c>
      <c r="W34" s="264" t="s">
        <v>68</v>
      </c>
      <c r="X34" s="264" t="s">
        <v>68</v>
      </c>
      <c r="Y34" s="264" t="s">
        <v>68</v>
      </c>
      <c r="Z34" s="264" t="s">
        <v>69</v>
      </c>
      <c r="AA34" s="264" t="s">
        <v>133</v>
      </c>
      <c r="AB34" s="264" t="s">
        <v>1910</v>
      </c>
      <c r="AC34" s="265">
        <v>46</v>
      </c>
      <c r="AD34" s="265">
        <v>8</v>
      </c>
      <c r="AE34" s="265">
        <v>8</v>
      </c>
      <c r="AF34" s="675">
        <v>99.2</v>
      </c>
      <c r="AG34" s="675">
        <f t="shared" si="3"/>
        <v>0</v>
      </c>
      <c r="AH34" s="678">
        <f t="shared" si="4"/>
        <v>99.2</v>
      </c>
      <c r="AI34" s="679">
        <f t="shared" si="5"/>
        <v>106.14400000000001</v>
      </c>
      <c r="AJ34" s="680"/>
    </row>
    <row r="35" spans="1:36" s="267" customFormat="1">
      <c r="A35" s="677">
        <v>17</v>
      </c>
      <c r="B35" s="264" t="s">
        <v>8</v>
      </c>
      <c r="C35" s="264" t="s">
        <v>1942</v>
      </c>
      <c r="D35" s="264" t="s">
        <v>1907</v>
      </c>
      <c r="E35" s="264" t="s">
        <v>304</v>
      </c>
      <c r="F35" s="264" t="s">
        <v>1876</v>
      </c>
      <c r="G35" s="264" t="s">
        <v>133</v>
      </c>
      <c r="H35" s="264" t="s">
        <v>1916</v>
      </c>
      <c r="I35" s="264" t="s">
        <v>133</v>
      </c>
      <c r="J35" s="264" t="s">
        <v>121</v>
      </c>
      <c r="K35" s="264" t="s">
        <v>133</v>
      </c>
      <c r="L35" s="264" t="s">
        <v>386</v>
      </c>
      <c r="M35" s="264" t="s">
        <v>113</v>
      </c>
      <c r="N35" s="264" t="s">
        <v>401</v>
      </c>
      <c r="O35" s="264" t="s">
        <v>433</v>
      </c>
      <c r="P35" s="264" t="s">
        <v>133</v>
      </c>
      <c r="Q35" s="264" t="s">
        <v>133</v>
      </c>
      <c r="R35" s="264" t="s">
        <v>133</v>
      </c>
      <c r="S35" s="264" t="s">
        <v>133</v>
      </c>
      <c r="T35" s="264" t="s">
        <v>133</v>
      </c>
      <c r="U35" s="264" t="s">
        <v>1943</v>
      </c>
      <c r="V35" s="264" t="s">
        <v>68</v>
      </c>
      <c r="W35" s="264" t="s">
        <v>68</v>
      </c>
      <c r="X35" s="264" t="s">
        <v>68</v>
      </c>
      <c r="Y35" s="264" t="s">
        <v>68</v>
      </c>
      <c r="Z35" s="264" t="s">
        <v>69</v>
      </c>
      <c r="AA35" s="264" t="s">
        <v>133</v>
      </c>
      <c r="AB35" s="264" t="s">
        <v>1910</v>
      </c>
      <c r="AC35" s="265">
        <v>46</v>
      </c>
      <c r="AD35" s="265">
        <v>8</v>
      </c>
      <c r="AE35" s="265">
        <v>8</v>
      </c>
      <c r="AF35" s="675">
        <v>99.2</v>
      </c>
      <c r="AG35" s="675">
        <f t="shared" si="3"/>
        <v>0</v>
      </c>
      <c r="AH35" s="678">
        <f t="shared" si="4"/>
        <v>99.2</v>
      </c>
      <c r="AI35" s="679">
        <f t="shared" si="5"/>
        <v>106.14400000000001</v>
      </c>
      <c r="AJ35" s="680"/>
    </row>
    <row r="36" spans="1:36" s="267" customFormat="1">
      <c r="A36" s="677">
        <v>18</v>
      </c>
      <c r="B36" s="264" t="s">
        <v>8</v>
      </c>
      <c r="C36" s="264" t="s">
        <v>1944</v>
      </c>
      <c r="D36" s="264" t="s">
        <v>1907</v>
      </c>
      <c r="E36" s="264" t="s">
        <v>304</v>
      </c>
      <c r="F36" s="264" t="s">
        <v>1876</v>
      </c>
      <c r="G36" s="264" t="s">
        <v>133</v>
      </c>
      <c r="H36" s="264" t="s">
        <v>1916</v>
      </c>
      <c r="I36" s="264" t="s">
        <v>133</v>
      </c>
      <c r="J36" s="264" t="s">
        <v>121</v>
      </c>
      <c r="K36" s="264" t="s">
        <v>133</v>
      </c>
      <c r="L36" s="264" t="s">
        <v>386</v>
      </c>
      <c r="M36" s="264" t="s">
        <v>113</v>
      </c>
      <c r="N36" s="264" t="s">
        <v>401</v>
      </c>
      <c r="O36" s="264" t="s">
        <v>433</v>
      </c>
      <c r="P36" s="264" t="s">
        <v>133</v>
      </c>
      <c r="Q36" s="264" t="s">
        <v>133</v>
      </c>
      <c r="R36" s="264" t="s">
        <v>133</v>
      </c>
      <c r="S36" s="264" t="s">
        <v>133</v>
      </c>
      <c r="T36" s="264" t="s">
        <v>133</v>
      </c>
      <c r="U36" s="264" t="s">
        <v>1945</v>
      </c>
      <c r="V36" s="264" t="s">
        <v>68</v>
      </c>
      <c r="W36" s="264" t="s">
        <v>68</v>
      </c>
      <c r="X36" s="264" t="s">
        <v>68</v>
      </c>
      <c r="Y36" s="264" t="s">
        <v>68</v>
      </c>
      <c r="Z36" s="264" t="s">
        <v>69</v>
      </c>
      <c r="AA36" s="264" t="s">
        <v>133</v>
      </c>
      <c r="AB36" s="264" t="s">
        <v>1910</v>
      </c>
      <c r="AC36" s="265">
        <v>46</v>
      </c>
      <c r="AD36" s="265">
        <v>8</v>
      </c>
      <c r="AE36" s="265">
        <v>8</v>
      </c>
      <c r="AF36" s="675">
        <v>99.2</v>
      </c>
      <c r="AG36" s="675">
        <f t="shared" si="3"/>
        <v>0</v>
      </c>
      <c r="AH36" s="678">
        <f t="shared" si="4"/>
        <v>99.2</v>
      </c>
      <c r="AI36" s="679">
        <f t="shared" si="5"/>
        <v>106.14400000000001</v>
      </c>
      <c r="AJ36" s="680"/>
    </row>
    <row r="37" spans="1:36" s="267" customFormat="1">
      <c r="A37" s="677">
        <v>19</v>
      </c>
      <c r="B37" s="264" t="s">
        <v>8</v>
      </c>
      <c r="C37" s="264" t="s">
        <v>1946</v>
      </c>
      <c r="D37" s="264" t="s">
        <v>1907</v>
      </c>
      <c r="E37" s="264" t="s">
        <v>304</v>
      </c>
      <c r="F37" s="264" t="s">
        <v>1876</v>
      </c>
      <c r="G37" s="264" t="s">
        <v>133</v>
      </c>
      <c r="H37" s="264" t="s">
        <v>1916</v>
      </c>
      <c r="I37" s="264" t="s">
        <v>133</v>
      </c>
      <c r="J37" s="264" t="s">
        <v>121</v>
      </c>
      <c r="K37" s="264" t="s">
        <v>133</v>
      </c>
      <c r="L37" s="264" t="s">
        <v>386</v>
      </c>
      <c r="M37" s="264" t="s">
        <v>113</v>
      </c>
      <c r="N37" s="264" t="s">
        <v>401</v>
      </c>
      <c r="O37" s="264" t="s">
        <v>433</v>
      </c>
      <c r="P37" s="264" t="s">
        <v>133</v>
      </c>
      <c r="Q37" s="264" t="s">
        <v>133</v>
      </c>
      <c r="R37" s="264" t="s">
        <v>133</v>
      </c>
      <c r="S37" s="264" t="s">
        <v>133</v>
      </c>
      <c r="T37" s="264" t="s">
        <v>133</v>
      </c>
      <c r="U37" s="264" t="s">
        <v>1947</v>
      </c>
      <c r="V37" s="264" t="s">
        <v>68</v>
      </c>
      <c r="W37" s="264" t="s">
        <v>68</v>
      </c>
      <c r="X37" s="264" t="s">
        <v>68</v>
      </c>
      <c r="Y37" s="264" t="s">
        <v>68</v>
      </c>
      <c r="Z37" s="264" t="s">
        <v>69</v>
      </c>
      <c r="AA37" s="264" t="s">
        <v>133</v>
      </c>
      <c r="AB37" s="264" t="s">
        <v>1910</v>
      </c>
      <c r="AC37" s="265">
        <v>46</v>
      </c>
      <c r="AD37" s="265">
        <v>8</v>
      </c>
      <c r="AE37" s="265">
        <v>8</v>
      </c>
      <c r="AF37" s="675">
        <v>99.2</v>
      </c>
      <c r="AG37" s="675">
        <f t="shared" si="3"/>
        <v>0</v>
      </c>
      <c r="AH37" s="678">
        <f t="shared" si="4"/>
        <v>99.2</v>
      </c>
      <c r="AI37" s="679">
        <f t="shared" si="5"/>
        <v>106.14400000000001</v>
      </c>
      <c r="AJ37" s="680"/>
    </row>
    <row r="38" spans="1:36" s="267" customFormat="1">
      <c r="A38" s="677">
        <v>20</v>
      </c>
      <c r="B38" s="264" t="s">
        <v>8</v>
      </c>
      <c r="C38" s="264" t="s">
        <v>1948</v>
      </c>
      <c r="D38" s="264" t="s">
        <v>1907</v>
      </c>
      <c r="E38" s="264" t="s">
        <v>304</v>
      </c>
      <c r="F38" s="264" t="s">
        <v>1876</v>
      </c>
      <c r="G38" s="264" t="s">
        <v>133</v>
      </c>
      <c r="H38" s="264" t="s">
        <v>1916</v>
      </c>
      <c r="I38" s="264" t="s">
        <v>133</v>
      </c>
      <c r="J38" s="264" t="s">
        <v>121</v>
      </c>
      <c r="K38" s="264" t="s">
        <v>133</v>
      </c>
      <c r="L38" s="264" t="s">
        <v>386</v>
      </c>
      <c r="M38" s="264" t="s">
        <v>113</v>
      </c>
      <c r="N38" s="264" t="s">
        <v>401</v>
      </c>
      <c r="O38" s="264" t="s">
        <v>433</v>
      </c>
      <c r="P38" s="264" t="s">
        <v>133</v>
      </c>
      <c r="Q38" s="264" t="s">
        <v>133</v>
      </c>
      <c r="R38" s="264" t="s">
        <v>133</v>
      </c>
      <c r="S38" s="264" t="s">
        <v>133</v>
      </c>
      <c r="T38" s="264" t="s">
        <v>133</v>
      </c>
      <c r="U38" s="264" t="s">
        <v>1949</v>
      </c>
      <c r="V38" s="264" t="s">
        <v>68</v>
      </c>
      <c r="W38" s="264" t="s">
        <v>68</v>
      </c>
      <c r="X38" s="264" t="s">
        <v>68</v>
      </c>
      <c r="Y38" s="264" t="s">
        <v>68</v>
      </c>
      <c r="Z38" s="264" t="s">
        <v>69</v>
      </c>
      <c r="AA38" s="264" t="s">
        <v>133</v>
      </c>
      <c r="AB38" s="264" t="s">
        <v>1910</v>
      </c>
      <c r="AC38" s="265">
        <v>46</v>
      </c>
      <c r="AD38" s="265">
        <v>8</v>
      </c>
      <c r="AE38" s="265">
        <v>8</v>
      </c>
      <c r="AF38" s="675">
        <v>99.2</v>
      </c>
      <c r="AG38" s="675">
        <f t="shared" si="3"/>
        <v>0</v>
      </c>
      <c r="AH38" s="678">
        <f t="shared" si="4"/>
        <v>99.2</v>
      </c>
      <c r="AI38" s="679">
        <f t="shared" si="5"/>
        <v>106.14400000000001</v>
      </c>
      <c r="AJ38" s="680"/>
    </row>
    <row r="39" spans="1:36" s="267" customFormat="1">
      <c r="A39" s="677">
        <v>21</v>
      </c>
      <c r="B39" s="264" t="s">
        <v>8</v>
      </c>
      <c r="C39" s="264" t="s">
        <v>1950</v>
      </c>
      <c r="D39" s="264" t="s">
        <v>1907</v>
      </c>
      <c r="E39" s="264" t="s">
        <v>304</v>
      </c>
      <c r="F39" s="264" t="s">
        <v>1876</v>
      </c>
      <c r="G39" s="264" t="s">
        <v>133</v>
      </c>
      <c r="H39" s="264" t="s">
        <v>1916</v>
      </c>
      <c r="I39" s="264" t="s">
        <v>133</v>
      </c>
      <c r="J39" s="264" t="s">
        <v>121</v>
      </c>
      <c r="K39" s="264" t="s">
        <v>133</v>
      </c>
      <c r="L39" s="264" t="s">
        <v>386</v>
      </c>
      <c r="M39" s="264" t="s">
        <v>113</v>
      </c>
      <c r="N39" s="264" t="s">
        <v>401</v>
      </c>
      <c r="O39" s="264" t="s">
        <v>433</v>
      </c>
      <c r="P39" s="264" t="s">
        <v>133</v>
      </c>
      <c r="Q39" s="264" t="s">
        <v>133</v>
      </c>
      <c r="R39" s="264" t="s">
        <v>133</v>
      </c>
      <c r="S39" s="264" t="s">
        <v>133</v>
      </c>
      <c r="T39" s="264" t="s">
        <v>133</v>
      </c>
      <c r="U39" s="264" t="s">
        <v>1951</v>
      </c>
      <c r="V39" s="264" t="s">
        <v>68</v>
      </c>
      <c r="W39" s="264" t="s">
        <v>68</v>
      </c>
      <c r="X39" s="264" t="s">
        <v>68</v>
      </c>
      <c r="Y39" s="264" t="s">
        <v>68</v>
      </c>
      <c r="Z39" s="264" t="s">
        <v>69</v>
      </c>
      <c r="AA39" s="264" t="s">
        <v>133</v>
      </c>
      <c r="AB39" s="264" t="s">
        <v>1910</v>
      </c>
      <c r="AC39" s="265">
        <v>46</v>
      </c>
      <c r="AD39" s="265">
        <v>8</v>
      </c>
      <c r="AE39" s="265">
        <v>8</v>
      </c>
      <c r="AF39" s="675">
        <v>99.2</v>
      </c>
      <c r="AG39" s="675">
        <f t="shared" si="3"/>
        <v>0</v>
      </c>
      <c r="AH39" s="678">
        <f t="shared" si="4"/>
        <v>99.2</v>
      </c>
      <c r="AI39" s="679">
        <f t="shared" si="5"/>
        <v>106.14400000000001</v>
      </c>
      <c r="AJ39" s="680"/>
    </row>
    <row r="40" spans="1:36" s="267" customFormat="1">
      <c r="A40" s="677">
        <v>22</v>
      </c>
      <c r="B40" s="264" t="s">
        <v>8</v>
      </c>
      <c r="C40" s="264" t="s">
        <v>1952</v>
      </c>
      <c r="D40" s="264" t="s">
        <v>1907</v>
      </c>
      <c r="E40" s="264" t="s">
        <v>304</v>
      </c>
      <c r="F40" s="264" t="s">
        <v>1876</v>
      </c>
      <c r="G40" s="264" t="s">
        <v>133</v>
      </c>
      <c r="H40" s="264" t="s">
        <v>1916</v>
      </c>
      <c r="I40" s="264" t="s">
        <v>133</v>
      </c>
      <c r="J40" s="264" t="s">
        <v>121</v>
      </c>
      <c r="K40" s="264" t="s">
        <v>133</v>
      </c>
      <c r="L40" s="264" t="s">
        <v>386</v>
      </c>
      <c r="M40" s="264" t="s">
        <v>113</v>
      </c>
      <c r="N40" s="264" t="s">
        <v>401</v>
      </c>
      <c r="O40" s="264" t="s">
        <v>433</v>
      </c>
      <c r="P40" s="264" t="s">
        <v>133</v>
      </c>
      <c r="Q40" s="264" t="s">
        <v>133</v>
      </c>
      <c r="R40" s="264" t="s">
        <v>133</v>
      </c>
      <c r="S40" s="264" t="s">
        <v>133</v>
      </c>
      <c r="T40" s="264" t="s">
        <v>133</v>
      </c>
      <c r="U40" s="264" t="s">
        <v>1953</v>
      </c>
      <c r="V40" s="264" t="s">
        <v>68</v>
      </c>
      <c r="W40" s="264" t="s">
        <v>68</v>
      </c>
      <c r="X40" s="264" t="s">
        <v>68</v>
      </c>
      <c r="Y40" s="264" t="s">
        <v>68</v>
      </c>
      <c r="Z40" s="264" t="s">
        <v>69</v>
      </c>
      <c r="AA40" s="264" t="s">
        <v>133</v>
      </c>
      <c r="AB40" s="264" t="s">
        <v>1910</v>
      </c>
      <c r="AC40" s="265">
        <v>46</v>
      </c>
      <c r="AD40" s="265">
        <v>8</v>
      </c>
      <c r="AE40" s="265">
        <v>8</v>
      </c>
      <c r="AF40" s="675">
        <v>99.2</v>
      </c>
      <c r="AG40" s="675">
        <f t="shared" si="3"/>
        <v>0</v>
      </c>
      <c r="AH40" s="678">
        <f t="shared" si="4"/>
        <v>99.2</v>
      </c>
      <c r="AI40" s="679">
        <f t="shared" si="5"/>
        <v>106.14400000000001</v>
      </c>
      <c r="AJ40" s="680"/>
    </row>
    <row r="41" spans="1:36" s="267" customFormat="1">
      <c r="A41" s="677">
        <v>23</v>
      </c>
      <c r="B41" s="264" t="s">
        <v>8</v>
      </c>
      <c r="C41" s="264" t="s">
        <v>1954</v>
      </c>
      <c r="D41" s="264" t="s">
        <v>1907</v>
      </c>
      <c r="E41" s="264" t="s">
        <v>304</v>
      </c>
      <c r="F41" s="264" t="s">
        <v>1876</v>
      </c>
      <c r="G41" s="264" t="s">
        <v>133</v>
      </c>
      <c r="H41" s="264" t="s">
        <v>1916</v>
      </c>
      <c r="I41" s="264" t="s">
        <v>133</v>
      </c>
      <c r="J41" s="264" t="s">
        <v>121</v>
      </c>
      <c r="K41" s="264" t="s">
        <v>133</v>
      </c>
      <c r="L41" s="264" t="s">
        <v>386</v>
      </c>
      <c r="M41" s="264" t="s">
        <v>113</v>
      </c>
      <c r="N41" s="264" t="s">
        <v>401</v>
      </c>
      <c r="O41" s="264" t="s">
        <v>433</v>
      </c>
      <c r="P41" s="264" t="s">
        <v>133</v>
      </c>
      <c r="Q41" s="264" t="s">
        <v>133</v>
      </c>
      <c r="R41" s="264" t="s">
        <v>133</v>
      </c>
      <c r="S41" s="264" t="s">
        <v>133</v>
      </c>
      <c r="T41" s="264" t="s">
        <v>133</v>
      </c>
      <c r="U41" s="264" t="s">
        <v>1955</v>
      </c>
      <c r="V41" s="264" t="s">
        <v>68</v>
      </c>
      <c r="W41" s="264" t="s">
        <v>68</v>
      </c>
      <c r="X41" s="264" t="s">
        <v>68</v>
      </c>
      <c r="Y41" s="264" t="s">
        <v>68</v>
      </c>
      <c r="Z41" s="264" t="s">
        <v>69</v>
      </c>
      <c r="AA41" s="264" t="s">
        <v>133</v>
      </c>
      <c r="AB41" s="264" t="s">
        <v>1910</v>
      </c>
      <c r="AC41" s="265">
        <v>46</v>
      </c>
      <c r="AD41" s="265">
        <v>8</v>
      </c>
      <c r="AE41" s="265">
        <v>8</v>
      </c>
      <c r="AF41" s="675">
        <v>99.2</v>
      </c>
      <c r="AG41" s="675">
        <f t="shared" si="3"/>
        <v>0</v>
      </c>
      <c r="AH41" s="678">
        <f t="shared" si="4"/>
        <v>99.2</v>
      </c>
      <c r="AI41" s="679">
        <f t="shared" si="5"/>
        <v>106.14400000000001</v>
      </c>
      <c r="AJ41" s="680"/>
    </row>
    <row r="42" spans="1:36" s="267" customFormat="1">
      <c r="A42" s="677">
        <v>24</v>
      </c>
      <c r="B42" s="264" t="s">
        <v>8</v>
      </c>
      <c r="C42" s="264" t="s">
        <v>1956</v>
      </c>
      <c r="D42" s="264" t="s">
        <v>1907</v>
      </c>
      <c r="E42" s="264" t="s">
        <v>304</v>
      </c>
      <c r="F42" s="264" t="s">
        <v>1876</v>
      </c>
      <c r="G42" s="264" t="s">
        <v>133</v>
      </c>
      <c r="H42" s="264" t="s">
        <v>1916</v>
      </c>
      <c r="I42" s="264" t="s">
        <v>133</v>
      </c>
      <c r="J42" s="264" t="s">
        <v>121</v>
      </c>
      <c r="K42" s="264" t="s">
        <v>133</v>
      </c>
      <c r="L42" s="264" t="s">
        <v>386</v>
      </c>
      <c r="M42" s="264" t="s">
        <v>113</v>
      </c>
      <c r="N42" s="264" t="s">
        <v>401</v>
      </c>
      <c r="O42" s="264" t="s">
        <v>433</v>
      </c>
      <c r="P42" s="264" t="s">
        <v>133</v>
      </c>
      <c r="Q42" s="264" t="s">
        <v>133</v>
      </c>
      <c r="R42" s="264" t="s">
        <v>133</v>
      </c>
      <c r="S42" s="264" t="s">
        <v>133</v>
      </c>
      <c r="T42" s="264" t="s">
        <v>133</v>
      </c>
      <c r="U42" s="264" t="s">
        <v>1957</v>
      </c>
      <c r="V42" s="264" t="s">
        <v>68</v>
      </c>
      <c r="W42" s="264" t="s">
        <v>68</v>
      </c>
      <c r="X42" s="264" t="s">
        <v>68</v>
      </c>
      <c r="Y42" s="264" t="s">
        <v>68</v>
      </c>
      <c r="Z42" s="264" t="s">
        <v>69</v>
      </c>
      <c r="AA42" s="264" t="s">
        <v>133</v>
      </c>
      <c r="AB42" s="264" t="s">
        <v>1910</v>
      </c>
      <c r="AC42" s="265">
        <v>46</v>
      </c>
      <c r="AD42" s="265">
        <v>8</v>
      </c>
      <c r="AE42" s="265">
        <v>8</v>
      </c>
      <c r="AF42" s="675">
        <v>99.2</v>
      </c>
      <c r="AG42" s="675">
        <f t="shared" si="3"/>
        <v>0</v>
      </c>
      <c r="AH42" s="678">
        <f t="shared" si="4"/>
        <v>99.2</v>
      </c>
      <c r="AI42" s="679">
        <f t="shared" si="5"/>
        <v>106.14400000000001</v>
      </c>
      <c r="AJ42" s="680"/>
    </row>
    <row r="43" spans="1:36" s="267" customFormat="1">
      <c r="A43" s="677">
        <v>25</v>
      </c>
      <c r="B43" s="264" t="s">
        <v>8</v>
      </c>
      <c r="C43" s="264" t="s">
        <v>1958</v>
      </c>
      <c r="D43" s="264" t="s">
        <v>1907</v>
      </c>
      <c r="E43" s="264" t="s">
        <v>304</v>
      </c>
      <c r="F43" s="264" t="s">
        <v>1876</v>
      </c>
      <c r="G43" s="264" t="s">
        <v>133</v>
      </c>
      <c r="H43" s="264" t="s">
        <v>1916</v>
      </c>
      <c r="I43" s="264" t="s">
        <v>133</v>
      </c>
      <c r="J43" s="264" t="s">
        <v>121</v>
      </c>
      <c r="K43" s="264" t="s">
        <v>133</v>
      </c>
      <c r="L43" s="264" t="s">
        <v>386</v>
      </c>
      <c r="M43" s="264" t="s">
        <v>113</v>
      </c>
      <c r="N43" s="264" t="s">
        <v>401</v>
      </c>
      <c r="O43" s="264" t="s">
        <v>433</v>
      </c>
      <c r="P43" s="264" t="s">
        <v>133</v>
      </c>
      <c r="Q43" s="264" t="s">
        <v>133</v>
      </c>
      <c r="R43" s="264" t="s">
        <v>133</v>
      </c>
      <c r="S43" s="264" t="s">
        <v>133</v>
      </c>
      <c r="T43" s="264" t="s">
        <v>133</v>
      </c>
      <c r="U43" s="264" t="s">
        <v>1959</v>
      </c>
      <c r="V43" s="264" t="s">
        <v>68</v>
      </c>
      <c r="W43" s="264" t="s">
        <v>68</v>
      </c>
      <c r="X43" s="264" t="s">
        <v>68</v>
      </c>
      <c r="Y43" s="264" t="s">
        <v>68</v>
      </c>
      <c r="Z43" s="264" t="s">
        <v>69</v>
      </c>
      <c r="AA43" s="264" t="s">
        <v>133</v>
      </c>
      <c r="AB43" s="264" t="s">
        <v>1910</v>
      </c>
      <c r="AC43" s="265">
        <v>46</v>
      </c>
      <c r="AD43" s="265">
        <v>8</v>
      </c>
      <c r="AE43" s="265">
        <v>8</v>
      </c>
      <c r="AF43" s="675">
        <v>99.2</v>
      </c>
      <c r="AG43" s="675">
        <f t="shared" si="3"/>
        <v>0</v>
      </c>
      <c r="AH43" s="678">
        <f t="shared" si="4"/>
        <v>99.2</v>
      </c>
      <c r="AI43" s="679">
        <f t="shared" si="5"/>
        <v>106.14400000000001</v>
      </c>
      <c r="AJ43" s="680"/>
    </row>
    <row r="44" spans="1:36" s="267" customFormat="1">
      <c r="A44" s="677">
        <v>26</v>
      </c>
      <c r="B44" s="264" t="s">
        <v>8</v>
      </c>
      <c r="C44" s="264" t="s">
        <v>1960</v>
      </c>
      <c r="D44" s="264" t="s">
        <v>1907</v>
      </c>
      <c r="E44" s="264" t="s">
        <v>304</v>
      </c>
      <c r="F44" s="264" t="s">
        <v>1876</v>
      </c>
      <c r="G44" s="264" t="s">
        <v>133</v>
      </c>
      <c r="H44" s="264" t="s">
        <v>1916</v>
      </c>
      <c r="I44" s="264" t="s">
        <v>133</v>
      </c>
      <c r="J44" s="264" t="s">
        <v>121</v>
      </c>
      <c r="K44" s="264" t="s">
        <v>133</v>
      </c>
      <c r="L44" s="264" t="s">
        <v>386</v>
      </c>
      <c r="M44" s="264" t="s">
        <v>113</v>
      </c>
      <c r="N44" s="264" t="s">
        <v>401</v>
      </c>
      <c r="O44" s="264" t="s">
        <v>433</v>
      </c>
      <c r="P44" s="264" t="s">
        <v>133</v>
      </c>
      <c r="Q44" s="264" t="s">
        <v>133</v>
      </c>
      <c r="R44" s="264" t="s">
        <v>133</v>
      </c>
      <c r="S44" s="264" t="s">
        <v>133</v>
      </c>
      <c r="T44" s="264" t="s">
        <v>133</v>
      </c>
      <c r="U44" s="264" t="s">
        <v>1961</v>
      </c>
      <c r="V44" s="264" t="s">
        <v>68</v>
      </c>
      <c r="W44" s="264" t="s">
        <v>68</v>
      </c>
      <c r="X44" s="264" t="s">
        <v>68</v>
      </c>
      <c r="Y44" s="264" t="s">
        <v>68</v>
      </c>
      <c r="Z44" s="264" t="s">
        <v>69</v>
      </c>
      <c r="AA44" s="264" t="s">
        <v>133</v>
      </c>
      <c r="AB44" s="264" t="s">
        <v>1910</v>
      </c>
      <c r="AC44" s="265">
        <v>46</v>
      </c>
      <c r="AD44" s="265">
        <v>8</v>
      </c>
      <c r="AE44" s="265">
        <v>8</v>
      </c>
      <c r="AF44" s="675">
        <v>99.2</v>
      </c>
      <c r="AG44" s="675">
        <f t="shared" si="3"/>
        <v>0</v>
      </c>
      <c r="AH44" s="678">
        <f t="shared" si="4"/>
        <v>99.2</v>
      </c>
      <c r="AI44" s="679">
        <f t="shared" si="5"/>
        <v>106.14400000000001</v>
      </c>
      <c r="AJ44" s="680"/>
    </row>
    <row r="45" spans="1:36" s="267" customFormat="1">
      <c r="A45" s="677">
        <v>27</v>
      </c>
      <c r="B45" s="264" t="s">
        <v>8</v>
      </c>
      <c r="C45" s="264" t="s">
        <v>1962</v>
      </c>
      <c r="D45" s="264" t="s">
        <v>1907</v>
      </c>
      <c r="E45" s="264" t="s">
        <v>304</v>
      </c>
      <c r="F45" s="264" t="s">
        <v>1876</v>
      </c>
      <c r="G45" s="264" t="s">
        <v>133</v>
      </c>
      <c r="H45" s="264" t="s">
        <v>1916</v>
      </c>
      <c r="I45" s="264" t="s">
        <v>133</v>
      </c>
      <c r="J45" s="264" t="s">
        <v>121</v>
      </c>
      <c r="K45" s="264" t="s">
        <v>133</v>
      </c>
      <c r="L45" s="264" t="s">
        <v>386</v>
      </c>
      <c r="M45" s="264" t="s">
        <v>113</v>
      </c>
      <c r="N45" s="264" t="s">
        <v>401</v>
      </c>
      <c r="O45" s="264" t="s">
        <v>433</v>
      </c>
      <c r="P45" s="264" t="s">
        <v>133</v>
      </c>
      <c r="Q45" s="264" t="s">
        <v>133</v>
      </c>
      <c r="R45" s="264" t="s">
        <v>133</v>
      </c>
      <c r="S45" s="264" t="s">
        <v>133</v>
      </c>
      <c r="T45" s="264" t="s">
        <v>133</v>
      </c>
      <c r="U45" s="264" t="s">
        <v>1963</v>
      </c>
      <c r="V45" s="264" t="s">
        <v>68</v>
      </c>
      <c r="W45" s="264" t="s">
        <v>68</v>
      </c>
      <c r="X45" s="264" t="s">
        <v>68</v>
      </c>
      <c r="Y45" s="264" t="s">
        <v>68</v>
      </c>
      <c r="Z45" s="264" t="s">
        <v>69</v>
      </c>
      <c r="AA45" s="264" t="s">
        <v>133</v>
      </c>
      <c r="AB45" s="264" t="s">
        <v>1910</v>
      </c>
      <c r="AC45" s="265">
        <v>46</v>
      </c>
      <c r="AD45" s="265">
        <v>8</v>
      </c>
      <c r="AE45" s="265">
        <v>8</v>
      </c>
      <c r="AF45" s="675">
        <v>99.2</v>
      </c>
      <c r="AG45" s="675">
        <f t="shared" si="3"/>
        <v>0</v>
      </c>
      <c r="AH45" s="678">
        <f t="shared" si="4"/>
        <v>99.2</v>
      </c>
      <c r="AI45" s="679">
        <f t="shared" si="5"/>
        <v>106.14400000000001</v>
      </c>
      <c r="AJ45" s="680"/>
    </row>
    <row r="46" spans="1:36" s="267" customFormat="1">
      <c r="A46" s="677">
        <v>28</v>
      </c>
      <c r="B46" s="264" t="s">
        <v>8</v>
      </c>
      <c r="C46" s="264" t="s">
        <v>1964</v>
      </c>
      <c r="D46" s="264" t="s">
        <v>1907</v>
      </c>
      <c r="E46" s="264" t="s">
        <v>304</v>
      </c>
      <c r="F46" s="264" t="s">
        <v>1876</v>
      </c>
      <c r="G46" s="264" t="s">
        <v>133</v>
      </c>
      <c r="H46" s="264" t="s">
        <v>1916</v>
      </c>
      <c r="I46" s="264" t="s">
        <v>133</v>
      </c>
      <c r="J46" s="264" t="s">
        <v>121</v>
      </c>
      <c r="K46" s="264" t="s">
        <v>133</v>
      </c>
      <c r="L46" s="264" t="s">
        <v>386</v>
      </c>
      <c r="M46" s="264" t="s">
        <v>113</v>
      </c>
      <c r="N46" s="264" t="s">
        <v>401</v>
      </c>
      <c r="O46" s="264" t="s">
        <v>433</v>
      </c>
      <c r="P46" s="264" t="s">
        <v>133</v>
      </c>
      <c r="Q46" s="264" t="s">
        <v>133</v>
      </c>
      <c r="R46" s="264" t="s">
        <v>133</v>
      </c>
      <c r="S46" s="264" t="s">
        <v>133</v>
      </c>
      <c r="T46" s="264" t="s">
        <v>133</v>
      </c>
      <c r="U46" s="264" t="s">
        <v>1965</v>
      </c>
      <c r="V46" s="264" t="s">
        <v>68</v>
      </c>
      <c r="W46" s="264" t="s">
        <v>68</v>
      </c>
      <c r="X46" s="264" t="s">
        <v>68</v>
      </c>
      <c r="Y46" s="264" t="s">
        <v>68</v>
      </c>
      <c r="Z46" s="264" t="s">
        <v>69</v>
      </c>
      <c r="AA46" s="264" t="s">
        <v>133</v>
      </c>
      <c r="AB46" s="264" t="s">
        <v>1910</v>
      </c>
      <c r="AC46" s="265">
        <v>46</v>
      </c>
      <c r="AD46" s="265">
        <v>8</v>
      </c>
      <c r="AE46" s="265">
        <v>8</v>
      </c>
      <c r="AF46" s="675">
        <v>99.2</v>
      </c>
      <c r="AG46" s="675">
        <f t="shared" si="3"/>
        <v>0</v>
      </c>
      <c r="AH46" s="678">
        <f t="shared" si="4"/>
        <v>99.2</v>
      </c>
      <c r="AI46" s="679">
        <f t="shared" si="5"/>
        <v>106.14400000000001</v>
      </c>
      <c r="AJ46" s="680"/>
    </row>
    <row r="47" spans="1:36" s="267" customFormat="1">
      <c r="A47" s="677">
        <v>29</v>
      </c>
      <c r="B47" s="264" t="s">
        <v>8</v>
      </c>
      <c r="C47" s="264" t="s">
        <v>1966</v>
      </c>
      <c r="D47" s="264" t="s">
        <v>1907</v>
      </c>
      <c r="E47" s="264" t="s">
        <v>304</v>
      </c>
      <c r="F47" s="264" t="s">
        <v>1876</v>
      </c>
      <c r="G47" s="264" t="s">
        <v>133</v>
      </c>
      <c r="H47" s="264" t="s">
        <v>1916</v>
      </c>
      <c r="I47" s="264" t="s">
        <v>133</v>
      </c>
      <c r="J47" s="264" t="s">
        <v>121</v>
      </c>
      <c r="K47" s="264" t="s">
        <v>133</v>
      </c>
      <c r="L47" s="264" t="s">
        <v>386</v>
      </c>
      <c r="M47" s="264" t="s">
        <v>113</v>
      </c>
      <c r="N47" s="264" t="s">
        <v>401</v>
      </c>
      <c r="O47" s="264" t="s">
        <v>433</v>
      </c>
      <c r="P47" s="264" t="s">
        <v>133</v>
      </c>
      <c r="Q47" s="264" t="s">
        <v>133</v>
      </c>
      <c r="R47" s="264" t="s">
        <v>133</v>
      </c>
      <c r="S47" s="264" t="s">
        <v>133</v>
      </c>
      <c r="T47" s="264" t="s">
        <v>133</v>
      </c>
      <c r="U47" s="264" t="s">
        <v>1967</v>
      </c>
      <c r="V47" s="264" t="s">
        <v>68</v>
      </c>
      <c r="W47" s="264" t="s">
        <v>68</v>
      </c>
      <c r="X47" s="264" t="s">
        <v>68</v>
      </c>
      <c r="Y47" s="264" t="s">
        <v>68</v>
      </c>
      <c r="Z47" s="264" t="s">
        <v>69</v>
      </c>
      <c r="AA47" s="264" t="s">
        <v>133</v>
      </c>
      <c r="AB47" s="264" t="s">
        <v>1910</v>
      </c>
      <c r="AC47" s="265">
        <v>46</v>
      </c>
      <c r="AD47" s="265">
        <v>8</v>
      </c>
      <c r="AE47" s="265">
        <v>8</v>
      </c>
      <c r="AF47" s="675">
        <v>99.2</v>
      </c>
      <c r="AG47" s="675">
        <f t="shared" si="3"/>
        <v>0</v>
      </c>
      <c r="AH47" s="678">
        <f t="shared" si="4"/>
        <v>99.2</v>
      </c>
      <c r="AI47" s="679">
        <f t="shared" si="5"/>
        <v>106.14400000000001</v>
      </c>
      <c r="AJ47" s="680"/>
    </row>
    <row r="48" spans="1:36" s="267" customFormat="1">
      <c r="A48" s="677">
        <v>30</v>
      </c>
      <c r="B48" s="264" t="s">
        <v>8</v>
      </c>
      <c r="C48" s="264" t="s">
        <v>1968</v>
      </c>
      <c r="D48" s="264" t="s">
        <v>1907</v>
      </c>
      <c r="E48" s="264" t="s">
        <v>304</v>
      </c>
      <c r="F48" s="264" t="s">
        <v>1876</v>
      </c>
      <c r="G48" s="264" t="s">
        <v>133</v>
      </c>
      <c r="H48" s="264" t="s">
        <v>1916</v>
      </c>
      <c r="I48" s="264" t="s">
        <v>133</v>
      </c>
      <c r="J48" s="264" t="s">
        <v>121</v>
      </c>
      <c r="K48" s="264" t="s">
        <v>133</v>
      </c>
      <c r="L48" s="264" t="s">
        <v>386</v>
      </c>
      <c r="M48" s="264" t="s">
        <v>113</v>
      </c>
      <c r="N48" s="264" t="s">
        <v>401</v>
      </c>
      <c r="O48" s="264" t="s">
        <v>433</v>
      </c>
      <c r="P48" s="264" t="s">
        <v>133</v>
      </c>
      <c r="Q48" s="264" t="s">
        <v>133</v>
      </c>
      <c r="R48" s="264" t="s">
        <v>133</v>
      </c>
      <c r="S48" s="264" t="s">
        <v>133</v>
      </c>
      <c r="T48" s="264" t="s">
        <v>133</v>
      </c>
      <c r="U48" s="264" t="s">
        <v>1969</v>
      </c>
      <c r="V48" s="264" t="s">
        <v>68</v>
      </c>
      <c r="W48" s="264" t="s">
        <v>68</v>
      </c>
      <c r="X48" s="264" t="s">
        <v>68</v>
      </c>
      <c r="Y48" s="264" t="s">
        <v>68</v>
      </c>
      <c r="Z48" s="264" t="s">
        <v>69</v>
      </c>
      <c r="AA48" s="264" t="s">
        <v>133</v>
      </c>
      <c r="AB48" s="264" t="s">
        <v>1910</v>
      </c>
      <c r="AC48" s="265">
        <v>46</v>
      </c>
      <c r="AD48" s="265">
        <v>8</v>
      </c>
      <c r="AE48" s="265">
        <v>8</v>
      </c>
      <c r="AF48" s="675">
        <v>99.2</v>
      </c>
      <c r="AG48" s="675">
        <f t="shared" si="3"/>
        <v>0</v>
      </c>
      <c r="AH48" s="678">
        <f t="shared" si="4"/>
        <v>99.2</v>
      </c>
      <c r="AI48" s="679">
        <f t="shared" si="5"/>
        <v>106.14400000000001</v>
      </c>
      <c r="AJ48" s="680"/>
    </row>
    <row r="49" spans="1:36" s="267" customFormat="1">
      <c r="A49" s="677">
        <v>31</v>
      </c>
      <c r="B49" s="264" t="s">
        <v>8</v>
      </c>
      <c r="C49" s="264" t="s">
        <v>1970</v>
      </c>
      <c r="D49" s="264" t="s">
        <v>1907</v>
      </c>
      <c r="E49" s="264" t="s">
        <v>304</v>
      </c>
      <c r="F49" s="264" t="s">
        <v>1876</v>
      </c>
      <c r="G49" s="264" t="s">
        <v>133</v>
      </c>
      <c r="H49" s="264" t="s">
        <v>1916</v>
      </c>
      <c r="I49" s="264" t="s">
        <v>133</v>
      </c>
      <c r="J49" s="264" t="s">
        <v>121</v>
      </c>
      <c r="K49" s="264" t="s">
        <v>133</v>
      </c>
      <c r="L49" s="264" t="s">
        <v>386</v>
      </c>
      <c r="M49" s="264" t="s">
        <v>113</v>
      </c>
      <c r="N49" s="264" t="s">
        <v>401</v>
      </c>
      <c r="O49" s="264" t="s">
        <v>433</v>
      </c>
      <c r="P49" s="264" t="s">
        <v>133</v>
      </c>
      <c r="Q49" s="264" t="s">
        <v>133</v>
      </c>
      <c r="R49" s="264" t="s">
        <v>133</v>
      </c>
      <c r="S49" s="264" t="s">
        <v>133</v>
      </c>
      <c r="T49" s="264" t="s">
        <v>133</v>
      </c>
      <c r="U49" s="264" t="s">
        <v>1971</v>
      </c>
      <c r="V49" s="264" t="s">
        <v>68</v>
      </c>
      <c r="W49" s="264" t="s">
        <v>68</v>
      </c>
      <c r="X49" s="264" t="s">
        <v>68</v>
      </c>
      <c r="Y49" s="264" t="s">
        <v>68</v>
      </c>
      <c r="Z49" s="264" t="s">
        <v>69</v>
      </c>
      <c r="AA49" s="264" t="s">
        <v>133</v>
      </c>
      <c r="AB49" s="264" t="s">
        <v>1910</v>
      </c>
      <c r="AC49" s="265">
        <v>46</v>
      </c>
      <c r="AD49" s="265">
        <v>8</v>
      </c>
      <c r="AE49" s="265">
        <v>8</v>
      </c>
      <c r="AF49" s="675">
        <v>99.2</v>
      </c>
      <c r="AG49" s="675">
        <f t="shared" si="3"/>
        <v>0</v>
      </c>
      <c r="AH49" s="678">
        <f t="shared" si="4"/>
        <v>99.2</v>
      </c>
      <c r="AI49" s="679">
        <f t="shared" si="5"/>
        <v>106.14400000000001</v>
      </c>
      <c r="AJ49" s="680"/>
    </row>
    <row r="50" spans="1:36" s="267" customFormat="1">
      <c r="A50" s="677">
        <v>32</v>
      </c>
      <c r="B50" s="264" t="s">
        <v>8</v>
      </c>
      <c r="C50" s="264" t="s">
        <v>1972</v>
      </c>
      <c r="D50" s="264" t="s">
        <v>1907</v>
      </c>
      <c r="E50" s="264" t="s">
        <v>304</v>
      </c>
      <c r="F50" s="264" t="s">
        <v>1876</v>
      </c>
      <c r="G50" s="264" t="s">
        <v>133</v>
      </c>
      <c r="H50" s="264" t="s">
        <v>1916</v>
      </c>
      <c r="I50" s="264" t="s">
        <v>133</v>
      </c>
      <c r="J50" s="264" t="s">
        <v>121</v>
      </c>
      <c r="K50" s="264" t="s">
        <v>133</v>
      </c>
      <c r="L50" s="264" t="s">
        <v>386</v>
      </c>
      <c r="M50" s="264" t="s">
        <v>113</v>
      </c>
      <c r="N50" s="264" t="s">
        <v>401</v>
      </c>
      <c r="O50" s="264" t="s">
        <v>433</v>
      </c>
      <c r="P50" s="264" t="s">
        <v>133</v>
      </c>
      <c r="Q50" s="264" t="s">
        <v>133</v>
      </c>
      <c r="R50" s="264" t="s">
        <v>133</v>
      </c>
      <c r="S50" s="264" t="s">
        <v>133</v>
      </c>
      <c r="T50" s="264" t="s">
        <v>133</v>
      </c>
      <c r="U50" s="264" t="s">
        <v>1973</v>
      </c>
      <c r="V50" s="264" t="s">
        <v>68</v>
      </c>
      <c r="W50" s="264" t="s">
        <v>68</v>
      </c>
      <c r="X50" s="264" t="s">
        <v>68</v>
      </c>
      <c r="Y50" s="264" t="s">
        <v>68</v>
      </c>
      <c r="Z50" s="264" t="s">
        <v>69</v>
      </c>
      <c r="AA50" s="264" t="s">
        <v>133</v>
      </c>
      <c r="AB50" s="264" t="s">
        <v>1910</v>
      </c>
      <c r="AC50" s="265">
        <v>46</v>
      </c>
      <c r="AD50" s="265">
        <v>8</v>
      </c>
      <c r="AE50" s="265">
        <v>8</v>
      </c>
      <c r="AF50" s="675">
        <v>99.2</v>
      </c>
      <c r="AG50" s="675">
        <f t="shared" si="3"/>
        <v>0</v>
      </c>
      <c r="AH50" s="678">
        <f t="shared" si="4"/>
        <v>99.2</v>
      </c>
      <c r="AI50" s="679">
        <f t="shared" si="5"/>
        <v>106.14400000000001</v>
      </c>
      <c r="AJ50" s="680"/>
    </row>
    <row r="51" spans="1:36" s="267" customFormat="1">
      <c r="A51" s="677">
        <v>33</v>
      </c>
      <c r="B51" s="264" t="s">
        <v>8</v>
      </c>
      <c r="C51" s="264" t="s">
        <v>1974</v>
      </c>
      <c r="D51" s="264" t="s">
        <v>1907</v>
      </c>
      <c r="E51" s="264" t="s">
        <v>304</v>
      </c>
      <c r="F51" s="264" t="s">
        <v>1876</v>
      </c>
      <c r="G51" s="264" t="s">
        <v>133</v>
      </c>
      <c r="H51" s="264" t="s">
        <v>1916</v>
      </c>
      <c r="I51" s="264" t="s">
        <v>133</v>
      </c>
      <c r="J51" s="264" t="s">
        <v>121</v>
      </c>
      <c r="K51" s="264" t="s">
        <v>133</v>
      </c>
      <c r="L51" s="264" t="s">
        <v>386</v>
      </c>
      <c r="M51" s="264" t="s">
        <v>113</v>
      </c>
      <c r="N51" s="264" t="s">
        <v>401</v>
      </c>
      <c r="O51" s="264" t="s">
        <v>433</v>
      </c>
      <c r="P51" s="264" t="s">
        <v>133</v>
      </c>
      <c r="Q51" s="264" t="s">
        <v>133</v>
      </c>
      <c r="R51" s="264" t="s">
        <v>133</v>
      </c>
      <c r="S51" s="264" t="s">
        <v>133</v>
      </c>
      <c r="T51" s="264" t="s">
        <v>133</v>
      </c>
      <c r="U51" s="264" t="s">
        <v>1975</v>
      </c>
      <c r="V51" s="264" t="s">
        <v>68</v>
      </c>
      <c r="W51" s="264" t="s">
        <v>68</v>
      </c>
      <c r="X51" s="264" t="s">
        <v>68</v>
      </c>
      <c r="Y51" s="264" t="s">
        <v>68</v>
      </c>
      <c r="Z51" s="264" t="s">
        <v>69</v>
      </c>
      <c r="AA51" s="264" t="s">
        <v>133</v>
      </c>
      <c r="AB51" s="264" t="s">
        <v>1910</v>
      </c>
      <c r="AC51" s="265">
        <v>46</v>
      </c>
      <c r="AD51" s="265">
        <v>8</v>
      </c>
      <c r="AE51" s="265">
        <v>8</v>
      </c>
      <c r="AF51" s="675">
        <v>99.2</v>
      </c>
      <c r="AG51" s="675">
        <f t="shared" ref="AG51:AG74" si="6">AF51*(1-(0.95^0*0.9^0*0.8^0*0.7^0*0.65^0*0.93^0*0.93^0*1^0))</f>
        <v>0</v>
      </c>
      <c r="AH51" s="678">
        <f t="shared" ref="AH51:AH74" si="7">AF51-AG51</f>
        <v>99.2</v>
      </c>
      <c r="AI51" s="679">
        <f t="shared" si="5"/>
        <v>106.14400000000001</v>
      </c>
      <c r="AJ51" s="680"/>
    </row>
    <row r="52" spans="1:36" s="267" customFormat="1">
      <c r="A52" s="677">
        <v>34</v>
      </c>
      <c r="B52" s="264" t="s">
        <v>8</v>
      </c>
      <c r="C52" s="264" t="s">
        <v>1976</v>
      </c>
      <c r="D52" s="264" t="s">
        <v>1907</v>
      </c>
      <c r="E52" s="264" t="s">
        <v>304</v>
      </c>
      <c r="F52" s="264" t="s">
        <v>1876</v>
      </c>
      <c r="G52" s="264" t="s">
        <v>133</v>
      </c>
      <c r="H52" s="264" t="s">
        <v>1916</v>
      </c>
      <c r="I52" s="264" t="s">
        <v>133</v>
      </c>
      <c r="J52" s="264" t="s">
        <v>121</v>
      </c>
      <c r="K52" s="264" t="s">
        <v>133</v>
      </c>
      <c r="L52" s="264" t="s">
        <v>386</v>
      </c>
      <c r="M52" s="264" t="s">
        <v>113</v>
      </c>
      <c r="N52" s="264" t="s">
        <v>401</v>
      </c>
      <c r="O52" s="264" t="s">
        <v>433</v>
      </c>
      <c r="P52" s="264" t="s">
        <v>133</v>
      </c>
      <c r="Q52" s="264" t="s">
        <v>133</v>
      </c>
      <c r="R52" s="264" t="s">
        <v>133</v>
      </c>
      <c r="S52" s="264" t="s">
        <v>133</v>
      </c>
      <c r="T52" s="264" t="s">
        <v>133</v>
      </c>
      <c r="U52" s="264" t="s">
        <v>1977</v>
      </c>
      <c r="V52" s="264" t="s">
        <v>68</v>
      </c>
      <c r="W52" s="264" t="s">
        <v>68</v>
      </c>
      <c r="X52" s="264" t="s">
        <v>68</v>
      </c>
      <c r="Y52" s="264" t="s">
        <v>68</v>
      </c>
      <c r="Z52" s="264" t="s">
        <v>69</v>
      </c>
      <c r="AA52" s="264" t="s">
        <v>133</v>
      </c>
      <c r="AB52" s="264" t="s">
        <v>1910</v>
      </c>
      <c r="AC52" s="265">
        <v>46</v>
      </c>
      <c r="AD52" s="265">
        <v>8</v>
      </c>
      <c r="AE52" s="265">
        <v>8</v>
      </c>
      <c r="AF52" s="675">
        <v>99.2</v>
      </c>
      <c r="AG52" s="675">
        <f t="shared" si="6"/>
        <v>0</v>
      </c>
      <c r="AH52" s="678">
        <f t="shared" si="7"/>
        <v>99.2</v>
      </c>
      <c r="AI52" s="679">
        <f t="shared" si="5"/>
        <v>106.14400000000001</v>
      </c>
      <c r="AJ52" s="680"/>
    </row>
    <row r="53" spans="1:36" s="267" customFormat="1">
      <c r="A53" s="677">
        <v>35</v>
      </c>
      <c r="B53" s="264" t="s">
        <v>8</v>
      </c>
      <c r="C53" s="264" t="s">
        <v>1978</v>
      </c>
      <c r="D53" s="264" t="s">
        <v>1907</v>
      </c>
      <c r="E53" s="264" t="s">
        <v>304</v>
      </c>
      <c r="F53" s="264" t="s">
        <v>1876</v>
      </c>
      <c r="G53" s="264" t="s">
        <v>133</v>
      </c>
      <c r="H53" s="264" t="s">
        <v>1916</v>
      </c>
      <c r="I53" s="264" t="s">
        <v>133</v>
      </c>
      <c r="J53" s="264" t="s">
        <v>121</v>
      </c>
      <c r="K53" s="264" t="s">
        <v>133</v>
      </c>
      <c r="L53" s="264" t="s">
        <v>386</v>
      </c>
      <c r="M53" s="264" t="s">
        <v>113</v>
      </c>
      <c r="N53" s="264" t="s">
        <v>401</v>
      </c>
      <c r="O53" s="264" t="s">
        <v>433</v>
      </c>
      <c r="P53" s="264" t="s">
        <v>133</v>
      </c>
      <c r="Q53" s="264" t="s">
        <v>133</v>
      </c>
      <c r="R53" s="264" t="s">
        <v>133</v>
      </c>
      <c r="S53" s="264" t="s">
        <v>133</v>
      </c>
      <c r="T53" s="264" t="s">
        <v>133</v>
      </c>
      <c r="U53" s="264" t="s">
        <v>1979</v>
      </c>
      <c r="V53" s="264" t="s">
        <v>68</v>
      </c>
      <c r="W53" s="264" t="s">
        <v>68</v>
      </c>
      <c r="X53" s="264" t="s">
        <v>68</v>
      </c>
      <c r="Y53" s="264" t="s">
        <v>68</v>
      </c>
      <c r="Z53" s="264" t="s">
        <v>69</v>
      </c>
      <c r="AA53" s="264" t="s">
        <v>133</v>
      </c>
      <c r="AB53" s="264" t="s">
        <v>1910</v>
      </c>
      <c r="AC53" s="265">
        <v>46</v>
      </c>
      <c r="AD53" s="265">
        <v>8</v>
      </c>
      <c r="AE53" s="265">
        <v>8</v>
      </c>
      <c r="AF53" s="675">
        <v>99.2</v>
      </c>
      <c r="AG53" s="675">
        <f t="shared" si="6"/>
        <v>0</v>
      </c>
      <c r="AH53" s="678">
        <f t="shared" si="7"/>
        <v>99.2</v>
      </c>
      <c r="AI53" s="679">
        <f t="shared" si="5"/>
        <v>106.14400000000001</v>
      </c>
      <c r="AJ53" s="680"/>
    </row>
    <row r="54" spans="1:36" s="267" customFormat="1">
      <c r="A54" s="677">
        <v>36</v>
      </c>
      <c r="B54" s="264" t="s">
        <v>8</v>
      </c>
      <c r="C54" s="264" t="s">
        <v>1980</v>
      </c>
      <c r="D54" s="264" t="s">
        <v>1907</v>
      </c>
      <c r="E54" s="264" t="s">
        <v>304</v>
      </c>
      <c r="F54" s="264" t="s">
        <v>1876</v>
      </c>
      <c r="G54" s="264" t="s">
        <v>133</v>
      </c>
      <c r="H54" s="264" t="s">
        <v>1916</v>
      </c>
      <c r="I54" s="264" t="s">
        <v>133</v>
      </c>
      <c r="J54" s="264" t="s">
        <v>121</v>
      </c>
      <c r="K54" s="264" t="s">
        <v>133</v>
      </c>
      <c r="L54" s="264" t="s">
        <v>386</v>
      </c>
      <c r="M54" s="264" t="s">
        <v>113</v>
      </c>
      <c r="N54" s="264" t="s">
        <v>401</v>
      </c>
      <c r="O54" s="264" t="s">
        <v>433</v>
      </c>
      <c r="P54" s="264" t="s">
        <v>133</v>
      </c>
      <c r="Q54" s="264" t="s">
        <v>133</v>
      </c>
      <c r="R54" s="264" t="s">
        <v>133</v>
      </c>
      <c r="S54" s="264" t="s">
        <v>133</v>
      </c>
      <c r="T54" s="264" t="s">
        <v>133</v>
      </c>
      <c r="U54" s="264" t="s">
        <v>1981</v>
      </c>
      <c r="V54" s="264" t="s">
        <v>68</v>
      </c>
      <c r="W54" s="264" t="s">
        <v>68</v>
      </c>
      <c r="X54" s="264" t="s">
        <v>68</v>
      </c>
      <c r="Y54" s="264" t="s">
        <v>68</v>
      </c>
      <c r="Z54" s="264" t="s">
        <v>69</v>
      </c>
      <c r="AA54" s="264" t="s">
        <v>133</v>
      </c>
      <c r="AB54" s="264" t="s">
        <v>1910</v>
      </c>
      <c r="AC54" s="265">
        <v>46</v>
      </c>
      <c r="AD54" s="265">
        <v>8</v>
      </c>
      <c r="AE54" s="265">
        <v>8</v>
      </c>
      <c r="AF54" s="675">
        <v>99.2</v>
      </c>
      <c r="AG54" s="675">
        <f t="shared" si="6"/>
        <v>0</v>
      </c>
      <c r="AH54" s="678">
        <f t="shared" si="7"/>
        <v>99.2</v>
      </c>
      <c r="AI54" s="679">
        <f t="shared" si="5"/>
        <v>106.14400000000001</v>
      </c>
      <c r="AJ54" s="680"/>
    </row>
    <row r="55" spans="1:36" s="267" customFormat="1">
      <c r="A55" s="677">
        <v>37</v>
      </c>
      <c r="B55" s="264" t="s">
        <v>8</v>
      </c>
      <c r="C55" s="264" t="s">
        <v>1982</v>
      </c>
      <c r="D55" s="264" t="s">
        <v>1907</v>
      </c>
      <c r="E55" s="264" t="s">
        <v>304</v>
      </c>
      <c r="F55" s="264" t="s">
        <v>1876</v>
      </c>
      <c r="G55" s="264" t="s">
        <v>133</v>
      </c>
      <c r="H55" s="264" t="s">
        <v>1916</v>
      </c>
      <c r="I55" s="264" t="s">
        <v>133</v>
      </c>
      <c r="J55" s="264" t="s">
        <v>121</v>
      </c>
      <c r="K55" s="264" t="s">
        <v>133</v>
      </c>
      <c r="L55" s="264" t="s">
        <v>386</v>
      </c>
      <c r="M55" s="264" t="s">
        <v>113</v>
      </c>
      <c r="N55" s="264" t="s">
        <v>401</v>
      </c>
      <c r="O55" s="264" t="s">
        <v>433</v>
      </c>
      <c r="P55" s="264" t="s">
        <v>133</v>
      </c>
      <c r="Q55" s="264" t="s">
        <v>133</v>
      </c>
      <c r="R55" s="264" t="s">
        <v>133</v>
      </c>
      <c r="S55" s="264" t="s">
        <v>133</v>
      </c>
      <c r="T55" s="264" t="s">
        <v>133</v>
      </c>
      <c r="U55" s="264" t="s">
        <v>1983</v>
      </c>
      <c r="V55" s="264" t="s">
        <v>68</v>
      </c>
      <c r="W55" s="264" t="s">
        <v>68</v>
      </c>
      <c r="X55" s="264" t="s">
        <v>68</v>
      </c>
      <c r="Y55" s="264" t="s">
        <v>68</v>
      </c>
      <c r="Z55" s="264" t="s">
        <v>69</v>
      </c>
      <c r="AA55" s="264" t="s">
        <v>133</v>
      </c>
      <c r="AB55" s="264" t="s">
        <v>1910</v>
      </c>
      <c r="AC55" s="265">
        <v>46</v>
      </c>
      <c r="AD55" s="265">
        <v>8</v>
      </c>
      <c r="AE55" s="265">
        <v>8</v>
      </c>
      <c r="AF55" s="675">
        <v>99.2</v>
      </c>
      <c r="AG55" s="675">
        <f t="shared" si="6"/>
        <v>0</v>
      </c>
      <c r="AH55" s="678">
        <f t="shared" si="7"/>
        <v>99.2</v>
      </c>
      <c r="AI55" s="679">
        <f t="shared" si="5"/>
        <v>106.14400000000001</v>
      </c>
      <c r="AJ55" s="680"/>
    </row>
    <row r="56" spans="1:36" s="267" customFormat="1">
      <c r="A56" s="677">
        <v>38</v>
      </c>
      <c r="B56" s="264" t="s">
        <v>8</v>
      </c>
      <c r="C56" s="264" t="s">
        <v>1984</v>
      </c>
      <c r="D56" s="264" t="s">
        <v>1907</v>
      </c>
      <c r="E56" s="264" t="s">
        <v>304</v>
      </c>
      <c r="F56" s="264" t="s">
        <v>1876</v>
      </c>
      <c r="G56" s="264" t="s">
        <v>133</v>
      </c>
      <c r="H56" s="264" t="s">
        <v>1916</v>
      </c>
      <c r="I56" s="264" t="s">
        <v>133</v>
      </c>
      <c r="J56" s="264" t="s">
        <v>121</v>
      </c>
      <c r="K56" s="264" t="s">
        <v>133</v>
      </c>
      <c r="L56" s="264" t="s">
        <v>386</v>
      </c>
      <c r="M56" s="264" t="s">
        <v>113</v>
      </c>
      <c r="N56" s="264" t="s">
        <v>401</v>
      </c>
      <c r="O56" s="264" t="s">
        <v>433</v>
      </c>
      <c r="P56" s="264" t="s">
        <v>133</v>
      </c>
      <c r="Q56" s="264" t="s">
        <v>133</v>
      </c>
      <c r="R56" s="264" t="s">
        <v>133</v>
      </c>
      <c r="S56" s="264" t="s">
        <v>133</v>
      </c>
      <c r="T56" s="264" t="s">
        <v>133</v>
      </c>
      <c r="U56" s="264" t="s">
        <v>1985</v>
      </c>
      <c r="V56" s="264" t="s">
        <v>68</v>
      </c>
      <c r="W56" s="264" t="s">
        <v>68</v>
      </c>
      <c r="X56" s="264" t="s">
        <v>68</v>
      </c>
      <c r="Y56" s="264" t="s">
        <v>68</v>
      </c>
      <c r="Z56" s="264" t="s">
        <v>69</v>
      </c>
      <c r="AA56" s="264" t="s">
        <v>133</v>
      </c>
      <c r="AB56" s="264" t="s">
        <v>1910</v>
      </c>
      <c r="AC56" s="265">
        <v>46</v>
      </c>
      <c r="AD56" s="265">
        <v>8</v>
      </c>
      <c r="AE56" s="265">
        <v>8</v>
      </c>
      <c r="AF56" s="675">
        <v>99.2</v>
      </c>
      <c r="AG56" s="675">
        <f t="shared" si="6"/>
        <v>0</v>
      </c>
      <c r="AH56" s="678">
        <f t="shared" si="7"/>
        <v>99.2</v>
      </c>
      <c r="AI56" s="679">
        <f t="shared" si="5"/>
        <v>106.14400000000001</v>
      </c>
      <c r="AJ56" s="680"/>
    </row>
    <row r="57" spans="1:36" s="267" customFormat="1">
      <c r="A57" s="677">
        <v>39</v>
      </c>
      <c r="B57" s="264" t="s">
        <v>8</v>
      </c>
      <c r="C57" s="264" t="s">
        <v>1986</v>
      </c>
      <c r="D57" s="264" t="s">
        <v>1907</v>
      </c>
      <c r="E57" s="264" t="s">
        <v>304</v>
      </c>
      <c r="F57" s="264" t="s">
        <v>1876</v>
      </c>
      <c r="G57" s="264" t="s">
        <v>133</v>
      </c>
      <c r="H57" s="264" t="s">
        <v>1916</v>
      </c>
      <c r="I57" s="264" t="s">
        <v>133</v>
      </c>
      <c r="J57" s="264" t="s">
        <v>121</v>
      </c>
      <c r="K57" s="264" t="s">
        <v>133</v>
      </c>
      <c r="L57" s="264" t="s">
        <v>386</v>
      </c>
      <c r="M57" s="264" t="s">
        <v>113</v>
      </c>
      <c r="N57" s="264" t="s">
        <v>401</v>
      </c>
      <c r="O57" s="264" t="s">
        <v>433</v>
      </c>
      <c r="P57" s="264" t="s">
        <v>133</v>
      </c>
      <c r="Q57" s="264" t="s">
        <v>133</v>
      </c>
      <c r="R57" s="264" t="s">
        <v>133</v>
      </c>
      <c r="S57" s="264" t="s">
        <v>133</v>
      </c>
      <c r="T57" s="264" t="s">
        <v>133</v>
      </c>
      <c r="U57" s="264" t="s">
        <v>1987</v>
      </c>
      <c r="V57" s="264" t="s">
        <v>68</v>
      </c>
      <c r="W57" s="264" t="s">
        <v>68</v>
      </c>
      <c r="X57" s="264" t="s">
        <v>68</v>
      </c>
      <c r="Y57" s="264" t="s">
        <v>68</v>
      </c>
      <c r="Z57" s="264" t="s">
        <v>69</v>
      </c>
      <c r="AA57" s="264" t="s">
        <v>133</v>
      </c>
      <c r="AB57" s="264" t="s">
        <v>1910</v>
      </c>
      <c r="AC57" s="265">
        <v>46</v>
      </c>
      <c r="AD57" s="265">
        <v>8</v>
      </c>
      <c r="AE57" s="265">
        <v>8</v>
      </c>
      <c r="AF57" s="675">
        <v>99.2</v>
      </c>
      <c r="AG57" s="675">
        <f t="shared" si="6"/>
        <v>0</v>
      </c>
      <c r="AH57" s="678">
        <f t="shared" si="7"/>
        <v>99.2</v>
      </c>
      <c r="AI57" s="679">
        <f t="shared" si="5"/>
        <v>106.14400000000001</v>
      </c>
      <c r="AJ57" s="680"/>
    </row>
    <row r="58" spans="1:36" s="267" customFormat="1">
      <c r="A58" s="677">
        <v>40</v>
      </c>
      <c r="B58" s="264" t="s">
        <v>8</v>
      </c>
      <c r="C58" s="264" t="s">
        <v>1988</v>
      </c>
      <c r="D58" s="264" t="s">
        <v>1907</v>
      </c>
      <c r="E58" s="264" t="s">
        <v>304</v>
      </c>
      <c r="F58" s="264" t="s">
        <v>1876</v>
      </c>
      <c r="G58" s="264" t="s">
        <v>133</v>
      </c>
      <c r="H58" s="264" t="s">
        <v>1916</v>
      </c>
      <c r="I58" s="264" t="s">
        <v>133</v>
      </c>
      <c r="J58" s="264" t="s">
        <v>121</v>
      </c>
      <c r="K58" s="264" t="s">
        <v>133</v>
      </c>
      <c r="L58" s="264" t="s">
        <v>386</v>
      </c>
      <c r="M58" s="264" t="s">
        <v>113</v>
      </c>
      <c r="N58" s="264" t="s">
        <v>401</v>
      </c>
      <c r="O58" s="264" t="s">
        <v>433</v>
      </c>
      <c r="P58" s="264" t="s">
        <v>133</v>
      </c>
      <c r="Q58" s="264" t="s">
        <v>133</v>
      </c>
      <c r="R58" s="264" t="s">
        <v>133</v>
      </c>
      <c r="S58" s="264" t="s">
        <v>133</v>
      </c>
      <c r="T58" s="264" t="s">
        <v>133</v>
      </c>
      <c r="U58" s="264" t="s">
        <v>1989</v>
      </c>
      <c r="V58" s="264" t="s">
        <v>68</v>
      </c>
      <c r="W58" s="264" t="s">
        <v>68</v>
      </c>
      <c r="X58" s="264" t="s">
        <v>68</v>
      </c>
      <c r="Y58" s="264" t="s">
        <v>68</v>
      </c>
      <c r="Z58" s="264" t="s">
        <v>69</v>
      </c>
      <c r="AA58" s="264" t="s">
        <v>133</v>
      </c>
      <c r="AB58" s="264" t="s">
        <v>1910</v>
      </c>
      <c r="AC58" s="265">
        <v>46</v>
      </c>
      <c r="AD58" s="265">
        <v>8</v>
      </c>
      <c r="AE58" s="265">
        <v>8</v>
      </c>
      <c r="AF58" s="675">
        <v>99.2</v>
      </c>
      <c r="AG58" s="675">
        <f t="shared" si="6"/>
        <v>0</v>
      </c>
      <c r="AH58" s="678">
        <f t="shared" si="7"/>
        <v>99.2</v>
      </c>
      <c r="AI58" s="679">
        <f t="shared" si="5"/>
        <v>106.14400000000001</v>
      </c>
      <c r="AJ58" s="680"/>
    </row>
    <row r="59" spans="1:36" s="267" customFormat="1">
      <c r="A59" s="677">
        <v>41</v>
      </c>
      <c r="B59" s="264" t="s">
        <v>8</v>
      </c>
      <c r="C59" s="264" t="s">
        <v>1990</v>
      </c>
      <c r="D59" s="264" t="s">
        <v>1907</v>
      </c>
      <c r="E59" s="264" t="s">
        <v>304</v>
      </c>
      <c r="F59" s="264" t="s">
        <v>1876</v>
      </c>
      <c r="G59" s="264" t="s">
        <v>133</v>
      </c>
      <c r="H59" s="264" t="s">
        <v>1916</v>
      </c>
      <c r="I59" s="264" t="s">
        <v>133</v>
      </c>
      <c r="J59" s="264" t="s">
        <v>121</v>
      </c>
      <c r="K59" s="264" t="s">
        <v>133</v>
      </c>
      <c r="L59" s="264" t="s">
        <v>386</v>
      </c>
      <c r="M59" s="264" t="s">
        <v>113</v>
      </c>
      <c r="N59" s="264" t="s">
        <v>401</v>
      </c>
      <c r="O59" s="264" t="s">
        <v>433</v>
      </c>
      <c r="P59" s="264" t="s">
        <v>133</v>
      </c>
      <c r="Q59" s="264" t="s">
        <v>133</v>
      </c>
      <c r="R59" s="264" t="s">
        <v>133</v>
      </c>
      <c r="S59" s="264" t="s">
        <v>133</v>
      </c>
      <c r="T59" s="264" t="s">
        <v>133</v>
      </c>
      <c r="U59" s="264" t="s">
        <v>1991</v>
      </c>
      <c r="V59" s="264" t="s">
        <v>68</v>
      </c>
      <c r="W59" s="264" t="s">
        <v>68</v>
      </c>
      <c r="X59" s="264" t="s">
        <v>68</v>
      </c>
      <c r="Y59" s="264" t="s">
        <v>68</v>
      </c>
      <c r="Z59" s="264" t="s">
        <v>69</v>
      </c>
      <c r="AA59" s="264" t="s">
        <v>133</v>
      </c>
      <c r="AB59" s="264" t="s">
        <v>1910</v>
      </c>
      <c r="AC59" s="265">
        <v>46</v>
      </c>
      <c r="AD59" s="265">
        <v>8</v>
      </c>
      <c r="AE59" s="265">
        <v>8</v>
      </c>
      <c r="AF59" s="675">
        <v>99.2</v>
      </c>
      <c r="AG59" s="675">
        <f t="shared" si="6"/>
        <v>0</v>
      </c>
      <c r="AH59" s="678">
        <f t="shared" si="7"/>
        <v>99.2</v>
      </c>
      <c r="AI59" s="679">
        <f t="shared" si="5"/>
        <v>106.14400000000001</v>
      </c>
      <c r="AJ59" s="680"/>
    </row>
    <row r="60" spans="1:36" s="267" customFormat="1">
      <c r="A60" s="677">
        <v>42</v>
      </c>
      <c r="B60" s="264" t="s">
        <v>8</v>
      </c>
      <c r="C60" s="264" t="s">
        <v>1992</v>
      </c>
      <c r="D60" s="264" t="s">
        <v>1907</v>
      </c>
      <c r="E60" s="264" t="s">
        <v>304</v>
      </c>
      <c r="F60" s="264" t="s">
        <v>1876</v>
      </c>
      <c r="G60" s="264" t="s">
        <v>133</v>
      </c>
      <c r="H60" s="264" t="s">
        <v>1916</v>
      </c>
      <c r="I60" s="264" t="s">
        <v>133</v>
      </c>
      <c r="J60" s="264" t="s">
        <v>121</v>
      </c>
      <c r="K60" s="264" t="s">
        <v>133</v>
      </c>
      <c r="L60" s="264" t="s">
        <v>386</v>
      </c>
      <c r="M60" s="264" t="s">
        <v>113</v>
      </c>
      <c r="N60" s="264" t="s">
        <v>401</v>
      </c>
      <c r="O60" s="264" t="s">
        <v>433</v>
      </c>
      <c r="P60" s="264" t="s">
        <v>133</v>
      </c>
      <c r="Q60" s="264" t="s">
        <v>133</v>
      </c>
      <c r="R60" s="264" t="s">
        <v>133</v>
      </c>
      <c r="S60" s="264" t="s">
        <v>133</v>
      </c>
      <c r="T60" s="264" t="s">
        <v>133</v>
      </c>
      <c r="U60" s="264" t="s">
        <v>1993</v>
      </c>
      <c r="V60" s="264" t="s">
        <v>68</v>
      </c>
      <c r="W60" s="264" t="s">
        <v>68</v>
      </c>
      <c r="X60" s="264" t="s">
        <v>68</v>
      </c>
      <c r="Y60" s="264" t="s">
        <v>68</v>
      </c>
      <c r="Z60" s="264" t="s">
        <v>69</v>
      </c>
      <c r="AA60" s="264" t="s">
        <v>133</v>
      </c>
      <c r="AB60" s="264" t="s">
        <v>1910</v>
      </c>
      <c r="AC60" s="265">
        <v>46</v>
      </c>
      <c r="AD60" s="265">
        <v>8</v>
      </c>
      <c r="AE60" s="265">
        <v>8</v>
      </c>
      <c r="AF60" s="675">
        <v>99.2</v>
      </c>
      <c r="AG60" s="675">
        <f t="shared" si="6"/>
        <v>0</v>
      </c>
      <c r="AH60" s="678">
        <f t="shared" si="7"/>
        <v>99.2</v>
      </c>
      <c r="AI60" s="679">
        <f t="shared" si="5"/>
        <v>106.14400000000001</v>
      </c>
      <c r="AJ60" s="680"/>
    </row>
    <row r="61" spans="1:36" s="267" customFormat="1">
      <c r="A61" s="677">
        <v>43</v>
      </c>
      <c r="B61" s="264" t="s">
        <v>8</v>
      </c>
      <c r="C61" s="264" t="s">
        <v>1994</v>
      </c>
      <c r="D61" s="264" t="s">
        <v>1907</v>
      </c>
      <c r="E61" s="264" t="s">
        <v>304</v>
      </c>
      <c r="F61" s="264" t="s">
        <v>1876</v>
      </c>
      <c r="G61" s="264" t="s">
        <v>133</v>
      </c>
      <c r="H61" s="264" t="s">
        <v>1916</v>
      </c>
      <c r="I61" s="264" t="s">
        <v>133</v>
      </c>
      <c r="J61" s="264" t="s">
        <v>121</v>
      </c>
      <c r="K61" s="264" t="s">
        <v>133</v>
      </c>
      <c r="L61" s="264" t="s">
        <v>386</v>
      </c>
      <c r="M61" s="264" t="s">
        <v>113</v>
      </c>
      <c r="N61" s="264" t="s">
        <v>401</v>
      </c>
      <c r="O61" s="264" t="s">
        <v>433</v>
      </c>
      <c r="P61" s="264" t="s">
        <v>133</v>
      </c>
      <c r="Q61" s="264" t="s">
        <v>133</v>
      </c>
      <c r="R61" s="264" t="s">
        <v>133</v>
      </c>
      <c r="S61" s="264" t="s">
        <v>133</v>
      </c>
      <c r="T61" s="264" t="s">
        <v>133</v>
      </c>
      <c r="U61" s="264" t="s">
        <v>1995</v>
      </c>
      <c r="V61" s="264" t="s">
        <v>68</v>
      </c>
      <c r="W61" s="264" t="s">
        <v>68</v>
      </c>
      <c r="X61" s="264" t="s">
        <v>68</v>
      </c>
      <c r="Y61" s="264" t="s">
        <v>68</v>
      </c>
      <c r="Z61" s="264" t="s">
        <v>69</v>
      </c>
      <c r="AA61" s="264" t="s">
        <v>133</v>
      </c>
      <c r="AB61" s="264" t="s">
        <v>1910</v>
      </c>
      <c r="AC61" s="265">
        <v>46</v>
      </c>
      <c r="AD61" s="265">
        <v>8</v>
      </c>
      <c r="AE61" s="265">
        <v>8</v>
      </c>
      <c r="AF61" s="675">
        <v>99.2</v>
      </c>
      <c r="AG61" s="675">
        <f t="shared" si="6"/>
        <v>0</v>
      </c>
      <c r="AH61" s="678">
        <f t="shared" si="7"/>
        <v>99.2</v>
      </c>
      <c r="AI61" s="679">
        <f t="shared" si="5"/>
        <v>106.14400000000001</v>
      </c>
      <c r="AJ61" s="680"/>
    </row>
    <row r="62" spans="1:36" s="267" customFormat="1">
      <c r="A62" s="677">
        <v>44</v>
      </c>
      <c r="B62" s="264" t="s">
        <v>8</v>
      </c>
      <c r="C62" s="264" t="s">
        <v>1996</v>
      </c>
      <c r="D62" s="264" t="s">
        <v>1907</v>
      </c>
      <c r="E62" s="264" t="s">
        <v>304</v>
      </c>
      <c r="F62" s="264" t="s">
        <v>1876</v>
      </c>
      <c r="G62" s="264" t="s">
        <v>133</v>
      </c>
      <c r="H62" s="264" t="s">
        <v>1916</v>
      </c>
      <c r="I62" s="264" t="s">
        <v>133</v>
      </c>
      <c r="J62" s="264" t="s">
        <v>121</v>
      </c>
      <c r="K62" s="264" t="s">
        <v>133</v>
      </c>
      <c r="L62" s="264" t="s">
        <v>386</v>
      </c>
      <c r="M62" s="264" t="s">
        <v>113</v>
      </c>
      <c r="N62" s="264" t="s">
        <v>401</v>
      </c>
      <c r="O62" s="264" t="s">
        <v>433</v>
      </c>
      <c r="P62" s="264" t="s">
        <v>133</v>
      </c>
      <c r="Q62" s="264" t="s">
        <v>133</v>
      </c>
      <c r="R62" s="264" t="s">
        <v>133</v>
      </c>
      <c r="S62" s="264" t="s">
        <v>133</v>
      </c>
      <c r="T62" s="264" t="s">
        <v>133</v>
      </c>
      <c r="U62" s="264" t="s">
        <v>1997</v>
      </c>
      <c r="V62" s="264" t="s">
        <v>68</v>
      </c>
      <c r="W62" s="264" t="s">
        <v>68</v>
      </c>
      <c r="X62" s="264" t="s">
        <v>68</v>
      </c>
      <c r="Y62" s="264" t="s">
        <v>68</v>
      </c>
      <c r="Z62" s="264" t="s">
        <v>69</v>
      </c>
      <c r="AA62" s="264" t="s">
        <v>133</v>
      </c>
      <c r="AB62" s="264" t="s">
        <v>1910</v>
      </c>
      <c r="AC62" s="265">
        <v>46</v>
      </c>
      <c r="AD62" s="265">
        <v>8</v>
      </c>
      <c r="AE62" s="265">
        <v>8</v>
      </c>
      <c r="AF62" s="675">
        <v>99.2</v>
      </c>
      <c r="AG62" s="675">
        <f t="shared" si="6"/>
        <v>0</v>
      </c>
      <c r="AH62" s="678">
        <f t="shared" si="7"/>
        <v>99.2</v>
      </c>
      <c r="AI62" s="679">
        <f t="shared" si="5"/>
        <v>106.14400000000001</v>
      </c>
      <c r="AJ62" s="680"/>
    </row>
    <row r="63" spans="1:36" s="267" customFormat="1">
      <c r="A63" s="677">
        <v>45</v>
      </c>
      <c r="B63" s="264" t="s">
        <v>8</v>
      </c>
      <c r="C63" s="264" t="s">
        <v>1998</v>
      </c>
      <c r="D63" s="264" t="s">
        <v>1907</v>
      </c>
      <c r="E63" s="264" t="s">
        <v>304</v>
      </c>
      <c r="F63" s="264" t="s">
        <v>1876</v>
      </c>
      <c r="G63" s="264" t="s">
        <v>133</v>
      </c>
      <c r="H63" s="264" t="s">
        <v>1916</v>
      </c>
      <c r="I63" s="264" t="s">
        <v>133</v>
      </c>
      <c r="J63" s="264" t="s">
        <v>121</v>
      </c>
      <c r="K63" s="264" t="s">
        <v>133</v>
      </c>
      <c r="L63" s="264" t="s">
        <v>386</v>
      </c>
      <c r="M63" s="264" t="s">
        <v>113</v>
      </c>
      <c r="N63" s="264" t="s">
        <v>401</v>
      </c>
      <c r="O63" s="264" t="s">
        <v>433</v>
      </c>
      <c r="P63" s="264" t="s">
        <v>133</v>
      </c>
      <c r="Q63" s="264" t="s">
        <v>133</v>
      </c>
      <c r="R63" s="264" t="s">
        <v>133</v>
      </c>
      <c r="S63" s="264" t="s">
        <v>133</v>
      </c>
      <c r="T63" s="264" t="s">
        <v>133</v>
      </c>
      <c r="U63" s="264" t="s">
        <v>1999</v>
      </c>
      <c r="V63" s="264" t="s">
        <v>68</v>
      </c>
      <c r="W63" s="264" t="s">
        <v>68</v>
      </c>
      <c r="X63" s="264" t="s">
        <v>68</v>
      </c>
      <c r="Y63" s="264" t="s">
        <v>68</v>
      </c>
      <c r="Z63" s="264" t="s">
        <v>69</v>
      </c>
      <c r="AA63" s="264" t="s">
        <v>133</v>
      </c>
      <c r="AB63" s="264" t="s">
        <v>1910</v>
      </c>
      <c r="AC63" s="265">
        <v>46</v>
      </c>
      <c r="AD63" s="265">
        <v>8</v>
      </c>
      <c r="AE63" s="265">
        <v>8</v>
      </c>
      <c r="AF63" s="675">
        <v>99.2</v>
      </c>
      <c r="AG63" s="675">
        <f t="shared" si="6"/>
        <v>0</v>
      </c>
      <c r="AH63" s="678">
        <f t="shared" si="7"/>
        <v>99.2</v>
      </c>
      <c r="AI63" s="679">
        <f t="shared" si="5"/>
        <v>106.14400000000001</v>
      </c>
      <c r="AJ63" s="680"/>
    </row>
    <row r="64" spans="1:36" s="267" customFormat="1">
      <c r="A64" s="677">
        <v>46</v>
      </c>
      <c r="B64" s="264" t="s">
        <v>8</v>
      </c>
      <c r="C64" s="264" t="s">
        <v>2000</v>
      </c>
      <c r="D64" s="264" t="s">
        <v>1907</v>
      </c>
      <c r="E64" s="264" t="s">
        <v>304</v>
      </c>
      <c r="F64" s="264" t="s">
        <v>1876</v>
      </c>
      <c r="G64" s="264" t="s">
        <v>133</v>
      </c>
      <c r="H64" s="264" t="s">
        <v>1916</v>
      </c>
      <c r="I64" s="264" t="s">
        <v>133</v>
      </c>
      <c r="J64" s="264" t="s">
        <v>121</v>
      </c>
      <c r="K64" s="264" t="s">
        <v>133</v>
      </c>
      <c r="L64" s="264" t="s">
        <v>386</v>
      </c>
      <c r="M64" s="264" t="s">
        <v>113</v>
      </c>
      <c r="N64" s="264" t="s">
        <v>401</v>
      </c>
      <c r="O64" s="264" t="s">
        <v>433</v>
      </c>
      <c r="P64" s="264" t="s">
        <v>133</v>
      </c>
      <c r="Q64" s="264" t="s">
        <v>133</v>
      </c>
      <c r="R64" s="264" t="s">
        <v>133</v>
      </c>
      <c r="S64" s="264" t="s">
        <v>133</v>
      </c>
      <c r="T64" s="264" t="s">
        <v>133</v>
      </c>
      <c r="U64" s="264" t="s">
        <v>2001</v>
      </c>
      <c r="V64" s="264" t="s">
        <v>68</v>
      </c>
      <c r="W64" s="264" t="s">
        <v>68</v>
      </c>
      <c r="X64" s="264" t="s">
        <v>68</v>
      </c>
      <c r="Y64" s="264" t="s">
        <v>68</v>
      </c>
      <c r="Z64" s="264" t="s">
        <v>69</v>
      </c>
      <c r="AA64" s="264" t="s">
        <v>133</v>
      </c>
      <c r="AB64" s="264" t="s">
        <v>1910</v>
      </c>
      <c r="AC64" s="265">
        <v>46</v>
      </c>
      <c r="AD64" s="265">
        <v>8</v>
      </c>
      <c r="AE64" s="265">
        <v>8</v>
      </c>
      <c r="AF64" s="675">
        <v>99.2</v>
      </c>
      <c r="AG64" s="675">
        <f t="shared" si="6"/>
        <v>0</v>
      </c>
      <c r="AH64" s="678">
        <f t="shared" si="7"/>
        <v>99.2</v>
      </c>
      <c r="AI64" s="679">
        <f t="shared" si="5"/>
        <v>106.14400000000001</v>
      </c>
      <c r="AJ64" s="680"/>
    </row>
    <row r="65" spans="1:37" s="267" customFormat="1">
      <c r="A65" s="677">
        <v>47</v>
      </c>
      <c r="B65" s="264" t="s">
        <v>8</v>
      </c>
      <c r="C65" s="264" t="s">
        <v>2002</v>
      </c>
      <c r="D65" s="264" t="s">
        <v>1907</v>
      </c>
      <c r="E65" s="264" t="s">
        <v>304</v>
      </c>
      <c r="F65" s="264" t="s">
        <v>1876</v>
      </c>
      <c r="G65" s="264" t="s">
        <v>133</v>
      </c>
      <c r="H65" s="264" t="s">
        <v>1916</v>
      </c>
      <c r="I65" s="264" t="s">
        <v>133</v>
      </c>
      <c r="J65" s="264" t="s">
        <v>121</v>
      </c>
      <c r="K65" s="264" t="s">
        <v>133</v>
      </c>
      <c r="L65" s="264" t="s">
        <v>386</v>
      </c>
      <c r="M65" s="264" t="s">
        <v>113</v>
      </c>
      <c r="N65" s="264" t="s">
        <v>401</v>
      </c>
      <c r="O65" s="264" t="s">
        <v>433</v>
      </c>
      <c r="P65" s="264" t="s">
        <v>133</v>
      </c>
      <c r="Q65" s="264" t="s">
        <v>133</v>
      </c>
      <c r="R65" s="264" t="s">
        <v>133</v>
      </c>
      <c r="S65" s="264" t="s">
        <v>133</v>
      </c>
      <c r="T65" s="264" t="s">
        <v>133</v>
      </c>
      <c r="U65" s="264" t="s">
        <v>2003</v>
      </c>
      <c r="V65" s="264" t="s">
        <v>68</v>
      </c>
      <c r="W65" s="264" t="s">
        <v>68</v>
      </c>
      <c r="X65" s="264" t="s">
        <v>68</v>
      </c>
      <c r="Y65" s="264" t="s">
        <v>68</v>
      </c>
      <c r="Z65" s="264" t="s">
        <v>69</v>
      </c>
      <c r="AA65" s="264" t="s">
        <v>133</v>
      </c>
      <c r="AB65" s="264" t="s">
        <v>1910</v>
      </c>
      <c r="AC65" s="265">
        <v>46</v>
      </c>
      <c r="AD65" s="265">
        <v>8</v>
      </c>
      <c r="AE65" s="265">
        <v>8</v>
      </c>
      <c r="AF65" s="675">
        <v>99.2</v>
      </c>
      <c r="AG65" s="675">
        <f t="shared" si="6"/>
        <v>0</v>
      </c>
      <c r="AH65" s="678">
        <f t="shared" si="7"/>
        <v>99.2</v>
      </c>
      <c r="AI65" s="679">
        <f t="shared" si="5"/>
        <v>106.14400000000001</v>
      </c>
      <c r="AJ65" s="680"/>
    </row>
    <row r="66" spans="1:37" s="267" customFormat="1">
      <c r="A66" s="677">
        <v>48</v>
      </c>
      <c r="B66" s="264" t="s">
        <v>8</v>
      </c>
      <c r="C66" s="264" t="s">
        <v>2004</v>
      </c>
      <c r="D66" s="264" t="s">
        <v>1907</v>
      </c>
      <c r="E66" s="264" t="s">
        <v>304</v>
      </c>
      <c r="F66" s="264" t="s">
        <v>1876</v>
      </c>
      <c r="G66" s="264" t="s">
        <v>133</v>
      </c>
      <c r="H66" s="264" t="s">
        <v>1916</v>
      </c>
      <c r="I66" s="264" t="s">
        <v>133</v>
      </c>
      <c r="J66" s="264" t="s">
        <v>121</v>
      </c>
      <c r="K66" s="264" t="s">
        <v>133</v>
      </c>
      <c r="L66" s="264" t="s">
        <v>386</v>
      </c>
      <c r="M66" s="264" t="s">
        <v>113</v>
      </c>
      <c r="N66" s="264" t="s">
        <v>401</v>
      </c>
      <c r="O66" s="264" t="s">
        <v>433</v>
      </c>
      <c r="P66" s="264" t="s">
        <v>133</v>
      </c>
      <c r="Q66" s="264" t="s">
        <v>133</v>
      </c>
      <c r="R66" s="264" t="s">
        <v>133</v>
      </c>
      <c r="S66" s="264" t="s">
        <v>133</v>
      </c>
      <c r="T66" s="264" t="s">
        <v>133</v>
      </c>
      <c r="U66" s="264" t="s">
        <v>2005</v>
      </c>
      <c r="V66" s="264" t="s">
        <v>68</v>
      </c>
      <c r="W66" s="264" t="s">
        <v>68</v>
      </c>
      <c r="X66" s="264" t="s">
        <v>68</v>
      </c>
      <c r="Y66" s="264" t="s">
        <v>68</v>
      </c>
      <c r="Z66" s="264" t="s">
        <v>69</v>
      </c>
      <c r="AA66" s="264" t="s">
        <v>133</v>
      </c>
      <c r="AB66" s="264" t="s">
        <v>1910</v>
      </c>
      <c r="AC66" s="265">
        <v>46</v>
      </c>
      <c r="AD66" s="265">
        <v>8</v>
      </c>
      <c r="AE66" s="265">
        <v>8</v>
      </c>
      <c r="AF66" s="675">
        <v>99.2</v>
      </c>
      <c r="AG66" s="675">
        <f t="shared" si="6"/>
        <v>0</v>
      </c>
      <c r="AH66" s="678">
        <f t="shared" si="7"/>
        <v>99.2</v>
      </c>
      <c r="AI66" s="679">
        <f t="shared" si="5"/>
        <v>106.14400000000001</v>
      </c>
      <c r="AJ66" s="680"/>
    </row>
    <row r="67" spans="1:37" s="267" customFormat="1">
      <c r="A67" s="677">
        <v>49</v>
      </c>
      <c r="B67" s="264" t="s">
        <v>8</v>
      </c>
      <c r="C67" s="264" t="s">
        <v>2006</v>
      </c>
      <c r="D67" s="264" t="s">
        <v>1907</v>
      </c>
      <c r="E67" s="264" t="s">
        <v>304</v>
      </c>
      <c r="F67" s="264" t="s">
        <v>1876</v>
      </c>
      <c r="G67" s="264" t="s">
        <v>133</v>
      </c>
      <c r="H67" s="264" t="s">
        <v>1916</v>
      </c>
      <c r="I67" s="264" t="s">
        <v>133</v>
      </c>
      <c r="J67" s="264" t="s">
        <v>121</v>
      </c>
      <c r="K67" s="264" t="s">
        <v>133</v>
      </c>
      <c r="L67" s="264" t="s">
        <v>386</v>
      </c>
      <c r="M67" s="264" t="s">
        <v>113</v>
      </c>
      <c r="N67" s="264" t="s">
        <v>401</v>
      </c>
      <c r="O67" s="264" t="s">
        <v>433</v>
      </c>
      <c r="P67" s="264" t="s">
        <v>133</v>
      </c>
      <c r="Q67" s="264" t="s">
        <v>133</v>
      </c>
      <c r="R67" s="264" t="s">
        <v>133</v>
      </c>
      <c r="S67" s="264" t="s">
        <v>133</v>
      </c>
      <c r="T67" s="264" t="s">
        <v>133</v>
      </c>
      <c r="U67" s="264" t="s">
        <v>2007</v>
      </c>
      <c r="V67" s="264" t="s">
        <v>68</v>
      </c>
      <c r="W67" s="264" t="s">
        <v>68</v>
      </c>
      <c r="X67" s="264" t="s">
        <v>68</v>
      </c>
      <c r="Y67" s="264" t="s">
        <v>68</v>
      </c>
      <c r="Z67" s="264" t="s">
        <v>69</v>
      </c>
      <c r="AA67" s="264" t="s">
        <v>133</v>
      </c>
      <c r="AB67" s="264" t="s">
        <v>1910</v>
      </c>
      <c r="AC67" s="265">
        <v>46</v>
      </c>
      <c r="AD67" s="265">
        <v>8</v>
      </c>
      <c r="AE67" s="265">
        <v>8</v>
      </c>
      <c r="AF67" s="675">
        <v>99.2</v>
      </c>
      <c r="AG67" s="675">
        <f t="shared" si="6"/>
        <v>0</v>
      </c>
      <c r="AH67" s="678">
        <f t="shared" si="7"/>
        <v>99.2</v>
      </c>
      <c r="AI67" s="679">
        <f t="shared" si="5"/>
        <v>106.14400000000001</v>
      </c>
      <c r="AJ67" s="680"/>
    </row>
    <row r="68" spans="1:37" s="267" customFormat="1">
      <c r="A68" s="677">
        <v>50</v>
      </c>
      <c r="B68" s="264" t="s">
        <v>8</v>
      </c>
      <c r="C68" s="264" t="s">
        <v>2008</v>
      </c>
      <c r="D68" s="264" t="s">
        <v>1907</v>
      </c>
      <c r="E68" s="264" t="s">
        <v>304</v>
      </c>
      <c r="F68" s="264" t="s">
        <v>1876</v>
      </c>
      <c r="G68" s="264" t="s">
        <v>133</v>
      </c>
      <c r="H68" s="264" t="s">
        <v>1916</v>
      </c>
      <c r="I68" s="264" t="s">
        <v>133</v>
      </c>
      <c r="J68" s="264" t="s">
        <v>121</v>
      </c>
      <c r="K68" s="264" t="s">
        <v>133</v>
      </c>
      <c r="L68" s="264" t="s">
        <v>386</v>
      </c>
      <c r="M68" s="264" t="s">
        <v>113</v>
      </c>
      <c r="N68" s="264" t="s">
        <v>401</v>
      </c>
      <c r="O68" s="264" t="s">
        <v>433</v>
      </c>
      <c r="P68" s="264" t="s">
        <v>133</v>
      </c>
      <c r="Q68" s="264" t="s">
        <v>133</v>
      </c>
      <c r="R68" s="264" t="s">
        <v>133</v>
      </c>
      <c r="S68" s="264" t="s">
        <v>133</v>
      </c>
      <c r="T68" s="264" t="s">
        <v>133</v>
      </c>
      <c r="U68" s="264" t="s">
        <v>2009</v>
      </c>
      <c r="V68" s="264" t="s">
        <v>68</v>
      </c>
      <c r="W68" s="264" t="s">
        <v>68</v>
      </c>
      <c r="X68" s="264" t="s">
        <v>68</v>
      </c>
      <c r="Y68" s="264" t="s">
        <v>68</v>
      </c>
      <c r="Z68" s="264" t="s">
        <v>69</v>
      </c>
      <c r="AA68" s="264" t="s">
        <v>133</v>
      </c>
      <c r="AB68" s="264" t="s">
        <v>1910</v>
      </c>
      <c r="AC68" s="265">
        <v>46</v>
      </c>
      <c r="AD68" s="265">
        <v>8</v>
      </c>
      <c r="AE68" s="265">
        <v>8</v>
      </c>
      <c r="AF68" s="675">
        <v>99.2</v>
      </c>
      <c r="AG68" s="675">
        <f t="shared" si="6"/>
        <v>0</v>
      </c>
      <c r="AH68" s="678">
        <f t="shared" si="7"/>
        <v>99.2</v>
      </c>
      <c r="AI68" s="679">
        <f t="shared" si="5"/>
        <v>106.14400000000001</v>
      </c>
      <c r="AJ68" s="680"/>
    </row>
    <row r="69" spans="1:37" s="267" customFormat="1">
      <c r="A69" s="677">
        <v>51</v>
      </c>
      <c r="B69" s="264" t="s">
        <v>8</v>
      </c>
      <c r="C69" s="264" t="s">
        <v>2010</v>
      </c>
      <c r="D69" s="264" t="s">
        <v>1907</v>
      </c>
      <c r="E69" s="264" t="s">
        <v>304</v>
      </c>
      <c r="F69" s="264" t="s">
        <v>1876</v>
      </c>
      <c r="G69" s="264" t="s">
        <v>133</v>
      </c>
      <c r="H69" s="264" t="s">
        <v>1916</v>
      </c>
      <c r="I69" s="264" t="s">
        <v>133</v>
      </c>
      <c r="J69" s="264" t="s">
        <v>121</v>
      </c>
      <c r="K69" s="264" t="s">
        <v>133</v>
      </c>
      <c r="L69" s="264" t="s">
        <v>386</v>
      </c>
      <c r="M69" s="264" t="s">
        <v>113</v>
      </c>
      <c r="N69" s="264" t="s">
        <v>401</v>
      </c>
      <c r="O69" s="264" t="s">
        <v>433</v>
      </c>
      <c r="P69" s="264" t="s">
        <v>133</v>
      </c>
      <c r="Q69" s="264" t="s">
        <v>133</v>
      </c>
      <c r="R69" s="264" t="s">
        <v>133</v>
      </c>
      <c r="S69" s="264" t="s">
        <v>133</v>
      </c>
      <c r="T69" s="264" t="s">
        <v>133</v>
      </c>
      <c r="U69" s="264" t="s">
        <v>2011</v>
      </c>
      <c r="V69" s="264" t="s">
        <v>68</v>
      </c>
      <c r="W69" s="264" t="s">
        <v>68</v>
      </c>
      <c r="X69" s="264" t="s">
        <v>68</v>
      </c>
      <c r="Y69" s="264" t="s">
        <v>68</v>
      </c>
      <c r="Z69" s="264" t="s">
        <v>69</v>
      </c>
      <c r="AA69" s="264" t="s">
        <v>133</v>
      </c>
      <c r="AB69" s="264" t="s">
        <v>1910</v>
      </c>
      <c r="AC69" s="265">
        <v>46</v>
      </c>
      <c r="AD69" s="265">
        <v>8</v>
      </c>
      <c r="AE69" s="265">
        <v>8</v>
      </c>
      <c r="AF69" s="675">
        <v>99.2</v>
      </c>
      <c r="AG69" s="675">
        <f t="shared" si="6"/>
        <v>0</v>
      </c>
      <c r="AH69" s="678">
        <f t="shared" si="7"/>
        <v>99.2</v>
      </c>
      <c r="AI69" s="679">
        <f t="shared" si="5"/>
        <v>106.14400000000001</v>
      </c>
      <c r="AJ69" s="680"/>
    </row>
    <row r="70" spans="1:37" s="267" customFormat="1">
      <c r="A70" s="677">
        <v>52</v>
      </c>
      <c r="B70" s="264" t="s">
        <v>8</v>
      </c>
      <c r="C70" s="264" t="s">
        <v>2012</v>
      </c>
      <c r="D70" s="264" t="s">
        <v>1907</v>
      </c>
      <c r="E70" s="264" t="s">
        <v>304</v>
      </c>
      <c r="F70" s="264" t="s">
        <v>1876</v>
      </c>
      <c r="G70" s="264" t="s">
        <v>133</v>
      </c>
      <c r="H70" s="264" t="s">
        <v>1916</v>
      </c>
      <c r="I70" s="264" t="s">
        <v>133</v>
      </c>
      <c r="J70" s="264" t="s">
        <v>121</v>
      </c>
      <c r="K70" s="264" t="s">
        <v>133</v>
      </c>
      <c r="L70" s="264" t="s">
        <v>386</v>
      </c>
      <c r="M70" s="264" t="s">
        <v>113</v>
      </c>
      <c r="N70" s="264" t="s">
        <v>401</v>
      </c>
      <c r="O70" s="264" t="s">
        <v>433</v>
      </c>
      <c r="P70" s="264" t="s">
        <v>133</v>
      </c>
      <c r="Q70" s="264" t="s">
        <v>133</v>
      </c>
      <c r="R70" s="264" t="s">
        <v>133</v>
      </c>
      <c r="S70" s="264" t="s">
        <v>133</v>
      </c>
      <c r="T70" s="264" t="s">
        <v>133</v>
      </c>
      <c r="U70" s="264" t="s">
        <v>2013</v>
      </c>
      <c r="V70" s="264" t="s">
        <v>68</v>
      </c>
      <c r="W70" s="264" t="s">
        <v>68</v>
      </c>
      <c r="X70" s="264" t="s">
        <v>68</v>
      </c>
      <c r="Y70" s="264" t="s">
        <v>68</v>
      </c>
      <c r="Z70" s="264" t="s">
        <v>69</v>
      </c>
      <c r="AA70" s="264" t="s">
        <v>133</v>
      </c>
      <c r="AB70" s="264" t="s">
        <v>1910</v>
      </c>
      <c r="AC70" s="265">
        <v>46</v>
      </c>
      <c r="AD70" s="265">
        <v>8</v>
      </c>
      <c r="AE70" s="265">
        <v>8</v>
      </c>
      <c r="AF70" s="675">
        <v>99.2</v>
      </c>
      <c r="AG70" s="675">
        <f t="shared" si="6"/>
        <v>0</v>
      </c>
      <c r="AH70" s="678">
        <f t="shared" si="7"/>
        <v>99.2</v>
      </c>
      <c r="AI70" s="679">
        <f t="shared" si="5"/>
        <v>106.14400000000001</v>
      </c>
      <c r="AJ70" s="680"/>
    </row>
    <row r="71" spans="1:37" s="267" customFormat="1">
      <c r="A71" s="677">
        <v>53</v>
      </c>
      <c r="B71" s="264" t="s">
        <v>8</v>
      </c>
      <c r="C71" s="264" t="s">
        <v>2014</v>
      </c>
      <c r="D71" s="264" t="s">
        <v>1907</v>
      </c>
      <c r="E71" s="264" t="s">
        <v>304</v>
      </c>
      <c r="F71" s="264" t="s">
        <v>1876</v>
      </c>
      <c r="G71" s="264" t="s">
        <v>133</v>
      </c>
      <c r="H71" s="264" t="s">
        <v>1916</v>
      </c>
      <c r="I71" s="264" t="s">
        <v>133</v>
      </c>
      <c r="J71" s="264" t="s">
        <v>121</v>
      </c>
      <c r="K71" s="264" t="s">
        <v>133</v>
      </c>
      <c r="L71" s="264" t="s">
        <v>386</v>
      </c>
      <c r="M71" s="264" t="s">
        <v>113</v>
      </c>
      <c r="N71" s="264" t="s">
        <v>401</v>
      </c>
      <c r="O71" s="264" t="s">
        <v>433</v>
      </c>
      <c r="P71" s="264" t="s">
        <v>133</v>
      </c>
      <c r="Q71" s="264" t="s">
        <v>133</v>
      </c>
      <c r="R71" s="264" t="s">
        <v>133</v>
      </c>
      <c r="S71" s="264" t="s">
        <v>133</v>
      </c>
      <c r="T71" s="264" t="s">
        <v>133</v>
      </c>
      <c r="U71" s="264" t="s">
        <v>2015</v>
      </c>
      <c r="V71" s="264" t="s">
        <v>68</v>
      </c>
      <c r="W71" s="264" t="s">
        <v>68</v>
      </c>
      <c r="X71" s="264" t="s">
        <v>68</v>
      </c>
      <c r="Y71" s="264" t="s">
        <v>68</v>
      </c>
      <c r="Z71" s="264" t="s">
        <v>69</v>
      </c>
      <c r="AA71" s="264" t="s">
        <v>133</v>
      </c>
      <c r="AB71" s="264" t="s">
        <v>1910</v>
      </c>
      <c r="AC71" s="265">
        <v>46</v>
      </c>
      <c r="AD71" s="265">
        <v>8</v>
      </c>
      <c r="AE71" s="265">
        <v>8</v>
      </c>
      <c r="AF71" s="675">
        <v>99.2</v>
      </c>
      <c r="AG71" s="675">
        <f t="shared" si="6"/>
        <v>0</v>
      </c>
      <c r="AH71" s="678">
        <f t="shared" si="7"/>
        <v>99.2</v>
      </c>
      <c r="AI71" s="679">
        <f t="shared" si="5"/>
        <v>106.14400000000001</v>
      </c>
      <c r="AJ71" s="680"/>
    </row>
    <row r="72" spans="1:37" s="267" customFormat="1">
      <c r="A72" s="677">
        <v>54</v>
      </c>
      <c r="B72" s="264" t="s">
        <v>8</v>
      </c>
      <c r="C72" s="264" t="s">
        <v>2016</v>
      </c>
      <c r="D72" s="264" t="s">
        <v>1907</v>
      </c>
      <c r="E72" s="264" t="s">
        <v>304</v>
      </c>
      <c r="F72" s="264" t="s">
        <v>1876</v>
      </c>
      <c r="G72" s="264" t="s">
        <v>133</v>
      </c>
      <c r="H72" s="264" t="s">
        <v>1916</v>
      </c>
      <c r="I72" s="264" t="s">
        <v>133</v>
      </c>
      <c r="J72" s="264" t="s">
        <v>121</v>
      </c>
      <c r="K72" s="264" t="s">
        <v>133</v>
      </c>
      <c r="L72" s="264" t="s">
        <v>386</v>
      </c>
      <c r="M72" s="264" t="s">
        <v>113</v>
      </c>
      <c r="N72" s="264" t="s">
        <v>401</v>
      </c>
      <c r="O72" s="264" t="s">
        <v>433</v>
      </c>
      <c r="P72" s="264" t="s">
        <v>133</v>
      </c>
      <c r="Q72" s="264" t="s">
        <v>133</v>
      </c>
      <c r="R72" s="264" t="s">
        <v>133</v>
      </c>
      <c r="S72" s="264" t="s">
        <v>133</v>
      </c>
      <c r="T72" s="264" t="s">
        <v>133</v>
      </c>
      <c r="U72" s="264" t="s">
        <v>2017</v>
      </c>
      <c r="V72" s="264" t="s">
        <v>68</v>
      </c>
      <c r="W72" s="264" t="s">
        <v>68</v>
      </c>
      <c r="X72" s="264" t="s">
        <v>68</v>
      </c>
      <c r="Y72" s="264" t="s">
        <v>68</v>
      </c>
      <c r="Z72" s="264" t="s">
        <v>69</v>
      </c>
      <c r="AA72" s="264" t="s">
        <v>133</v>
      </c>
      <c r="AB72" s="264" t="s">
        <v>1910</v>
      </c>
      <c r="AC72" s="265">
        <v>46</v>
      </c>
      <c r="AD72" s="265">
        <v>8</v>
      </c>
      <c r="AE72" s="265">
        <v>8</v>
      </c>
      <c r="AF72" s="675">
        <v>99.2</v>
      </c>
      <c r="AG72" s="675">
        <f t="shared" si="6"/>
        <v>0</v>
      </c>
      <c r="AH72" s="678">
        <f t="shared" si="7"/>
        <v>99.2</v>
      </c>
      <c r="AI72" s="679">
        <f t="shared" si="5"/>
        <v>106.14400000000001</v>
      </c>
      <c r="AJ72" s="680"/>
    </row>
    <row r="73" spans="1:37" s="267" customFormat="1">
      <c r="A73" s="677">
        <v>55</v>
      </c>
      <c r="B73" s="264" t="s">
        <v>8</v>
      </c>
      <c r="C73" s="264" t="s">
        <v>2018</v>
      </c>
      <c r="D73" s="264" t="s">
        <v>1907</v>
      </c>
      <c r="E73" s="264" t="s">
        <v>304</v>
      </c>
      <c r="F73" s="264" t="s">
        <v>1876</v>
      </c>
      <c r="G73" s="264" t="s">
        <v>133</v>
      </c>
      <c r="H73" s="264" t="s">
        <v>1916</v>
      </c>
      <c r="I73" s="264" t="s">
        <v>133</v>
      </c>
      <c r="J73" s="264" t="s">
        <v>121</v>
      </c>
      <c r="K73" s="264" t="s">
        <v>133</v>
      </c>
      <c r="L73" s="264" t="s">
        <v>386</v>
      </c>
      <c r="M73" s="264" t="s">
        <v>113</v>
      </c>
      <c r="N73" s="264" t="s">
        <v>401</v>
      </c>
      <c r="O73" s="264" t="s">
        <v>433</v>
      </c>
      <c r="P73" s="264" t="s">
        <v>133</v>
      </c>
      <c r="Q73" s="264" t="s">
        <v>133</v>
      </c>
      <c r="R73" s="264" t="s">
        <v>133</v>
      </c>
      <c r="S73" s="264" t="s">
        <v>133</v>
      </c>
      <c r="T73" s="264" t="s">
        <v>133</v>
      </c>
      <c r="U73" s="264" t="s">
        <v>2019</v>
      </c>
      <c r="V73" s="264" t="s">
        <v>68</v>
      </c>
      <c r="W73" s="264" t="s">
        <v>68</v>
      </c>
      <c r="X73" s="264" t="s">
        <v>68</v>
      </c>
      <c r="Y73" s="264" t="s">
        <v>68</v>
      </c>
      <c r="Z73" s="264" t="s">
        <v>69</v>
      </c>
      <c r="AA73" s="264" t="s">
        <v>133</v>
      </c>
      <c r="AB73" s="264" t="s">
        <v>1910</v>
      </c>
      <c r="AC73" s="265">
        <v>46</v>
      </c>
      <c r="AD73" s="265">
        <v>8</v>
      </c>
      <c r="AE73" s="265">
        <v>8</v>
      </c>
      <c r="AF73" s="675">
        <v>99.2</v>
      </c>
      <c r="AG73" s="675">
        <f t="shared" si="6"/>
        <v>0</v>
      </c>
      <c r="AH73" s="678">
        <f t="shared" si="7"/>
        <v>99.2</v>
      </c>
      <c r="AI73" s="679">
        <f t="shared" si="5"/>
        <v>106.14400000000001</v>
      </c>
      <c r="AJ73" s="680"/>
    </row>
    <row r="74" spans="1:37" s="688" customFormat="1" ht="15.75" thickBot="1">
      <c r="A74" s="681">
        <v>56</v>
      </c>
      <c r="B74" s="682" t="s">
        <v>8</v>
      </c>
      <c r="C74" s="682" t="s">
        <v>2020</v>
      </c>
      <c r="D74" s="682" t="s">
        <v>1907</v>
      </c>
      <c r="E74" s="682" t="s">
        <v>304</v>
      </c>
      <c r="F74" s="682" t="s">
        <v>1876</v>
      </c>
      <c r="G74" s="682" t="s">
        <v>133</v>
      </c>
      <c r="H74" s="682" t="s">
        <v>1916</v>
      </c>
      <c r="I74" s="682" t="s">
        <v>133</v>
      </c>
      <c r="J74" s="682" t="s">
        <v>121</v>
      </c>
      <c r="K74" s="682" t="s">
        <v>133</v>
      </c>
      <c r="L74" s="682" t="s">
        <v>386</v>
      </c>
      <c r="M74" s="682" t="s">
        <v>113</v>
      </c>
      <c r="N74" s="682" t="s">
        <v>401</v>
      </c>
      <c r="O74" s="682" t="s">
        <v>433</v>
      </c>
      <c r="P74" s="682" t="s">
        <v>133</v>
      </c>
      <c r="Q74" s="682" t="s">
        <v>133</v>
      </c>
      <c r="R74" s="682" t="s">
        <v>133</v>
      </c>
      <c r="S74" s="682" t="s">
        <v>133</v>
      </c>
      <c r="T74" s="682" t="s">
        <v>133</v>
      </c>
      <c r="U74" s="682" t="s">
        <v>2021</v>
      </c>
      <c r="V74" s="682" t="s">
        <v>68</v>
      </c>
      <c r="W74" s="682" t="s">
        <v>68</v>
      </c>
      <c r="X74" s="682" t="s">
        <v>68</v>
      </c>
      <c r="Y74" s="682" t="s">
        <v>68</v>
      </c>
      <c r="Z74" s="682" t="s">
        <v>69</v>
      </c>
      <c r="AA74" s="682" t="s">
        <v>133</v>
      </c>
      <c r="AB74" s="682" t="s">
        <v>1910</v>
      </c>
      <c r="AC74" s="683">
        <v>46</v>
      </c>
      <c r="AD74" s="683">
        <v>8</v>
      </c>
      <c r="AE74" s="683">
        <v>8</v>
      </c>
      <c r="AF74" s="684">
        <v>99.2</v>
      </c>
      <c r="AG74" s="684">
        <f t="shared" si="6"/>
        <v>0</v>
      </c>
      <c r="AH74" s="685">
        <f t="shared" si="7"/>
        <v>99.2</v>
      </c>
      <c r="AI74" s="686">
        <f t="shared" si="5"/>
        <v>106.14400000000001</v>
      </c>
      <c r="AJ74" s="687"/>
    </row>
    <row r="75" spans="1:37" ht="15.75" thickBot="1">
      <c r="AH75" s="115"/>
    </row>
    <row r="76" spans="1:37" s="371" customFormat="1" ht="15.75" thickBot="1">
      <c r="A76" s="439" t="s">
        <v>22</v>
      </c>
      <c r="B76" s="366" t="s">
        <v>23</v>
      </c>
      <c r="C76" s="366" t="s">
        <v>24</v>
      </c>
      <c r="D76" s="366" t="s">
        <v>25</v>
      </c>
      <c r="E76" s="366" t="s">
        <v>26</v>
      </c>
      <c r="F76" s="366" t="s">
        <v>27</v>
      </c>
      <c r="G76" s="366" t="s">
        <v>28</v>
      </c>
      <c r="H76" s="366" t="s">
        <v>29</v>
      </c>
      <c r="I76" s="366" t="s">
        <v>30</v>
      </c>
      <c r="J76" s="366" t="s">
        <v>31</v>
      </c>
      <c r="K76" s="366" t="s">
        <v>32</v>
      </c>
      <c r="L76" s="366" t="s">
        <v>33</v>
      </c>
      <c r="M76" s="366" t="s">
        <v>34</v>
      </c>
      <c r="N76" s="366" t="s">
        <v>35</v>
      </c>
      <c r="O76" s="366" t="s">
        <v>36</v>
      </c>
      <c r="P76" s="366" t="s">
        <v>37</v>
      </c>
      <c r="Q76" s="366" t="s">
        <v>38</v>
      </c>
      <c r="R76" s="366" t="s">
        <v>39</v>
      </c>
      <c r="S76" s="366" t="s">
        <v>40</v>
      </c>
      <c r="T76" s="366" t="s">
        <v>41</v>
      </c>
      <c r="U76" s="366" t="s">
        <v>42</v>
      </c>
      <c r="V76" s="366" t="s">
        <v>43</v>
      </c>
      <c r="W76" s="366" t="s">
        <v>44</v>
      </c>
      <c r="X76" s="366" t="s">
        <v>45</v>
      </c>
      <c r="Y76" s="366" t="s">
        <v>46</v>
      </c>
      <c r="Z76" s="366" t="s">
        <v>47</v>
      </c>
      <c r="AA76" s="366" t="s">
        <v>48</v>
      </c>
      <c r="AB76" s="366" t="s">
        <v>49</v>
      </c>
      <c r="AC76" s="367" t="s">
        <v>50</v>
      </c>
      <c r="AD76" s="367" t="s">
        <v>51</v>
      </c>
      <c r="AE76" s="367" t="s">
        <v>52</v>
      </c>
      <c r="AF76" s="377" t="s">
        <v>53</v>
      </c>
      <c r="AG76" s="377" t="s">
        <v>54</v>
      </c>
      <c r="AH76" s="367" t="s">
        <v>55</v>
      </c>
      <c r="AI76" s="368" t="s">
        <v>56</v>
      </c>
      <c r="AJ76" s="369"/>
      <c r="AK76" s="370"/>
    </row>
    <row r="77" spans="1:37" s="267" customFormat="1">
      <c r="A77" s="677">
        <v>1</v>
      </c>
      <c r="B77" s="264" t="s">
        <v>8</v>
      </c>
      <c r="C77" s="264" t="s">
        <v>2022</v>
      </c>
      <c r="D77" s="264" t="s">
        <v>2023</v>
      </c>
      <c r="E77" s="264" t="s">
        <v>304</v>
      </c>
      <c r="F77" s="264" t="s">
        <v>1869</v>
      </c>
      <c r="G77" s="264" t="s">
        <v>133</v>
      </c>
      <c r="H77" s="264" t="s">
        <v>2024</v>
      </c>
      <c r="I77" s="264" t="s">
        <v>133</v>
      </c>
      <c r="J77" s="264" t="s">
        <v>121</v>
      </c>
      <c r="K77" s="264" t="s">
        <v>133</v>
      </c>
      <c r="L77" s="264">
        <v>500</v>
      </c>
      <c r="M77" s="264" t="s">
        <v>113</v>
      </c>
      <c r="N77" s="264" t="s">
        <v>75</v>
      </c>
      <c r="O77" s="264" t="s">
        <v>433</v>
      </c>
      <c r="P77" s="264" t="s">
        <v>133</v>
      </c>
      <c r="Q77" s="264" t="s">
        <v>133</v>
      </c>
      <c r="R77" s="264" t="s">
        <v>133</v>
      </c>
      <c r="S77" s="264" t="s">
        <v>133</v>
      </c>
      <c r="T77" s="264" t="s">
        <v>133</v>
      </c>
      <c r="U77" s="264" t="s">
        <v>2025</v>
      </c>
      <c r="V77" s="264" t="s">
        <v>68</v>
      </c>
      <c r="W77" s="264" t="s">
        <v>68</v>
      </c>
      <c r="X77" s="264" t="s">
        <v>68</v>
      </c>
      <c r="Y77" s="264" t="s">
        <v>68</v>
      </c>
      <c r="Z77" s="264" t="s">
        <v>69</v>
      </c>
      <c r="AA77" s="264" t="s">
        <v>133</v>
      </c>
      <c r="AB77" s="264" t="s">
        <v>2026</v>
      </c>
      <c r="AC77" s="265">
        <v>46</v>
      </c>
      <c r="AD77" s="265">
        <v>8</v>
      </c>
      <c r="AE77" s="265">
        <v>0</v>
      </c>
      <c r="AF77" s="675">
        <v>86.4</v>
      </c>
      <c r="AG77" s="675">
        <f t="shared" ref="AG77:AG108" si="8">AF77*(1-(0.95^0*0.9^0*0.8^0*0.7^0*0.65^0*0.93^0*0.93^0*1^0))</f>
        <v>0</v>
      </c>
      <c r="AH77" s="678">
        <f t="shared" ref="AH77:AH108" si="9">AF77-AG77</f>
        <v>86.4</v>
      </c>
      <c r="AI77" s="679">
        <f>AF77*1.07</f>
        <v>92.448000000000008</v>
      </c>
      <c r="AJ77" s="680"/>
    </row>
    <row r="78" spans="1:37" s="267" customFormat="1">
      <c r="A78" s="677">
        <v>2</v>
      </c>
      <c r="B78" s="264" t="s">
        <v>8</v>
      </c>
      <c r="C78" s="264" t="s">
        <v>2027</v>
      </c>
      <c r="D78" s="264" t="s">
        <v>2023</v>
      </c>
      <c r="E78" s="264" t="s">
        <v>304</v>
      </c>
      <c r="F78" s="264" t="s">
        <v>1869</v>
      </c>
      <c r="G78" s="264" t="s">
        <v>133</v>
      </c>
      <c r="H78" s="264" t="s">
        <v>2024</v>
      </c>
      <c r="I78" s="264" t="s">
        <v>133</v>
      </c>
      <c r="J78" s="264" t="s">
        <v>121</v>
      </c>
      <c r="K78" s="264" t="s">
        <v>133</v>
      </c>
      <c r="L78" s="264">
        <v>500</v>
      </c>
      <c r="M78" s="264" t="s">
        <v>113</v>
      </c>
      <c r="N78" s="264" t="s">
        <v>75</v>
      </c>
      <c r="O78" s="264" t="s">
        <v>433</v>
      </c>
      <c r="P78" s="264" t="s">
        <v>133</v>
      </c>
      <c r="Q78" s="264" t="s">
        <v>133</v>
      </c>
      <c r="R78" s="264" t="s">
        <v>133</v>
      </c>
      <c r="S78" s="264" t="s">
        <v>133</v>
      </c>
      <c r="T78" s="264" t="s">
        <v>133</v>
      </c>
      <c r="U78" s="264" t="s">
        <v>2028</v>
      </c>
      <c r="V78" s="264" t="s">
        <v>68</v>
      </c>
      <c r="W78" s="264" t="s">
        <v>68</v>
      </c>
      <c r="X78" s="264" t="s">
        <v>68</v>
      </c>
      <c r="Y78" s="264" t="s">
        <v>68</v>
      </c>
      <c r="Z78" s="264" t="s">
        <v>69</v>
      </c>
      <c r="AA78" s="264" t="s">
        <v>133</v>
      </c>
      <c r="AB78" s="264" t="s">
        <v>2026</v>
      </c>
      <c r="AC78" s="265">
        <v>46</v>
      </c>
      <c r="AD78" s="265">
        <v>8</v>
      </c>
      <c r="AE78" s="265">
        <v>0</v>
      </c>
      <c r="AF78" s="675">
        <v>86.4</v>
      </c>
      <c r="AG78" s="675">
        <f t="shared" si="8"/>
        <v>0</v>
      </c>
      <c r="AH78" s="678">
        <f t="shared" si="9"/>
        <v>86.4</v>
      </c>
      <c r="AI78" s="679">
        <f t="shared" ref="AI78:AI130" si="10">AF78*1.07</f>
        <v>92.448000000000008</v>
      </c>
      <c r="AJ78" s="680"/>
    </row>
    <row r="79" spans="1:37" s="267" customFormat="1">
      <c r="A79" s="677">
        <v>3</v>
      </c>
      <c r="B79" s="264" t="s">
        <v>8</v>
      </c>
      <c r="C79" s="264" t="s">
        <v>2029</v>
      </c>
      <c r="D79" s="264" t="s">
        <v>2023</v>
      </c>
      <c r="E79" s="264" t="s">
        <v>304</v>
      </c>
      <c r="F79" s="264" t="s">
        <v>1869</v>
      </c>
      <c r="G79" s="264" t="s">
        <v>133</v>
      </c>
      <c r="H79" s="264" t="s">
        <v>2024</v>
      </c>
      <c r="I79" s="264" t="s">
        <v>133</v>
      </c>
      <c r="J79" s="264" t="s">
        <v>121</v>
      </c>
      <c r="K79" s="264" t="s">
        <v>133</v>
      </c>
      <c r="L79" s="264">
        <v>500</v>
      </c>
      <c r="M79" s="264" t="s">
        <v>113</v>
      </c>
      <c r="N79" s="264" t="s">
        <v>75</v>
      </c>
      <c r="O79" s="264" t="s">
        <v>433</v>
      </c>
      <c r="P79" s="264" t="s">
        <v>133</v>
      </c>
      <c r="Q79" s="264" t="s">
        <v>133</v>
      </c>
      <c r="R79" s="264" t="s">
        <v>133</v>
      </c>
      <c r="S79" s="264" t="s">
        <v>133</v>
      </c>
      <c r="T79" s="264" t="s">
        <v>133</v>
      </c>
      <c r="U79" s="264" t="s">
        <v>2030</v>
      </c>
      <c r="V79" s="264" t="s">
        <v>68</v>
      </c>
      <c r="W79" s="264" t="s">
        <v>68</v>
      </c>
      <c r="X79" s="264" t="s">
        <v>68</v>
      </c>
      <c r="Y79" s="264" t="s">
        <v>68</v>
      </c>
      <c r="Z79" s="264" t="s">
        <v>69</v>
      </c>
      <c r="AA79" s="264" t="s">
        <v>133</v>
      </c>
      <c r="AB79" s="264" t="s">
        <v>2026</v>
      </c>
      <c r="AC79" s="265">
        <v>46</v>
      </c>
      <c r="AD79" s="265">
        <v>8</v>
      </c>
      <c r="AE79" s="265">
        <v>0</v>
      </c>
      <c r="AF79" s="675">
        <v>86.4</v>
      </c>
      <c r="AG79" s="675">
        <f t="shared" si="8"/>
        <v>0</v>
      </c>
      <c r="AH79" s="678">
        <f t="shared" si="9"/>
        <v>86.4</v>
      </c>
      <c r="AI79" s="679">
        <f t="shared" si="10"/>
        <v>92.448000000000008</v>
      </c>
      <c r="AJ79" s="680"/>
    </row>
    <row r="80" spans="1:37" s="267" customFormat="1">
      <c r="A80" s="677">
        <v>4</v>
      </c>
      <c r="B80" s="264" t="s">
        <v>8</v>
      </c>
      <c r="C80" s="264" t="s">
        <v>2031</v>
      </c>
      <c r="D80" s="264" t="s">
        <v>2023</v>
      </c>
      <c r="E80" s="264" t="s">
        <v>304</v>
      </c>
      <c r="F80" s="264" t="s">
        <v>1869</v>
      </c>
      <c r="G80" s="264" t="s">
        <v>133</v>
      </c>
      <c r="H80" s="264" t="s">
        <v>2024</v>
      </c>
      <c r="I80" s="264" t="s">
        <v>133</v>
      </c>
      <c r="J80" s="264" t="s">
        <v>121</v>
      </c>
      <c r="K80" s="264" t="s">
        <v>133</v>
      </c>
      <c r="L80" s="264">
        <v>500</v>
      </c>
      <c r="M80" s="264" t="s">
        <v>113</v>
      </c>
      <c r="N80" s="264" t="s">
        <v>75</v>
      </c>
      <c r="O80" s="264" t="s">
        <v>433</v>
      </c>
      <c r="P80" s="264" t="s">
        <v>133</v>
      </c>
      <c r="Q80" s="264" t="s">
        <v>133</v>
      </c>
      <c r="R80" s="264" t="s">
        <v>133</v>
      </c>
      <c r="S80" s="264" t="s">
        <v>133</v>
      </c>
      <c r="T80" s="264" t="s">
        <v>133</v>
      </c>
      <c r="U80" s="264" t="s">
        <v>2032</v>
      </c>
      <c r="V80" s="264" t="s">
        <v>68</v>
      </c>
      <c r="W80" s="264" t="s">
        <v>68</v>
      </c>
      <c r="X80" s="264" t="s">
        <v>68</v>
      </c>
      <c r="Y80" s="264" t="s">
        <v>68</v>
      </c>
      <c r="Z80" s="264" t="s">
        <v>69</v>
      </c>
      <c r="AA80" s="264" t="s">
        <v>133</v>
      </c>
      <c r="AB80" s="264" t="s">
        <v>2026</v>
      </c>
      <c r="AC80" s="265">
        <v>46</v>
      </c>
      <c r="AD80" s="265">
        <v>8</v>
      </c>
      <c r="AE80" s="265">
        <v>0</v>
      </c>
      <c r="AF80" s="675">
        <v>86.4</v>
      </c>
      <c r="AG80" s="675">
        <f t="shared" si="8"/>
        <v>0</v>
      </c>
      <c r="AH80" s="678">
        <f t="shared" si="9"/>
        <v>86.4</v>
      </c>
      <c r="AI80" s="679">
        <f t="shared" si="10"/>
        <v>92.448000000000008</v>
      </c>
      <c r="AJ80" s="680"/>
    </row>
    <row r="81" spans="1:36" s="267" customFormat="1">
      <c r="A81" s="677">
        <v>5</v>
      </c>
      <c r="B81" s="264" t="s">
        <v>8</v>
      </c>
      <c r="C81" s="264" t="s">
        <v>2033</v>
      </c>
      <c r="D81" s="264" t="s">
        <v>2023</v>
      </c>
      <c r="E81" s="264" t="s">
        <v>304</v>
      </c>
      <c r="F81" s="264" t="s">
        <v>1869</v>
      </c>
      <c r="G81" s="264" t="s">
        <v>133</v>
      </c>
      <c r="H81" s="264" t="s">
        <v>2024</v>
      </c>
      <c r="I81" s="264" t="s">
        <v>133</v>
      </c>
      <c r="J81" s="264" t="s">
        <v>121</v>
      </c>
      <c r="K81" s="264" t="s">
        <v>133</v>
      </c>
      <c r="L81" s="264" t="s">
        <v>386</v>
      </c>
      <c r="M81" s="264" t="s">
        <v>113</v>
      </c>
      <c r="N81" s="264" t="s">
        <v>401</v>
      </c>
      <c r="O81" s="264" t="s">
        <v>433</v>
      </c>
      <c r="P81" s="264" t="s">
        <v>133</v>
      </c>
      <c r="Q81" s="264" t="s">
        <v>133</v>
      </c>
      <c r="R81" s="264" t="s">
        <v>133</v>
      </c>
      <c r="S81" s="264" t="s">
        <v>133</v>
      </c>
      <c r="T81" s="264" t="s">
        <v>133</v>
      </c>
      <c r="U81" s="264" t="s">
        <v>2034</v>
      </c>
      <c r="V81" s="264" t="s">
        <v>68</v>
      </c>
      <c r="W81" s="264" t="s">
        <v>68</v>
      </c>
      <c r="X81" s="264" t="s">
        <v>68</v>
      </c>
      <c r="Y81" s="264" t="s">
        <v>68</v>
      </c>
      <c r="Z81" s="264" t="s">
        <v>69</v>
      </c>
      <c r="AA81" s="264" t="s">
        <v>133</v>
      </c>
      <c r="AB81" s="264" t="s">
        <v>2026</v>
      </c>
      <c r="AC81" s="265">
        <v>46</v>
      </c>
      <c r="AD81" s="265">
        <v>8</v>
      </c>
      <c r="AE81" s="265">
        <v>8</v>
      </c>
      <c r="AF81" s="675">
        <v>99.2</v>
      </c>
      <c r="AG81" s="675">
        <f t="shared" si="8"/>
        <v>0</v>
      </c>
      <c r="AH81" s="678">
        <f t="shared" si="9"/>
        <v>99.2</v>
      </c>
      <c r="AI81" s="679">
        <f t="shared" si="10"/>
        <v>106.14400000000001</v>
      </c>
      <c r="AJ81" s="680"/>
    </row>
    <row r="82" spans="1:36" s="267" customFormat="1">
      <c r="A82" s="677">
        <v>6</v>
      </c>
      <c r="B82" s="264" t="s">
        <v>8</v>
      </c>
      <c r="C82" s="264" t="s">
        <v>2035</v>
      </c>
      <c r="D82" s="264" t="s">
        <v>2023</v>
      </c>
      <c r="E82" s="264" t="s">
        <v>304</v>
      </c>
      <c r="F82" s="264" t="s">
        <v>1876</v>
      </c>
      <c r="G82" s="264" t="s">
        <v>133</v>
      </c>
      <c r="H82" s="264" t="s">
        <v>1916</v>
      </c>
      <c r="I82" s="264" t="s">
        <v>133</v>
      </c>
      <c r="J82" s="264" t="s">
        <v>121</v>
      </c>
      <c r="K82" s="264" t="s">
        <v>133</v>
      </c>
      <c r="L82" s="264" t="s">
        <v>386</v>
      </c>
      <c r="M82" s="264" t="s">
        <v>113</v>
      </c>
      <c r="N82" s="264" t="s">
        <v>401</v>
      </c>
      <c r="O82" s="264" t="s">
        <v>433</v>
      </c>
      <c r="P82" s="264" t="s">
        <v>133</v>
      </c>
      <c r="Q82" s="264" t="s">
        <v>133</v>
      </c>
      <c r="R82" s="264" t="s">
        <v>133</v>
      </c>
      <c r="S82" s="264" t="s">
        <v>133</v>
      </c>
      <c r="T82" s="264" t="s">
        <v>133</v>
      </c>
      <c r="U82" s="264" t="s">
        <v>2036</v>
      </c>
      <c r="V82" s="264" t="s">
        <v>68</v>
      </c>
      <c r="W82" s="264" t="s">
        <v>68</v>
      </c>
      <c r="X82" s="264" t="s">
        <v>68</v>
      </c>
      <c r="Y82" s="264" t="s">
        <v>68</v>
      </c>
      <c r="Z82" s="264" t="s">
        <v>69</v>
      </c>
      <c r="AA82" s="264" t="s">
        <v>133</v>
      </c>
      <c r="AB82" s="264" t="s">
        <v>1910</v>
      </c>
      <c r="AC82" s="265">
        <v>46</v>
      </c>
      <c r="AD82" s="265">
        <v>8</v>
      </c>
      <c r="AE82" s="265">
        <v>8</v>
      </c>
      <c r="AF82" s="675">
        <v>99.2</v>
      </c>
      <c r="AG82" s="675">
        <f t="shared" si="8"/>
        <v>0</v>
      </c>
      <c r="AH82" s="678">
        <f t="shared" si="9"/>
        <v>99.2</v>
      </c>
      <c r="AI82" s="679">
        <f t="shared" si="10"/>
        <v>106.14400000000001</v>
      </c>
      <c r="AJ82" s="680"/>
    </row>
    <row r="83" spans="1:36" s="267" customFormat="1">
      <c r="A83" s="677">
        <v>7</v>
      </c>
      <c r="B83" s="264" t="s">
        <v>8</v>
      </c>
      <c r="C83" s="264" t="s">
        <v>2037</v>
      </c>
      <c r="D83" s="264" t="s">
        <v>2023</v>
      </c>
      <c r="E83" s="264" t="s">
        <v>304</v>
      </c>
      <c r="F83" s="264" t="s">
        <v>1876</v>
      </c>
      <c r="G83" s="264" t="s">
        <v>133</v>
      </c>
      <c r="H83" s="264" t="s">
        <v>1916</v>
      </c>
      <c r="I83" s="264" t="s">
        <v>133</v>
      </c>
      <c r="J83" s="264" t="s">
        <v>121</v>
      </c>
      <c r="K83" s="264" t="s">
        <v>133</v>
      </c>
      <c r="L83" s="264" t="s">
        <v>386</v>
      </c>
      <c r="M83" s="264" t="s">
        <v>113</v>
      </c>
      <c r="N83" s="264" t="s">
        <v>401</v>
      </c>
      <c r="O83" s="264" t="s">
        <v>433</v>
      </c>
      <c r="P83" s="264" t="s">
        <v>133</v>
      </c>
      <c r="Q83" s="264" t="s">
        <v>133</v>
      </c>
      <c r="R83" s="264" t="s">
        <v>133</v>
      </c>
      <c r="S83" s="264" t="s">
        <v>133</v>
      </c>
      <c r="T83" s="264" t="s">
        <v>133</v>
      </c>
      <c r="U83" s="264" t="s">
        <v>2038</v>
      </c>
      <c r="V83" s="264" t="s">
        <v>68</v>
      </c>
      <c r="W83" s="264" t="s">
        <v>68</v>
      </c>
      <c r="X83" s="264" t="s">
        <v>68</v>
      </c>
      <c r="Y83" s="264" t="s">
        <v>68</v>
      </c>
      <c r="Z83" s="264" t="s">
        <v>69</v>
      </c>
      <c r="AA83" s="264" t="s">
        <v>133</v>
      </c>
      <c r="AB83" s="264" t="s">
        <v>1910</v>
      </c>
      <c r="AC83" s="265">
        <v>46</v>
      </c>
      <c r="AD83" s="265">
        <v>8</v>
      </c>
      <c r="AE83" s="265">
        <v>8</v>
      </c>
      <c r="AF83" s="675">
        <v>99.2</v>
      </c>
      <c r="AG83" s="675">
        <f t="shared" si="8"/>
        <v>0</v>
      </c>
      <c r="AH83" s="678">
        <f t="shared" si="9"/>
        <v>99.2</v>
      </c>
      <c r="AI83" s="679">
        <f t="shared" si="10"/>
        <v>106.14400000000001</v>
      </c>
      <c r="AJ83" s="680"/>
    </row>
    <row r="84" spans="1:36" s="267" customFormat="1">
      <c r="A84" s="677">
        <v>8</v>
      </c>
      <c r="B84" s="264" t="s">
        <v>8</v>
      </c>
      <c r="C84" s="264" t="s">
        <v>2039</v>
      </c>
      <c r="D84" s="264" t="s">
        <v>2023</v>
      </c>
      <c r="E84" s="264" t="s">
        <v>304</v>
      </c>
      <c r="F84" s="264" t="s">
        <v>1876</v>
      </c>
      <c r="G84" s="264" t="s">
        <v>133</v>
      </c>
      <c r="H84" s="264" t="s">
        <v>1916</v>
      </c>
      <c r="I84" s="264" t="s">
        <v>133</v>
      </c>
      <c r="J84" s="264" t="s">
        <v>121</v>
      </c>
      <c r="K84" s="264" t="s">
        <v>133</v>
      </c>
      <c r="L84" s="264" t="s">
        <v>386</v>
      </c>
      <c r="M84" s="264" t="s">
        <v>113</v>
      </c>
      <c r="N84" s="264" t="s">
        <v>401</v>
      </c>
      <c r="O84" s="264" t="s">
        <v>433</v>
      </c>
      <c r="P84" s="264" t="s">
        <v>133</v>
      </c>
      <c r="Q84" s="264" t="s">
        <v>133</v>
      </c>
      <c r="R84" s="264" t="s">
        <v>133</v>
      </c>
      <c r="S84" s="264" t="s">
        <v>133</v>
      </c>
      <c r="T84" s="264" t="s">
        <v>133</v>
      </c>
      <c r="U84" s="264" t="s">
        <v>2040</v>
      </c>
      <c r="V84" s="264" t="s">
        <v>68</v>
      </c>
      <c r="W84" s="264" t="s">
        <v>68</v>
      </c>
      <c r="X84" s="264" t="s">
        <v>68</v>
      </c>
      <c r="Y84" s="264" t="s">
        <v>68</v>
      </c>
      <c r="Z84" s="264" t="s">
        <v>69</v>
      </c>
      <c r="AA84" s="264" t="s">
        <v>133</v>
      </c>
      <c r="AB84" s="264" t="s">
        <v>1910</v>
      </c>
      <c r="AC84" s="265">
        <v>46</v>
      </c>
      <c r="AD84" s="265">
        <v>8</v>
      </c>
      <c r="AE84" s="265">
        <v>8</v>
      </c>
      <c r="AF84" s="675">
        <v>99.2</v>
      </c>
      <c r="AG84" s="675">
        <f t="shared" si="8"/>
        <v>0</v>
      </c>
      <c r="AH84" s="678">
        <f t="shared" si="9"/>
        <v>99.2</v>
      </c>
      <c r="AI84" s="679">
        <f t="shared" si="10"/>
        <v>106.14400000000001</v>
      </c>
      <c r="AJ84" s="680"/>
    </row>
    <row r="85" spans="1:36" s="267" customFormat="1">
      <c r="A85" s="677">
        <v>9</v>
      </c>
      <c r="B85" s="264" t="s">
        <v>8</v>
      </c>
      <c r="C85" s="264" t="s">
        <v>2041</v>
      </c>
      <c r="D85" s="264" t="s">
        <v>2023</v>
      </c>
      <c r="E85" s="264" t="s">
        <v>304</v>
      </c>
      <c r="F85" s="264" t="s">
        <v>1876</v>
      </c>
      <c r="G85" s="264" t="s">
        <v>133</v>
      </c>
      <c r="H85" s="264" t="s">
        <v>1916</v>
      </c>
      <c r="I85" s="264" t="s">
        <v>133</v>
      </c>
      <c r="J85" s="264" t="s">
        <v>121</v>
      </c>
      <c r="K85" s="264" t="s">
        <v>133</v>
      </c>
      <c r="L85" s="264" t="s">
        <v>386</v>
      </c>
      <c r="M85" s="264" t="s">
        <v>113</v>
      </c>
      <c r="N85" s="264" t="s">
        <v>401</v>
      </c>
      <c r="O85" s="264" t="s">
        <v>433</v>
      </c>
      <c r="P85" s="264" t="s">
        <v>133</v>
      </c>
      <c r="Q85" s="264" t="s">
        <v>133</v>
      </c>
      <c r="R85" s="264" t="s">
        <v>133</v>
      </c>
      <c r="S85" s="264" t="s">
        <v>133</v>
      </c>
      <c r="T85" s="264" t="s">
        <v>133</v>
      </c>
      <c r="U85" s="264" t="s">
        <v>2042</v>
      </c>
      <c r="V85" s="264" t="s">
        <v>68</v>
      </c>
      <c r="W85" s="264" t="s">
        <v>68</v>
      </c>
      <c r="X85" s="264" t="s">
        <v>68</v>
      </c>
      <c r="Y85" s="264" t="s">
        <v>68</v>
      </c>
      <c r="Z85" s="264" t="s">
        <v>69</v>
      </c>
      <c r="AA85" s="264" t="s">
        <v>133</v>
      </c>
      <c r="AB85" s="264" t="s">
        <v>1910</v>
      </c>
      <c r="AC85" s="265">
        <v>46</v>
      </c>
      <c r="AD85" s="265">
        <v>8</v>
      </c>
      <c r="AE85" s="265">
        <v>8</v>
      </c>
      <c r="AF85" s="675">
        <v>99.2</v>
      </c>
      <c r="AG85" s="675">
        <f t="shared" si="8"/>
        <v>0</v>
      </c>
      <c r="AH85" s="678">
        <f t="shared" si="9"/>
        <v>99.2</v>
      </c>
      <c r="AI85" s="679">
        <f t="shared" si="10"/>
        <v>106.14400000000001</v>
      </c>
      <c r="AJ85" s="680"/>
    </row>
    <row r="86" spans="1:36" s="267" customFormat="1">
      <c r="A86" s="677">
        <v>10</v>
      </c>
      <c r="B86" s="264" t="s">
        <v>8</v>
      </c>
      <c r="C86" s="264" t="s">
        <v>2043</v>
      </c>
      <c r="D86" s="264" t="s">
        <v>2023</v>
      </c>
      <c r="E86" s="264" t="s">
        <v>304</v>
      </c>
      <c r="F86" s="264" t="s">
        <v>1876</v>
      </c>
      <c r="G86" s="264" t="s">
        <v>133</v>
      </c>
      <c r="H86" s="264" t="s">
        <v>1916</v>
      </c>
      <c r="I86" s="264" t="s">
        <v>133</v>
      </c>
      <c r="J86" s="264" t="s">
        <v>121</v>
      </c>
      <c r="K86" s="264" t="s">
        <v>133</v>
      </c>
      <c r="L86" s="264" t="s">
        <v>386</v>
      </c>
      <c r="M86" s="264" t="s">
        <v>113</v>
      </c>
      <c r="N86" s="264" t="s">
        <v>401</v>
      </c>
      <c r="O86" s="264" t="s">
        <v>433</v>
      </c>
      <c r="P86" s="264" t="s">
        <v>133</v>
      </c>
      <c r="Q86" s="264" t="s">
        <v>133</v>
      </c>
      <c r="R86" s="264" t="s">
        <v>133</v>
      </c>
      <c r="S86" s="264" t="s">
        <v>133</v>
      </c>
      <c r="T86" s="264" t="s">
        <v>133</v>
      </c>
      <c r="U86" s="264" t="s">
        <v>2044</v>
      </c>
      <c r="V86" s="264" t="s">
        <v>68</v>
      </c>
      <c r="W86" s="264" t="s">
        <v>68</v>
      </c>
      <c r="X86" s="264" t="s">
        <v>68</v>
      </c>
      <c r="Y86" s="264" t="s">
        <v>68</v>
      </c>
      <c r="Z86" s="264" t="s">
        <v>69</v>
      </c>
      <c r="AA86" s="264" t="s">
        <v>133</v>
      </c>
      <c r="AB86" s="264" t="s">
        <v>1910</v>
      </c>
      <c r="AC86" s="265">
        <v>46</v>
      </c>
      <c r="AD86" s="265">
        <v>8</v>
      </c>
      <c r="AE86" s="265">
        <v>8</v>
      </c>
      <c r="AF86" s="675">
        <v>99.2</v>
      </c>
      <c r="AG86" s="675">
        <f t="shared" si="8"/>
        <v>0</v>
      </c>
      <c r="AH86" s="678">
        <f t="shared" si="9"/>
        <v>99.2</v>
      </c>
      <c r="AI86" s="679">
        <f t="shared" si="10"/>
        <v>106.14400000000001</v>
      </c>
      <c r="AJ86" s="680"/>
    </row>
    <row r="87" spans="1:36" s="267" customFormat="1">
      <c r="A87" s="677">
        <v>11</v>
      </c>
      <c r="B87" s="264" t="s">
        <v>8</v>
      </c>
      <c r="C87" s="264" t="s">
        <v>2045</v>
      </c>
      <c r="D87" s="264" t="s">
        <v>2023</v>
      </c>
      <c r="E87" s="264" t="s">
        <v>304</v>
      </c>
      <c r="F87" s="264" t="s">
        <v>1876</v>
      </c>
      <c r="G87" s="264" t="s">
        <v>133</v>
      </c>
      <c r="H87" s="264" t="s">
        <v>1916</v>
      </c>
      <c r="I87" s="264" t="s">
        <v>133</v>
      </c>
      <c r="J87" s="264" t="s">
        <v>121</v>
      </c>
      <c r="K87" s="264" t="s">
        <v>133</v>
      </c>
      <c r="L87" s="264" t="s">
        <v>386</v>
      </c>
      <c r="M87" s="264" t="s">
        <v>113</v>
      </c>
      <c r="N87" s="264" t="s">
        <v>401</v>
      </c>
      <c r="O87" s="264" t="s">
        <v>433</v>
      </c>
      <c r="P87" s="264" t="s">
        <v>133</v>
      </c>
      <c r="Q87" s="264" t="s">
        <v>133</v>
      </c>
      <c r="R87" s="264" t="s">
        <v>133</v>
      </c>
      <c r="S87" s="264" t="s">
        <v>133</v>
      </c>
      <c r="T87" s="264" t="s">
        <v>133</v>
      </c>
      <c r="U87" s="264" t="s">
        <v>2046</v>
      </c>
      <c r="V87" s="264" t="s">
        <v>68</v>
      </c>
      <c r="W87" s="264" t="s">
        <v>68</v>
      </c>
      <c r="X87" s="264" t="s">
        <v>68</v>
      </c>
      <c r="Y87" s="264" t="s">
        <v>68</v>
      </c>
      <c r="Z87" s="264" t="s">
        <v>69</v>
      </c>
      <c r="AA87" s="264" t="s">
        <v>133</v>
      </c>
      <c r="AB87" s="264" t="s">
        <v>1910</v>
      </c>
      <c r="AC87" s="265">
        <v>46</v>
      </c>
      <c r="AD87" s="265">
        <v>8</v>
      </c>
      <c r="AE87" s="265">
        <v>8</v>
      </c>
      <c r="AF87" s="675">
        <v>99.2</v>
      </c>
      <c r="AG87" s="675">
        <f t="shared" si="8"/>
        <v>0</v>
      </c>
      <c r="AH87" s="678">
        <f t="shared" si="9"/>
        <v>99.2</v>
      </c>
      <c r="AI87" s="679">
        <f t="shared" si="10"/>
        <v>106.14400000000001</v>
      </c>
      <c r="AJ87" s="680"/>
    </row>
    <row r="88" spans="1:36" s="267" customFormat="1">
      <c r="A88" s="677">
        <v>12</v>
      </c>
      <c r="B88" s="264" t="s">
        <v>8</v>
      </c>
      <c r="C88" s="264" t="s">
        <v>2047</v>
      </c>
      <c r="D88" s="264" t="s">
        <v>2023</v>
      </c>
      <c r="E88" s="264" t="s">
        <v>304</v>
      </c>
      <c r="F88" s="264" t="s">
        <v>1876</v>
      </c>
      <c r="G88" s="264" t="s">
        <v>133</v>
      </c>
      <c r="H88" s="264" t="s">
        <v>1916</v>
      </c>
      <c r="I88" s="264" t="s">
        <v>133</v>
      </c>
      <c r="J88" s="264" t="s">
        <v>121</v>
      </c>
      <c r="K88" s="264" t="s">
        <v>133</v>
      </c>
      <c r="L88" s="264" t="s">
        <v>386</v>
      </c>
      <c r="M88" s="264" t="s">
        <v>113</v>
      </c>
      <c r="N88" s="264" t="s">
        <v>401</v>
      </c>
      <c r="O88" s="264" t="s">
        <v>433</v>
      </c>
      <c r="P88" s="264" t="s">
        <v>133</v>
      </c>
      <c r="Q88" s="264" t="s">
        <v>133</v>
      </c>
      <c r="R88" s="264" t="s">
        <v>133</v>
      </c>
      <c r="S88" s="264" t="s">
        <v>133</v>
      </c>
      <c r="T88" s="264" t="s">
        <v>133</v>
      </c>
      <c r="U88" s="264" t="s">
        <v>2048</v>
      </c>
      <c r="V88" s="264" t="s">
        <v>68</v>
      </c>
      <c r="W88" s="264" t="s">
        <v>68</v>
      </c>
      <c r="X88" s="264" t="s">
        <v>68</v>
      </c>
      <c r="Y88" s="264" t="s">
        <v>68</v>
      </c>
      <c r="Z88" s="264" t="s">
        <v>69</v>
      </c>
      <c r="AA88" s="264" t="s">
        <v>133</v>
      </c>
      <c r="AB88" s="264" t="s">
        <v>1910</v>
      </c>
      <c r="AC88" s="265">
        <v>46</v>
      </c>
      <c r="AD88" s="265">
        <v>8</v>
      </c>
      <c r="AE88" s="265">
        <v>8</v>
      </c>
      <c r="AF88" s="675">
        <v>99.2</v>
      </c>
      <c r="AG88" s="675">
        <f t="shared" si="8"/>
        <v>0</v>
      </c>
      <c r="AH88" s="678">
        <f t="shared" si="9"/>
        <v>99.2</v>
      </c>
      <c r="AI88" s="679">
        <f t="shared" si="10"/>
        <v>106.14400000000001</v>
      </c>
      <c r="AJ88" s="680"/>
    </row>
    <row r="89" spans="1:36" s="267" customFormat="1">
      <c r="A89" s="677">
        <v>13</v>
      </c>
      <c r="B89" s="264" t="s">
        <v>8</v>
      </c>
      <c r="C89" s="264" t="s">
        <v>2049</v>
      </c>
      <c r="D89" s="264" t="s">
        <v>2023</v>
      </c>
      <c r="E89" s="264" t="s">
        <v>304</v>
      </c>
      <c r="F89" s="264" t="s">
        <v>1876</v>
      </c>
      <c r="G89" s="264" t="s">
        <v>133</v>
      </c>
      <c r="H89" s="264" t="s">
        <v>1916</v>
      </c>
      <c r="I89" s="264" t="s">
        <v>133</v>
      </c>
      <c r="J89" s="264" t="s">
        <v>121</v>
      </c>
      <c r="K89" s="264" t="s">
        <v>133</v>
      </c>
      <c r="L89" s="264" t="s">
        <v>386</v>
      </c>
      <c r="M89" s="264" t="s">
        <v>113</v>
      </c>
      <c r="N89" s="264" t="s">
        <v>401</v>
      </c>
      <c r="O89" s="264" t="s">
        <v>433</v>
      </c>
      <c r="P89" s="264" t="s">
        <v>133</v>
      </c>
      <c r="Q89" s="264" t="s">
        <v>133</v>
      </c>
      <c r="R89" s="264" t="s">
        <v>133</v>
      </c>
      <c r="S89" s="264" t="s">
        <v>133</v>
      </c>
      <c r="T89" s="264" t="s">
        <v>133</v>
      </c>
      <c r="U89" s="264" t="s">
        <v>2050</v>
      </c>
      <c r="V89" s="264" t="s">
        <v>68</v>
      </c>
      <c r="W89" s="264" t="s">
        <v>68</v>
      </c>
      <c r="X89" s="264" t="s">
        <v>68</v>
      </c>
      <c r="Y89" s="264" t="s">
        <v>68</v>
      </c>
      <c r="Z89" s="264" t="s">
        <v>69</v>
      </c>
      <c r="AA89" s="264" t="s">
        <v>133</v>
      </c>
      <c r="AB89" s="264" t="s">
        <v>1910</v>
      </c>
      <c r="AC89" s="265">
        <v>46</v>
      </c>
      <c r="AD89" s="265">
        <v>8</v>
      </c>
      <c r="AE89" s="265">
        <v>8</v>
      </c>
      <c r="AF89" s="675">
        <v>99.2</v>
      </c>
      <c r="AG89" s="675">
        <f t="shared" si="8"/>
        <v>0</v>
      </c>
      <c r="AH89" s="678">
        <f t="shared" si="9"/>
        <v>99.2</v>
      </c>
      <c r="AI89" s="679">
        <f t="shared" si="10"/>
        <v>106.14400000000001</v>
      </c>
      <c r="AJ89" s="680"/>
    </row>
    <row r="90" spans="1:36" s="267" customFormat="1">
      <c r="A90" s="677">
        <v>14</v>
      </c>
      <c r="B90" s="264" t="s">
        <v>8</v>
      </c>
      <c r="C90" s="264" t="s">
        <v>2051</v>
      </c>
      <c r="D90" s="264" t="s">
        <v>2023</v>
      </c>
      <c r="E90" s="264" t="s">
        <v>304</v>
      </c>
      <c r="F90" s="264" t="s">
        <v>1876</v>
      </c>
      <c r="G90" s="264" t="s">
        <v>133</v>
      </c>
      <c r="H90" s="264" t="s">
        <v>1916</v>
      </c>
      <c r="I90" s="264" t="s">
        <v>133</v>
      </c>
      <c r="J90" s="264" t="s">
        <v>121</v>
      </c>
      <c r="K90" s="264" t="s">
        <v>133</v>
      </c>
      <c r="L90" s="264" t="s">
        <v>386</v>
      </c>
      <c r="M90" s="264" t="s">
        <v>113</v>
      </c>
      <c r="N90" s="264" t="s">
        <v>401</v>
      </c>
      <c r="O90" s="264" t="s">
        <v>433</v>
      </c>
      <c r="P90" s="264" t="s">
        <v>133</v>
      </c>
      <c r="Q90" s="264" t="s">
        <v>133</v>
      </c>
      <c r="R90" s="264" t="s">
        <v>133</v>
      </c>
      <c r="S90" s="264" t="s">
        <v>133</v>
      </c>
      <c r="T90" s="264" t="s">
        <v>133</v>
      </c>
      <c r="U90" s="264" t="s">
        <v>2052</v>
      </c>
      <c r="V90" s="264" t="s">
        <v>68</v>
      </c>
      <c r="W90" s="264" t="s">
        <v>68</v>
      </c>
      <c r="X90" s="264" t="s">
        <v>68</v>
      </c>
      <c r="Y90" s="264" t="s">
        <v>68</v>
      </c>
      <c r="Z90" s="264" t="s">
        <v>69</v>
      </c>
      <c r="AA90" s="264" t="s">
        <v>133</v>
      </c>
      <c r="AB90" s="264" t="s">
        <v>1910</v>
      </c>
      <c r="AC90" s="265">
        <v>46</v>
      </c>
      <c r="AD90" s="265">
        <v>8</v>
      </c>
      <c r="AE90" s="265">
        <v>8</v>
      </c>
      <c r="AF90" s="675">
        <v>99.2</v>
      </c>
      <c r="AG90" s="675">
        <f t="shared" si="8"/>
        <v>0</v>
      </c>
      <c r="AH90" s="678">
        <f t="shared" si="9"/>
        <v>99.2</v>
      </c>
      <c r="AI90" s="679">
        <f t="shared" si="10"/>
        <v>106.14400000000001</v>
      </c>
      <c r="AJ90" s="680"/>
    </row>
    <row r="91" spans="1:36" s="267" customFormat="1">
      <c r="A91" s="677">
        <v>15</v>
      </c>
      <c r="B91" s="264" t="s">
        <v>8</v>
      </c>
      <c r="C91" s="264" t="s">
        <v>2053</v>
      </c>
      <c r="D91" s="264" t="s">
        <v>2023</v>
      </c>
      <c r="E91" s="264" t="s">
        <v>304</v>
      </c>
      <c r="F91" s="264" t="s">
        <v>1876</v>
      </c>
      <c r="G91" s="264" t="s">
        <v>133</v>
      </c>
      <c r="H91" s="264" t="s">
        <v>1916</v>
      </c>
      <c r="I91" s="264" t="s">
        <v>133</v>
      </c>
      <c r="J91" s="264" t="s">
        <v>121</v>
      </c>
      <c r="K91" s="264" t="s">
        <v>133</v>
      </c>
      <c r="L91" s="264" t="s">
        <v>386</v>
      </c>
      <c r="M91" s="264" t="s">
        <v>113</v>
      </c>
      <c r="N91" s="264" t="s">
        <v>401</v>
      </c>
      <c r="O91" s="264" t="s">
        <v>433</v>
      </c>
      <c r="P91" s="264" t="s">
        <v>133</v>
      </c>
      <c r="Q91" s="264" t="s">
        <v>133</v>
      </c>
      <c r="R91" s="264" t="s">
        <v>133</v>
      </c>
      <c r="S91" s="264" t="s">
        <v>133</v>
      </c>
      <c r="T91" s="264" t="s">
        <v>133</v>
      </c>
      <c r="U91" s="264" t="s">
        <v>2054</v>
      </c>
      <c r="V91" s="264" t="s">
        <v>68</v>
      </c>
      <c r="W91" s="264" t="s">
        <v>68</v>
      </c>
      <c r="X91" s="264" t="s">
        <v>68</v>
      </c>
      <c r="Y91" s="264" t="s">
        <v>68</v>
      </c>
      <c r="Z91" s="264" t="s">
        <v>69</v>
      </c>
      <c r="AA91" s="264" t="s">
        <v>133</v>
      </c>
      <c r="AB91" s="264" t="s">
        <v>1910</v>
      </c>
      <c r="AC91" s="265">
        <v>46</v>
      </c>
      <c r="AD91" s="265">
        <v>8</v>
      </c>
      <c r="AE91" s="265">
        <v>8</v>
      </c>
      <c r="AF91" s="675">
        <v>99.2</v>
      </c>
      <c r="AG91" s="675">
        <f t="shared" si="8"/>
        <v>0</v>
      </c>
      <c r="AH91" s="678">
        <f t="shared" si="9"/>
        <v>99.2</v>
      </c>
      <c r="AI91" s="679">
        <f t="shared" si="10"/>
        <v>106.14400000000001</v>
      </c>
      <c r="AJ91" s="680"/>
    </row>
    <row r="92" spans="1:36" s="267" customFormat="1">
      <c r="A92" s="677">
        <v>16</v>
      </c>
      <c r="B92" s="264" t="s">
        <v>8</v>
      </c>
      <c r="C92" s="264" t="s">
        <v>2055</v>
      </c>
      <c r="D92" s="264" t="s">
        <v>2023</v>
      </c>
      <c r="E92" s="264" t="s">
        <v>304</v>
      </c>
      <c r="F92" s="264" t="s">
        <v>1876</v>
      </c>
      <c r="G92" s="264" t="s">
        <v>133</v>
      </c>
      <c r="H92" s="264" t="s">
        <v>1916</v>
      </c>
      <c r="I92" s="264" t="s">
        <v>133</v>
      </c>
      <c r="J92" s="264" t="s">
        <v>121</v>
      </c>
      <c r="K92" s="264" t="s">
        <v>133</v>
      </c>
      <c r="L92" s="264" t="s">
        <v>386</v>
      </c>
      <c r="M92" s="264" t="s">
        <v>113</v>
      </c>
      <c r="N92" s="264" t="s">
        <v>401</v>
      </c>
      <c r="O92" s="264" t="s">
        <v>433</v>
      </c>
      <c r="P92" s="264" t="s">
        <v>133</v>
      </c>
      <c r="Q92" s="264" t="s">
        <v>133</v>
      </c>
      <c r="R92" s="264" t="s">
        <v>133</v>
      </c>
      <c r="S92" s="264" t="s">
        <v>133</v>
      </c>
      <c r="T92" s="264" t="s">
        <v>133</v>
      </c>
      <c r="U92" s="264" t="s">
        <v>2056</v>
      </c>
      <c r="V92" s="264" t="s">
        <v>68</v>
      </c>
      <c r="W92" s="264" t="s">
        <v>68</v>
      </c>
      <c r="X92" s="264" t="s">
        <v>68</v>
      </c>
      <c r="Y92" s="264" t="s">
        <v>68</v>
      </c>
      <c r="Z92" s="264" t="s">
        <v>69</v>
      </c>
      <c r="AA92" s="264" t="s">
        <v>133</v>
      </c>
      <c r="AB92" s="264" t="s">
        <v>1910</v>
      </c>
      <c r="AC92" s="265">
        <v>46</v>
      </c>
      <c r="AD92" s="265">
        <v>8</v>
      </c>
      <c r="AE92" s="265">
        <v>8</v>
      </c>
      <c r="AF92" s="675">
        <v>99.2</v>
      </c>
      <c r="AG92" s="675">
        <f t="shared" si="8"/>
        <v>0</v>
      </c>
      <c r="AH92" s="678">
        <f t="shared" si="9"/>
        <v>99.2</v>
      </c>
      <c r="AI92" s="679">
        <f t="shared" si="10"/>
        <v>106.14400000000001</v>
      </c>
      <c r="AJ92" s="680"/>
    </row>
    <row r="93" spans="1:36" s="267" customFormat="1">
      <c r="A93" s="677">
        <v>17</v>
      </c>
      <c r="B93" s="264" t="s">
        <v>8</v>
      </c>
      <c r="C93" s="264" t="s">
        <v>2057</v>
      </c>
      <c r="D93" s="264" t="s">
        <v>2023</v>
      </c>
      <c r="E93" s="264" t="s">
        <v>304</v>
      </c>
      <c r="F93" s="264" t="s">
        <v>1876</v>
      </c>
      <c r="G93" s="264" t="s">
        <v>133</v>
      </c>
      <c r="H93" s="264" t="s">
        <v>1916</v>
      </c>
      <c r="I93" s="264" t="s">
        <v>133</v>
      </c>
      <c r="J93" s="264" t="s">
        <v>121</v>
      </c>
      <c r="K93" s="264" t="s">
        <v>133</v>
      </c>
      <c r="L93" s="264" t="s">
        <v>386</v>
      </c>
      <c r="M93" s="264" t="s">
        <v>113</v>
      </c>
      <c r="N93" s="264" t="s">
        <v>401</v>
      </c>
      <c r="O93" s="264" t="s">
        <v>433</v>
      </c>
      <c r="P93" s="264" t="s">
        <v>133</v>
      </c>
      <c r="Q93" s="264" t="s">
        <v>133</v>
      </c>
      <c r="R93" s="264" t="s">
        <v>133</v>
      </c>
      <c r="S93" s="264" t="s">
        <v>133</v>
      </c>
      <c r="T93" s="264" t="s">
        <v>133</v>
      </c>
      <c r="U93" s="264" t="s">
        <v>2058</v>
      </c>
      <c r="V93" s="264" t="s">
        <v>68</v>
      </c>
      <c r="W93" s="264" t="s">
        <v>68</v>
      </c>
      <c r="X93" s="264" t="s">
        <v>68</v>
      </c>
      <c r="Y93" s="264" t="s">
        <v>68</v>
      </c>
      <c r="Z93" s="264" t="s">
        <v>69</v>
      </c>
      <c r="AA93" s="264" t="s">
        <v>133</v>
      </c>
      <c r="AB93" s="264" t="s">
        <v>1910</v>
      </c>
      <c r="AC93" s="265">
        <v>46</v>
      </c>
      <c r="AD93" s="265">
        <v>8</v>
      </c>
      <c r="AE93" s="265">
        <v>8</v>
      </c>
      <c r="AF93" s="675">
        <v>99.2</v>
      </c>
      <c r="AG93" s="675">
        <f t="shared" si="8"/>
        <v>0</v>
      </c>
      <c r="AH93" s="678">
        <f t="shared" si="9"/>
        <v>99.2</v>
      </c>
      <c r="AI93" s="679">
        <f t="shared" si="10"/>
        <v>106.14400000000001</v>
      </c>
      <c r="AJ93" s="680"/>
    </row>
    <row r="94" spans="1:36" s="267" customFormat="1">
      <c r="A94" s="677">
        <v>18</v>
      </c>
      <c r="B94" s="264" t="s">
        <v>8</v>
      </c>
      <c r="C94" s="264" t="s">
        <v>2059</v>
      </c>
      <c r="D94" s="264" t="s">
        <v>2023</v>
      </c>
      <c r="E94" s="264" t="s">
        <v>304</v>
      </c>
      <c r="F94" s="264" t="s">
        <v>1876</v>
      </c>
      <c r="G94" s="264" t="s">
        <v>133</v>
      </c>
      <c r="H94" s="264" t="s">
        <v>1916</v>
      </c>
      <c r="I94" s="264" t="s">
        <v>133</v>
      </c>
      <c r="J94" s="264" t="s">
        <v>121</v>
      </c>
      <c r="K94" s="264" t="s">
        <v>133</v>
      </c>
      <c r="L94" s="264" t="s">
        <v>386</v>
      </c>
      <c r="M94" s="264" t="s">
        <v>113</v>
      </c>
      <c r="N94" s="264" t="s">
        <v>401</v>
      </c>
      <c r="O94" s="264" t="s">
        <v>433</v>
      </c>
      <c r="P94" s="264" t="s">
        <v>133</v>
      </c>
      <c r="Q94" s="264" t="s">
        <v>133</v>
      </c>
      <c r="R94" s="264" t="s">
        <v>133</v>
      </c>
      <c r="S94" s="264" t="s">
        <v>133</v>
      </c>
      <c r="T94" s="264" t="s">
        <v>133</v>
      </c>
      <c r="U94" s="264" t="s">
        <v>2060</v>
      </c>
      <c r="V94" s="264" t="s">
        <v>68</v>
      </c>
      <c r="W94" s="264" t="s">
        <v>68</v>
      </c>
      <c r="X94" s="264" t="s">
        <v>68</v>
      </c>
      <c r="Y94" s="264" t="s">
        <v>68</v>
      </c>
      <c r="Z94" s="264" t="s">
        <v>69</v>
      </c>
      <c r="AA94" s="264" t="s">
        <v>133</v>
      </c>
      <c r="AB94" s="264" t="s">
        <v>1910</v>
      </c>
      <c r="AC94" s="265">
        <v>46</v>
      </c>
      <c r="AD94" s="265">
        <v>8</v>
      </c>
      <c r="AE94" s="265">
        <v>8</v>
      </c>
      <c r="AF94" s="675">
        <v>99.2</v>
      </c>
      <c r="AG94" s="675">
        <f t="shared" si="8"/>
        <v>0</v>
      </c>
      <c r="AH94" s="678">
        <f t="shared" si="9"/>
        <v>99.2</v>
      </c>
      <c r="AI94" s="679">
        <f t="shared" si="10"/>
        <v>106.14400000000001</v>
      </c>
      <c r="AJ94" s="680"/>
    </row>
    <row r="95" spans="1:36" s="267" customFormat="1">
      <c r="A95" s="677">
        <v>19</v>
      </c>
      <c r="B95" s="264" t="s">
        <v>8</v>
      </c>
      <c r="C95" s="264" t="s">
        <v>2061</v>
      </c>
      <c r="D95" s="264" t="s">
        <v>2023</v>
      </c>
      <c r="E95" s="264" t="s">
        <v>304</v>
      </c>
      <c r="F95" s="264" t="s">
        <v>1876</v>
      </c>
      <c r="G95" s="264" t="s">
        <v>133</v>
      </c>
      <c r="H95" s="264" t="s">
        <v>1916</v>
      </c>
      <c r="I95" s="264" t="s">
        <v>133</v>
      </c>
      <c r="J95" s="264" t="s">
        <v>121</v>
      </c>
      <c r="K95" s="264" t="s">
        <v>133</v>
      </c>
      <c r="L95" s="264" t="s">
        <v>386</v>
      </c>
      <c r="M95" s="264" t="s">
        <v>113</v>
      </c>
      <c r="N95" s="264" t="s">
        <v>401</v>
      </c>
      <c r="O95" s="264" t="s">
        <v>433</v>
      </c>
      <c r="P95" s="264" t="s">
        <v>133</v>
      </c>
      <c r="Q95" s="264" t="s">
        <v>133</v>
      </c>
      <c r="R95" s="264" t="s">
        <v>133</v>
      </c>
      <c r="S95" s="264" t="s">
        <v>133</v>
      </c>
      <c r="T95" s="264" t="s">
        <v>133</v>
      </c>
      <c r="U95" s="264" t="s">
        <v>2062</v>
      </c>
      <c r="V95" s="264" t="s">
        <v>68</v>
      </c>
      <c r="W95" s="264" t="s">
        <v>68</v>
      </c>
      <c r="X95" s="264" t="s">
        <v>68</v>
      </c>
      <c r="Y95" s="264" t="s">
        <v>68</v>
      </c>
      <c r="Z95" s="264" t="s">
        <v>69</v>
      </c>
      <c r="AA95" s="264" t="s">
        <v>133</v>
      </c>
      <c r="AB95" s="264" t="s">
        <v>1910</v>
      </c>
      <c r="AC95" s="265">
        <v>46</v>
      </c>
      <c r="AD95" s="265">
        <v>8</v>
      </c>
      <c r="AE95" s="265">
        <v>8</v>
      </c>
      <c r="AF95" s="675">
        <v>99.2</v>
      </c>
      <c r="AG95" s="675">
        <f t="shared" si="8"/>
        <v>0</v>
      </c>
      <c r="AH95" s="678">
        <f t="shared" si="9"/>
        <v>99.2</v>
      </c>
      <c r="AI95" s="679">
        <f t="shared" si="10"/>
        <v>106.14400000000001</v>
      </c>
      <c r="AJ95" s="680"/>
    </row>
    <row r="96" spans="1:36" s="267" customFormat="1">
      <c r="A96" s="677">
        <v>20</v>
      </c>
      <c r="B96" s="264" t="s">
        <v>8</v>
      </c>
      <c r="C96" s="264" t="s">
        <v>2063</v>
      </c>
      <c r="D96" s="264" t="s">
        <v>2023</v>
      </c>
      <c r="E96" s="264" t="s">
        <v>304</v>
      </c>
      <c r="F96" s="264" t="s">
        <v>1876</v>
      </c>
      <c r="G96" s="264" t="s">
        <v>133</v>
      </c>
      <c r="H96" s="264" t="s">
        <v>1916</v>
      </c>
      <c r="I96" s="264" t="s">
        <v>133</v>
      </c>
      <c r="J96" s="264" t="s">
        <v>121</v>
      </c>
      <c r="K96" s="264" t="s">
        <v>133</v>
      </c>
      <c r="L96" s="264" t="s">
        <v>386</v>
      </c>
      <c r="M96" s="264" t="s">
        <v>113</v>
      </c>
      <c r="N96" s="264" t="s">
        <v>401</v>
      </c>
      <c r="O96" s="264" t="s">
        <v>433</v>
      </c>
      <c r="P96" s="264" t="s">
        <v>133</v>
      </c>
      <c r="Q96" s="264" t="s">
        <v>133</v>
      </c>
      <c r="R96" s="264" t="s">
        <v>133</v>
      </c>
      <c r="S96" s="264" t="s">
        <v>133</v>
      </c>
      <c r="T96" s="264" t="s">
        <v>133</v>
      </c>
      <c r="U96" s="264" t="s">
        <v>2064</v>
      </c>
      <c r="V96" s="264" t="s">
        <v>68</v>
      </c>
      <c r="W96" s="264" t="s">
        <v>68</v>
      </c>
      <c r="X96" s="264" t="s">
        <v>68</v>
      </c>
      <c r="Y96" s="264" t="s">
        <v>68</v>
      </c>
      <c r="Z96" s="264" t="s">
        <v>69</v>
      </c>
      <c r="AA96" s="264" t="s">
        <v>133</v>
      </c>
      <c r="AB96" s="264" t="s">
        <v>1910</v>
      </c>
      <c r="AC96" s="265">
        <v>46</v>
      </c>
      <c r="AD96" s="265">
        <v>8</v>
      </c>
      <c r="AE96" s="265">
        <v>8</v>
      </c>
      <c r="AF96" s="675">
        <v>99.2</v>
      </c>
      <c r="AG96" s="675">
        <f t="shared" si="8"/>
        <v>0</v>
      </c>
      <c r="AH96" s="678">
        <f t="shared" si="9"/>
        <v>99.2</v>
      </c>
      <c r="AI96" s="679">
        <f t="shared" si="10"/>
        <v>106.14400000000001</v>
      </c>
      <c r="AJ96" s="680"/>
    </row>
    <row r="97" spans="1:36" s="267" customFormat="1">
      <c r="A97" s="677">
        <v>21</v>
      </c>
      <c r="B97" s="264" t="s">
        <v>8</v>
      </c>
      <c r="C97" s="264" t="s">
        <v>2065</v>
      </c>
      <c r="D97" s="264" t="s">
        <v>2023</v>
      </c>
      <c r="E97" s="264" t="s">
        <v>304</v>
      </c>
      <c r="F97" s="264" t="s">
        <v>1876</v>
      </c>
      <c r="G97" s="264" t="s">
        <v>133</v>
      </c>
      <c r="H97" s="264" t="s">
        <v>1916</v>
      </c>
      <c r="I97" s="264" t="s">
        <v>133</v>
      </c>
      <c r="J97" s="264" t="s">
        <v>121</v>
      </c>
      <c r="K97" s="264" t="s">
        <v>133</v>
      </c>
      <c r="L97" s="264" t="s">
        <v>386</v>
      </c>
      <c r="M97" s="264" t="s">
        <v>113</v>
      </c>
      <c r="N97" s="264" t="s">
        <v>401</v>
      </c>
      <c r="O97" s="264" t="s">
        <v>433</v>
      </c>
      <c r="P97" s="264" t="s">
        <v>133</v>
      </c>
      <c r="Q97" s="264" t="s">
        <v>133</v>
      </c>
      <c r="R97" s="264" t="s">
        <v>133</v>
      </c>
      <c r="S97" s="264" t="s">
        <v>133</v>
      </c>
      <c r="T97" s="264" t="s">
        <v>133</v>
      </c>
      <c r="U97" s="264" t="s">
        <v>2066</v>
      </c>
      <c r="V97" s="264" t="s">
        <v>68</v>
      </c>
      <c r="W97" s="264" t="s">
        <v>68</v>
      </c>
      <c r="X97" s="264" t="s">
        <v>68</v>
      </c>
      <c r="Y97" s="264" t="s">
        <v>68</v>
      </c>
      <c r="Z97" s="264" t="s">
        <v>69</v>
      </c>
      <c r="AA97" s="264" t="s">
        <v>133</v>
      </c>
      <c r="AB97" s="264" t="s">
        <v>1910</v>
      </c>
      <c r="AC97" s="265">
        <v>46</v>
      </c>
      <c r="AD97" s="265">
        <v>8</v>
      </c>
      <c r="AE97" s="265">
        <v>8</v>
      </c>
      <c r="AF97" s="675">
        <v>99.2</v>
      </c>
      <c r="AG97" s="675">
        <f t="shared" si="8"/>
        <v>0</v>
      </c>
      <c r="AH97" s="678">
        <f t="shared" si="9"/>
        <v>99.2</v>
      </c>
      <c r="AI97" s="679">
        <f t="shared" si="10"/>
        <v>106.14400000000001</v>
      </c>
      <c r="AJ97" s="680"/>
    </row>
    <row r="98" spans="1:36" s="267" customFormat="1">
      <c r="A98" s="677">
        <v>22</v>
      </c>
      <c r="B98" s="264" t="s">
        <v>8</v>
      </c>
      <c r="C98" s="264" t="s">
        <v>2067</v>
      </c>
      <c r="D98" s="264" t="s">
        <v>2023</v>
      </c>
      <c r="E98" s="264" t="s">
        <v>304</v>
      </c>
      <c r="F98" s="264" t="s">
        <v>1876</v>
      </c>
      <c r="G98" s="264" t="s">
        <v>133</v>
      </c>
      <c r="H98" s="264" t="s">
        <v>1916</v>
      </c>
      <c r="I98" s="264" t="s">
        <v>133</v>
      </c>
      <c r="J98" s="264" t="s">
        <v>121</v>
      </c>
      <c r="K98" s="264" t="s">
        <v>133</v>
      </c>
      <c r="L98" s="264" t="s">
        <v>386</v>
      </c>
      <c r="M98" s="264" t="s">
        <v>113</v>
      </c>
      <c r="N98" s="264" t="s">
        <v>401</v>
      </c>
      <c r="O98" s="264" t="s">
        <v>433</v>
      </c>
      <c r="P98" s="264" t="s">
        <v>133</v>
      </c>
      <c r="Q98" s="264" t="s">
        <v>133</v>
      </c>
      <c r="R98" s="264" t="s">
        <v>133</v>
      </c>
      <c r="S98" s="264" t="s">
        <v>133</v>
      </c>
      <c r="T98" s="264" t="s">
        <v>133</v>
      </c>
      <c r="U98" s="264" t="s">
        <v>2068</v>
      </c>
      <c r="V98" s="264" t="s">
        <v>68</v>
      </c>
      <c r="W98" s="264" t="s">
        <v>68</v>
      </c>
      <c r="X98" s="264" t="s">
        <v>68</v>
      </c>
      <c r="Y98" s="264" t="s">
        <v>68</v>
      </c>
      <c r="Z98" s="264" t="s">
        <v>69</v>
      </c>
      <c r="AA98" s="264" t="s">
        <v>133</v>
      </c>
      <c r="AB98" s="264" t="s">
        <v>1910</v>
      </c>
      <c r="AC98" s="265">
        <v>46</v>
      </c>
      <c r="AD98" s="265">
        <v>8</v>
      </c>
      <c r="AE98" s="265">
        <v>8</v>
      </c>
      <c r="AF98" s="675">
        <v>99.2</v>
      </c>
      <c r="AG98" s="675">
        <f t="shared" si="8"/>
        <v>0</v>
      </c>
      <c r="AH98" s="678">
        <f t="shared" si="9"/>
        <v>99.2</v>
      </c>
      <c r="AI98" s="679">
        <f t="shared" si="10"/>
        <v>106.14400000000001</v>
      </c>
      <c r="AJ98" s="680"/>
    </row>
    <row r="99" spans="1:36" s="267" customFormat="1">
      <c r="A99" s="677">
        <v>23</v>
      </c>
      <c r="B99" s="264" t="s">
        <v>8</v>
      </c>
      <c r="C99" s="264" t="s">
        <v>2069</v>
      </c>
      <c r="D99" s="264" t="s">
        <v>2023</v>
      </c>
      <c r="E99" s="264" t="s">
        <v>304</v>
      </c>
      <c r="F99" s="264" t="s">
        <v>1876</v>
      </c>
      <c r="G99" s="264" t="s">
        <v>133</v>
      </c>
      <c r="H99" s="264" t="s">
        <v>1916</v>
      </c>
      <c r="I99" s="264" t="s">
        <v>133</v>
      </c>
      <c r="J99" s="264" t="s">
        <v>121</v>
      </c>
      <c r="K99" s="264" t="s">
        <v>133</v>
      </c>
      <c r="L99" s="264" t="s">
        <v>386</v>
      </c>
      <c r="M99" s="264" t="s">
        <v>113</v>
      </c>
      <c r="N99" s="264" t="s">
        <v>401</v>
      </c>
      <c r="O99" s="264" t="s">
        <v>433</v>
      </c>
      <c r="P99" s="264" t="s">
        <v>133</v>
      </c>
      <c r="Q99" s="264" t="s">
        <v>133</v>
      </c>
      <c r="R99" s="264" t="s">
        <v>133</v>
      </c>
      <c r="S99" s="264" t="s">
        <v>133</v>
      </c>
      <c r="T99" s="264" t="s">
        <v>133</v>
      </c>
      <c r="U99" s="264" t="s">
        <v>2070</v>
      </c>
      <c r="V99" s="264" t="s">
        <v>68</v>
      </c>
      <c r="W99" s="264" t="s">
        <v>68</v>
      </c>
      <c r="X99" s="264" t="s">
        <v>68</v>
      </c>
      <c r="Y99" s="264" t="s">
        <v>68</v>
      </c>
      <c r="Z99" s="264" t="s">
        <v>69</v>
      </c>
      <c r="AA99" s="264" t="s">
        <v>133</v>
      </c>
      <c r="AB99" s="264" t="s">
        <v>1910</v>
      </c>
      <c r="AC99" s="265">
        <v>46</v>
      </c>
      <c r="AD99" s="265">
        <v>8</v>
      </c>
      <c r="AE99" s="265">
        <v>8</v>
      </c>
      <c r="AF99" s="675">
        <v>99.2</v>
      </c>
      <c r="AG99" s="675">
        <f t="shared" si="8"/>
        <v>0</v>
      </c>
      <c r="AH99" s="678">
        <f t="shared" si="9"/>
        <v>99.2</v>
      </c>
      <c r="AI99" s="679">
        <f t="shared" si="10"/>
        <v>106.14400000000001</v>
      </c>
      <c r="AJ99" s="680"/>
    </row>
    <row r="100" spans="1:36" s="267" customFormat="1">
      <c r="A100" s="677">
        <v>24</v>
      </c>
      <c r="B100" s="264" t="s">
        <v>8</v>
      </c>
      <c r="C100" s="264" t="s">
        <v>2071</v>
      </c>
      <c r="D100" s="264" t="s">
        <v>2023</v>
      </c>
      <c r="E100" s="264" t="s">
        <v>304</v>
      </c>
      <c r="F100" s="264" t="s">
        <v>1876</v>
      </c>
      <c r="G100" s="264" t="s">
        <v>133</v>
      </c>
      <c r="H100" s="264" t="s">
        <v>1916</v>
      </c>
      <c r="I100" s="264" t="s">
        <v>133</v>
      </c>
      <c r="J100" s="264" t="s">
        <v>121</v>
      </c>
      <c r="K100" s="264" t="s">
        <v>133</v>
      </c>
      <c r="L100" s="264" t="s">
        <v>386</v>
      </c>
      <c r="M100" s="264" t="s">
        <v>113</v>
      </c>
      <c r="N100" s="264" t="s">
        <v>401</v>
      </c>
      <c r="O100" s="264" t="s">
        <v>433</v>
      </c>
      <c r="P100" s="264" t="s">
        <v>133</v>
      </c>
      <c r="Q100" s="264" t="s">
        <v>133</v>
      </c>
      <c r="R100" s="264" t="s">
        <v>133</v>
      </c>
      <c r="S100" s="264" t="s">
        <v>133</v>
      </c>
      <c r="T100" s="264" t="s">
        <v>133</v>
      </c>
      <c r="U100" s="264" t="s">
        <v>2072</v>
      </c>
      <c r="V100" s="264" t="s">
        <v>68</v>
      </c>
      <c r="W100" s="264" t="s">
        <v>68</v>
      </c>
      <c r="X100" s="264" t="s">
        <v>68</v>
      </c>
      <c r="Y100" s="264" t="s">
        <v>68</v>
      </c>
      <c r="Z100" s="264" t="s">
        <v>69</v>
      </c>
      <c r="AA100" s="264" t="s">
        <v>133</v>
      </c>
      <c r="AB100" s="264" t="s">
        <v>1910</v>
      </c>
      <c r="AC100" s="265">
        <v>46</v>
      </c>
      <c r="AD100" s="265">
        <v>8</v>
      </c>
      <c r="AE100" s="265">
        <v>8</v>
      </c>
      <c r="AF100" s="675">
        <v>99.2</v>
      </c>
      <c r="AG100" s="675">
        <f t="shared" si="8"/>
        <v>0</v>
      </c>
      <c r="AH100" s="678">
        <f t="shared" si="9"/>
        <v>99.2</v>
      </c>
      <c r="AI100" s="679">
        <f t="shared" si="10"/>
        <v>106.14400000000001</v>
      </c>
      <c r="AJ100" s="680"/>
    </row>
    <row r="101" spans="1:36" s="267" customFormat="1">
      <c r="A101" s="677">
        <v>25</v>
      </c>
      <c r="B101" s="264" t="s">
        <v>8</v>
      </c>
      <c r="C101" s="264" t="s">
        <v>2073</v>
      </c>
      <c r="D101" s="264" t="s">
        <v>2023</v>
      </c>
      <c r="E101" s="264" t="s">
        <v>304</v>
      </c>
      <c r="F101" s="264" t="s">
        <v>1876</v>
      </c>
      <c r="G101" s="264" t="s">
        <v>133</v>
      </c>
      <c r="H101" s="264" t="s">
        <v>1916</v>
      </c>
      <c r="I101" s="264" t="s">
        <v>133</v>
      </c>
      <c r="J101" s="264" t="s">
        <v>121</v>
      </c>
      <c r="K101" s="264" t="s">
        <v>133</v>
      </c>
      <c r="L101" s="264" t="s">
        <v>386</v>
      </c>
      <c r="M101" s="264" t="s">
        <v>113</v>
      </c>
      <c r="N101" s="264" t="s">
        <v>401</v>
      </c>
      <c r="O101" s="264" t="s">
        <v>433</v>
      </c>
      <c r="P101" s="264" t="s">
        <v>133</v>
      </c>
      <c r="Q101" s="264" t="s">
        <v>133</v>
      </c>
      <c r="R101" s="264" t="s">
        <v>133</v>
      </c>
      <c r="S101" s="264" t="s">
        <v>133</v>
      </c>
      <c r="T101" s="264" t="s">
        <v>133</v>
      </c>
      <c r="U101" s="264" t="s">
        <v>2074</v>
      </c>
      <c r="V101" s="264" t="s">
        <v>68</v>
      </c>
      <c r="W101" s="264" t="s">
        <v>68</v>
      </c>
      <c r="X101" s="264" t="s">
        <v>68</v>
      </c>
      <c r="Y101" s="264" t="s">
        <v>68</v>
      </c>
      <c r="Z101" s="264" t="s">
        <v>69</v>
      </c>
      <c r="AA101" s="264" t="s">
        <v>133</v>
      </c>
      <c r="AB101" s="264" t="s">
        <v>1910</v>
      </c>
      <c r="AC101" s="265">
        <v>46</v>
      </c>
      <c r="AD101" s="265">
        <v>8</v>
      </c>
      <c r="AE101" s="265">
        <v>8</v>
      </c>
      <c r="AF101" s="675">
        <v>99.2</v>
      </c>
      <c r="AG101" s="675">
        <f t="shared" si="8"/>
        <v>0</v>
      </c>
      <c r="AH101" s="678">
        <f t="shared" si="9"/>
        <v>99.2</v>
      </c>
      <c r="AI101" s="679">
        <f t="shared" si="10"/>
        <v>106.14400000000001</v>
      </c>
      <c r="AJ101" s="680"/>
    </row>
    <row r="102" spans="1:36" s="267" customFormat="1">
      <c r="A102" s="677">
        <v>26</v>
      </c>
      <c r="B102" s="264" t="s">
        <v>8</v>
      </c>
      <c r="C102" s="264" t="s">
        <v>2075</v>
      </c>
      <c r="D102" s="264" t="s">
        <v>2023</v>
      </c>
      <c r="E102" s="264" t="s">
        <v>304</v>
      </c>
      <c r="F102" s="264" t="s">
        <v>1876</v>
      </c>
      <c r="G102" s="264" t="s">
        <v>133</v>
      </c>
      <c r="H102" s="264" t="s">
        <v>1916</v>
      </c>
      <c r="I102" s="264" t="s">
        <v>133</v>
      </c>
      <c r="J102" s="264" t="s">
        <v>121</v>
      </c>
      <c r="K102" s="264" t="s">
        <v>133</v>
      </c>
      <c r="L102" s="264" t="s">
        <v>386</v>
      </c>
      <c r="M102" s="264" t="s">
        <v>113</v>
      </c>
      <c r="N102" s="264" t="s">
        <v>401</v>
      </c>
      <c r="O102" s="264" t="s">
        <v>433</v>
      </c>
      <c r="P102" s="264" t="s">
        <v>133</v>
      </c>
      <c r="Q102" s="264" t="s">
        <v>133</v>
      </c>
      <c r="R102" s="264" t="s">
        <v>133</v>
      </c>
      <c r="S102" s="264" t="s">
        <v>133</v>
      </c>
      <c r="T102" s="264" t="s">
        <v>133</v>
      </c>
      <c r="U102" s="264" t="s">
        <v>2076</v>
      </c>
      <c r="V102" s="264" t="s">
        <v>68</v>
      </c>
      <c r="W102" s="264" t="s">
        <v>68</v>
      </c>
      <c r="X102" s="264" t="s">
        <v>68</v>
      </c>
      <c r="Y102" s="264" t="s">
        <v>68</v>
      </c>
      <c r="Z102" s="264" t="s">
        <v>69</v>
      </c>
      <c r="AA102" s="264" t="s">
        <v>133</v>
      </c>
      <c r="AB102" s="264" t="s">
        <v>1910</v>
      </c>
      <c r="AC102" s="265">
        <v>46</v>
      </c>
      <c r="AD102" s="265">
        <v>8</v>
      </c>
      <c r="AE102" s="265">
        <v>8</v>
      </c>
      <c r="AF102" s="675">
        <v>99.2</v>
      </c>
      <c r="AG102" s="675">
        <f t="shared" si="8"/>
        <v>0</v>
      </c>
      <c r="AH102" s="678">
        <f t="shared" si="9"/>
        <v>99.2</v>
      </c>
      <c r="AI102" s="679">
        <f t="shared" si="10"/>
        <v>106.14400000000001</v>
      </c>
      <c r="AJ102" s="680"/>
    </row>
    <row r="103" spans="1:36" s="267" customFormat="1">
      <c r="A103" s="677">
        <v>27</v>
      </c>
      <c r="B103" s="264" t="s">
        <v>8</v>
      </c>
      <c r="C103" s="264" t="s">
        <v>2077</v>
      </c>
      <c r="D103" s="264" t="s">
        <v>2023</v>
      </c>
      <c r="E103" s="264" t="s">
        <v>304</v>
      </c>
      <c r="F103" s="264" t="s">
        <v>1876</v>
      </c>
      <c r="G103" s="264" t="s">
        <v>133</v>
      </c>
      <c r="H103" s="264" t="s">
        <v>1916</v>
      </c>
      <c r="I103" s="264" t="s">
        <v>133</v>
      </c>
      <c r="J103" s="264" t="s">
        <v>121</v>
      </c>
      <c r="K103" s="264" t="s">
        <v>133</v>
      </c>
      <c r="L103" s="264" t="s">
        <v>386</v>
      </c>
      <c r="M103" s="264" t="s">
        <v>113</v>
      </c>
      <c r="N103" s="264" t="s">
        <v>401</v>
      </c>
      <c r="O103" s="264" t="s">
        <v>433</v>
      </c>
      <c r="P103" s="264" t="s">
        <v>133</v>
      </c>
      <c r="Q103" s="264" t="s">
        <v>133</v>
      </c>
      <c r="R103" s="264" t="s">
        <v>133</v>
      </c>
      <c r="S103" s="264" t="s">
        <v>133</v>
      </c>
      <c r="T103" s="264" t="s">
        <v>133</v>
      </c>
      <c r="U103" s="264" t="s">
        <v>2078</v>
      </c>
      <c r="V103" s="264" t="s">
        <v>68</v>
      </c>
      <c r="W103" s="264" t="s">
        <v>68</v>
      </c>
      <c r="X103" s="264" t="s">
        <v>68</v>
      </c>
      <c r="Y103" s="264" t="s">
        <v>68</v>
      </c>
      <c r="Z103" s="264" t="s">
        <v>69</v>
      </c>
      <c r="AA103" s="264" t="s">
        <v>133</v>
      </c>
      <c r="AB103" s="264" t="s">
        <v>1910</v>
      </c>
      <c r="AC103" s="265">
        <v>46</v>
      </c>
      <c r="AD103" s="265">
        <v>8</v>
      </c>
      <c r="AE103" s="265">
        <v>8</v>
      </c>
      <c r="AF103" s="675">
        <v>99.2</v>
      </c>
      <c r="AG103" s="675">
        <f t="shared" si="8"/>
        <v>0</v>
      </c>
      <c r="AH103" s="678">
        <f t="shared" si="9"/>
        <v>99.2</v>
      </c>
      <c r="AI103" s="679">
        <f t="shared" si="10"/>
        <v>106.14400000000001</v>
      </c>
      <c r="AJ103" s="680"/>
    </row>
    <row r="104" spans="1:36" s="267" customFormat="1">
      <c r="A104" s="677">
        <v>28</v>
      </c>
      <c r="B104" s="264" t="s">
        <v>8</v>
      </c>
      <c r="C104" s="264" t="s">
        <v>2079</v>
      </c>
      <c r="D104" s="264" t="s">
        <v>2023</v>
      </c>
      <c r="E104" s="264" t="s">
        <v>304</v>
      </c>
      <c r="F104" s="264" t="s">
        <v>1876</v>
      </c>
      <c r="G104" s="264" t="s">
        <v>133</v>
      </c>
      <c r="H104" s="264" t="s">
        <v>1916</v>
      </c>
      <c r="I104" s="264" t="s">
        <v>133</v>
      </c>
      <c r="J104" s="264" t="s">
        <v>121</v>
      </c>
      <c r="K104" s="264" t="s">
        <v>133</v>
      </c>
      <c r="L104" s="264" t="s">
        <v>386</v>
      </c>
      <c r="M104" s="264" t="s">
        <v>113</v>
      </c>
      <c r="N104" s="264" t="s">
        <v>401</v>
      </c>
      <c r="O104" s="264" t="s">
        <v>433</v>
      </c>
      <c r="P104" s="264" t="s">
        <v>133</v>
      </c>
      <c r="Q104" s="264" t="s">
        <v>133</v>
      </c>
      <c r="R104" s="264" t="s">
        <v>133</v>
      </c>
      <c r="S104" s="264" t="s">
        <v>133</v>
      </c>
      <c r="T104" s="264" t="s">
        <v>133</v>
      </c>
      <c r="U104" s="264" t="s">
        <v>2080</v>
      </c>
      <c r="V104" s="264" t="s">
        <v>68</v>
      </c>
      <c r="W104" s="264" t="s">
        <v>68</v>
      </c>
      <c r="X104" s="264" t="s">
        <v>68</v>
      </c>
      <c r="Y104" s="264" t="s">
        <v>68</v>
      </c>
      <c r="Z104" s="264" t="s">
        <v>69</v>
      </c>
      <c r="AA104" s="264" t="s">
        <v>133</v>
      </c>
      <c r="AB104" s="264" t="s">
        <v>1910</v>
      </c>
      <c r="AC104" s="265">
        <v>46</v>
      </c>
      <c r="AD104" s="265">
        <v>8</v>
      </c>
      <c r="AE104" s="265">
        <v>8</v>
      </c>
      <c r="AF104" s="675">
        <v>99.2</v>
      </c>
      <c r="AG104" s="675">
        <f t="shared" si="8"/>
        <v>0</v>
      </c>
      <c r="AH104" s="678">
        <f t="shared" si="9"/>
        <v>99.2</v>
      </c>
      <c r="AI104" s="679">
        <f t="shared" si="10"/>
        <v>106.14400000000001</v>
      </c>
      <c r="AJ104" s="680"/>
    </row>
    <row r="105" spans="1:36" s="267" customFormat="1">
      <c r="A105" s="677">
        <v>29</v>
      </c>
      <c r="B105" s="264" t="s">
        <v>8</v>
      </c>
      <c r="C105" s="264" t="s">
        <v>2081</v>
      </c>
      <c r="D105" s="264" t="s">
        <v>2023</v>
      </c>
      <c r="E105" s="264" t="s">
        <v>304</v>
      </c>
      <c r="F105" s="264" t="s">
        <v>1876</v>
      </c>
      <c r="G105" s="264" t="s">
        <v>133</v>
      </c>
      <c r="H105" s="264" t="s">
        <v>1916</v>
      </c>
      <c r="I105" s="264" t="s">
        <v>133</v>
      </c>
      <c r="J105" s="264" t="s">
        <v>121</v>
      </c>
      <c r="K105" s="264" t="s">
        <v>133</v>
      </c>
      <c r="L105" s="264" t="s">
        <v>386</v>
      </c>
      <c r="M105" s="264" t="s">
        <v>113</v>
      </c>
      <c r="N105" s="264" t="s">
        <v>401</v>
      </c>
      <c r="O105" s="264" t="s">
        <v>433</v>
      </c>
      <c r="P105" s="264" t="s">
        <v>133</v>
      </c>
      <c r="Q105" s="264" t="s">
        <v>133</v>
      </c>
      <c r="R105" s="264" t="s">
        <v>133</v>
      </c>
      <c r="S105" s="264" t="s">
        <v>133</v>
      </c>
      <c r="T105" s="264" t="s">
        <v>133</v>
      </c>
      <c r="U105" s="264" t="s">
        <v>2082</v>
      </c>
      <c r="V105" s="264" t="s">
        <v>68</v>
      </c>
      <c r="W105" s="264" t="s">
        <v>68</v>
      </c>
      <c r="X105" s="264" t="s">
        <v>68</v>
      </c>
      <c r="Y105" s="264" t="s">
        <v>68</v>
      </c>
      <c r="Z105" s="264" t="s">
        <v>69</v>
      </c>
      <c r="AA105" s="264" t="s">
        <v>133</v>
      </c>
      <c r="AB105" s="264" t="s">
        <v>1910</v>
      </c>
      <c r="AC105" s="265">
        <v>46</v>
      </c>
      <c r="AD105" s="265">
        <v>8</v>
      </c>
      <c r="AE105" s="265">
        <v>8</v>
      </c>
      <c r="AF105" s="675">
        <v>99.2</v>
      </c>
      <c r="AG105" s="675">
        <f t="shared" si="8"/>
        <v>0</v>
      </c>
      <c r="AH105" s="678">
        <f t="shared" si="9"/>
        <v>99.2</v>
      </c>
      <c r="AI105" s="679">
        <f t="shared" si="10"/>
        <v>106.14400000000001</v>
      </c>
      <c r="AJ105" s="680"/>
    </row>
    <row r="106" spans="1:36" s="267" customFormat="1">
      <c r="A106" s="677">
        <v>30</v>
      </c>
      <c r="B106" s="264" t="s">
        <v>8</v>
      </c>
      <c r="C106" s="264" t="s">
        <v>2083</v>
      </c>
      <c r="D106" s="264" t="s">
        <v>2023</v>
      </c>
      <c r="E106" s="264" t="s">
        <v>304</v>
      </c>
      <c r="F106" s="264" t="s">
        <v>1876</v>
      </c>
      <c r="G106" s="264" t="s">
        <v>133</v>
      </c>
      <c r="H106" s="264" t="s">
        <v>1916</v>
      </c>
      <c r="I106" s="264" t="s">
        <v>133</v>
      </c>
      <c r="J106" s="264" t="s">
        <v>121</v>
      </c>
      <c r="K106" s="264" t="s">
        <v>133</v>
      </c>
      <c r="L106" s="264" t="s">
        <v>386</v>
      </c>
      <c r="M106" s="264" t="s">
        <v>113</v>
      </c>
      <c r="N106" s="264" t="s">
        <v>401</v>
      </c>
      <c r="O106" s="264" t="s">
        <v>433</v>
      </c>
      <c r="P106" s="264" t="s">
        <v>133</v>
      </c>
      <c r="Q106" s="264" t="s">
        <v>133</v>
      </c>
      <c r="R106" s="264" t="s">
        <v>133</v>
      </c>
      <c r="S106" s="264" t="s">
        <v>133</v>
      </c>
      <c r="T106" s="264" t="s">
        <v>133</v>
      </c>
      <c r="U106" s="264" t="s">
        <v>2084</v>
      </c>
      <c r="V106" s="264" t="s">
        <v>68</v>
      </c>
      <c r="W106" s="264" t="s">
        <v>68</v>
      </c>
      <c r="X106" s="264" t="s">
        <v>68</v>
      </c>
      <c r="Y106" s="264" t="s">
        <v>68</v>
      </c>
      <c r="Z106" s="264" t="s">
        <v>69</v>
      </c>
      <c r="AA106" s="264" t="s">
        <v>133</v>
      </c>
      <c r="AB106" s="264" t="s">
        <v>1910</v>
      </c>
      <c r="AC106" s="265">
        <v>46</v>
      </c>
      <c r="AD106" s="265">
        <v>8</v>
      </c>
      <c r="AE106" s="265">
        <v>8</v>
      </c>
      <c r="AF106" s="675">
        <v>99.2</v>
      </c>
      <c r="AG106" s="675">
        <f t="shared" si="8"/>
        <v>0</v>
      </c>
      <c r="AH106" s="678">
        <f t="shared" si="9"/>
        <v>99.2</v>
      </c>
      <c r="AI106" s="679">
        <f t="shared" si="10"/>
        <v>106.14400000000001</v>
      </c>
      <c r="AJ106" s="680"/>
    </row>
    <row r="107" spans="1:36" s="267" customFormat="1">
      <c r="A107" s="677">
        <v>31</v>
      </c>
      <c r="B107" s="264" t="s">
        <v>8</v>
      </c>
      <c r="C107" s="264" t="s">
        <v>2085</v>
      </c>
      <c r="D107" s="264" t="s">
        <v>2023</v>
      </c>
      <c r="E107" s="264" t="s">
        <v>304</v>
      </c>
      <c r="F107" s="264" t="s">
        <v>1876</v>
      </c>
      <c r="G107" s="264" t="s">
        <v>133</v>
      </c>
      <c r="H107" s="264" t="s">
        <v>1916</v>
      </c>
      <c r="I107" s="264" t="s">
        <v>133</v>
      </c>
      <c r="J107" s="264" t="s">
        <v>121</v>
      </c>
      <c r="K107" s="264" t="s">
        <v>133</v>
      </c>
      <c r="L107" s="264" t="s">
        <v>386</v>
      </c>
      <c r="M107" s="264" t="s">
        <v>113</v>
      </c>
      <c r="N107" s="264" t="s">
        <v>401</v>
      </c>
      <c r="O107" s="264" t="s">
        <v>433</v>
      </c>
      <c r="P107" s="264" t="s">
        <v>133</v>
      </c>
      <c r="Q107" s="264" t="s">
        <v>133</v>
      </c>
      <c r="R107" s="264" t="s">
        <v>133</v>
      </c>
      <c r="S107" s="264" t="s">
        <v>133</v>
      </c>
      <c r="T107" s="264" t="s">
        <v>133</v>
      </c>
      <c r="U107" s="264" t="s">
        <v>2086</v>
      </c>
      <c r="V107" s="264" t="s">
        <v>68</v>
      </c>
      <c r="W107" s="264" t="s">
        <v>68</v>
      </c>
      <c r="X107" s="264" t="s">
        <v>68</v>
      </c>
      <c r="Y107" s="264" t="s">
        <v>68</v>
      </c>
      <c r="Z107" s="264" t="s">
        <v>69</v>
      </c>
      <c r="AA107" s="264" t="s">
        <v>133</v>
      </c>
      <c r="AB107" s="264" t="s">
        <v>1910</v>
      </c>
      <c r="AC107" s="265">
        <v>46</v>
      </c>
      <c r="AD107" s="265">
        <v>8</v>
      </c>
      <c r="AE107" s="265">
        <v>8</v>
      </c>
      <c r="AF107" s="675">
        <v>99.2</v>
      </c>
      <c r="AG107" s="675">
        <f t="shared" si="8"/>
        <v>0</v>
      </c>
      <c r="AH107" s="678">
        <f t="shared" si="9"/>
        <v>99.2</v>
      </c>
      <c r="AI107" s="679">
        <f t="shared" si="10"/>
        <v>106.14400000000001</v>
      </c>
      <c r="AJ107" s="680"/>
    </row>
    <row r="108" spans="1:36" s="267" customFormat="1">
      <c r="A108" s="677">
        <v>32</v>
      </c>
      <c r="B108" s="264" t="s">
        <v>8</v>
      </c>
      <c r="C108" s="264" t="s">
        <v>2087</v>
      </c>
      <c r="D108" s="264" t="s">
        <v>2023</v>
      </c>
      <c r="E108" s="264" t="s">
        <v>304</v>
      </c>
      <c r="F108" s="264" t="s">
        <v>1876</v>
      </c>
      <c r="G108" s="264" t="s">
        <v>133</v>
      </c>
      <c r="H108" s="264" t="s">
        <v>1916</v>
      </c>
      <c r="I108" s="264" t="s">
        <v>133</v>
      </c>
      <c r="J108" s="264" t="s">
        <v>121</v>
      </c>
      <c r="K108" s="264" t="s">
        <v>133</v>
      </c>
      <c r="L108" s="264" t="s">
        <v>386</v>
      </c>
      <c r="M108" s="264" t="s">
        <v>113</v>
      </c>
      <c r="N108" s="264" t="s">
        <v>401</v>
      </c>
      <c r="O108" s="264" t="s">
        <v>433</v>
      </c>
      <c r="P108" s="264" t="s">
        <v>133</v>
      </c>
      <c r="Q108" s="264" t="s">
        <v>133</v>
      </c>
      <c r="R108" s="264" t="s">
        <v>133</v>
      </c>
      <c r="S108" s="264" t="s">
        <v>133</v>
      </c>
      <c r="T108" s="264" t="s">
        <v>133</v>
      </c>
      <c r="U108" s="264" t="s">
        <v>2088</v>
      </c>
      <c r="V108" s="264" t="s">
        <v>68</v>
      </c>
      <c r="W108" s="264" t="s">
        <v>68</v>
      </c>
      <c r="X108" s="264" t="s">
        <v>68</v>
      </c>
      <c r="Y108" s="264" t="s">
        <v>68</v>
      </c>
      <c r="Z108" s="264" t="s">
        <v>69</v>
      </c>
      <c r="AA108" s="264" t="s">
        <v>133</v>
      </c>
      <c r="AB108" s="264" t="s">
        <v>1910</v>
      </c>
      <c r="AC108" s="265">
        <v>46</v>
      </c>
      <c r="AD108" s="265">
        <v>8</v>
      </c>
      <c r="AE108" s="265">
        <v>8</v>
      </c>
      <c r="AF108" s="675">
        <v>99.2</v>
      </c>
      <c r="AG108" s="675">
        <f t="shared" si="8"/>
        <v>0</v>
      </c>
      <c r="AH108" s="678">
        <f t="shared" si="9"/>
        <v>99.2</v>
      </c>
      <c r="AI108" s="679">
        <f t="shared" si="10"/>
        <v>106.14400000000001</v>
      </c>
      <c r="AJ108" s="680"/>
    </row>
    <row r="109" spans="1:36" s="267" customFormat="1">
      <c r="A109" s="677">
        <v>33</v>
      </c>
      <c r="B109" s="264" t="s">
        <v>8</v>
      </c>
      <c r="C109" s="264" t="s">
        <v>2089</v>
      </c>
      <c r="D109" s="264" t="s">
        <v>2023</v>
      </c>
      <c r="E109" s="264" t="s">
        <v>304</v>
      </c>
      <c r="F109" s="264" t="s">
        <v>1876</v>
      </c>
      <c r="G109" s="264" t="s">
        <v>133</v>
      </c>
      <c r="H109" s="264" t="s">
        <v>1916</v>
      </c>
      <c r="I109" s="264" t="s">
        <v>133</v>
      </c>
      <c r="J109" s="264" t="s">
        <v>121</v>
      </c>
      <c r="K109" s="264" t="s">
        <v>133</v>
      </c>
      <c r="L109" s="264" t="s">
        <v>386</v>
      </c>
      <c r="M109" s="264" t="s">
        <v>113</v>
      </c>
      <c r="N109" s="264" t="s">
        <v>401</v>
      </c>
      <c r="O109" s="264" t="s">
        <v>433</v>
      </c>
      <c r="P109" s="264" t="s">
        <v>133</v>
      </c>
      <c r="Q109" s="264" t="s">
        <v>133</v>
      </c>
      <c r="R109" s="264" t="s">
        <v>133</v>
      </c>
      <c r="S109" s="264" t="s">
        <v>133</v>
      </c>
      <c r="T109" s="264" t="s">
        <v>133</v>
      </c>
      <c r="U109" s="264" t="s">
        <v>2090</v>
      </c>
      <c r="V109" s="264" t="s">
        <v>68</v>
      </c>
      <c r="W109" s="264" t="s">
        <v>68</v>
      </c>
      <c r="X109" s="264" t="s">
        <v>68</v>
      </c>
      <c r="Y109" s="264" t="s">
        <v>68</v>
      </c>
      <c r="Z109" s="264" t="s">
        <v>69</v>
      </c>
      <c r="AA109" s="264" t="s">
        <v>133</v>
      </c>
      <c r="AB109" s="264" t="s">
        <v>1910</v>
      </c>
      <c r="AC109" s="265">
        <v>46</v>
      </c>
      <c r="AD109" s="265">
        <v>8</v>
      </c>
      <c r="AE109" s="265">
        <v>8</v>
      </c>
      <c r="AF109" s="675">
        <v>99.2</v>
      </c>
      <c r="AG109" s="675">
        <f t="shared" ref="AG109:AG130" si="11">AF109*(1-(0.95^0*0.9^0*0.8^0*0.7^0*0.65^0*0.93^0*0.93^0*1^0))</f>
        <v>0</v>
      </c>
      <c r="AH109" s="678">
        <f t="shared" ref="AH109:AH130" si="12">AF109-AG109</f>
        <v>99.2</v>
      </c>
      <c r="AI109" s="679">
        <f t="shared" si="10"/>
        <v>106.14400000000001</v>
      </c>
      <c r="AJ109" s="680"/>
    </row>
    <row r="110" spans="1:36" s="267" customFormat="1">
      <c r="A110" s="677">
        <v>34</v>
      </c>
      <c r="B110" s="264" t="s">
        <v>8</v>
      </c>
      <c r="C110" s="264" t="s">
        <v>2091</v>
      </c>
      <c r="D110" s="264" t="s">
        <v>2023</v>
      </c>
      <c r="E110" s="264" t="s">
        <v>304</v>
      </c>
      <c r="F110" s="264" t="s">
        <v>1876</v>
      </c>
      <c r="G110" s="264" t="s">
        <v>133</v>
      </c>
      <c r="H110" s="264" t="s">
        <v>1916</v>
      </c>
      <c r="I110" s="264" t="s">
        <v>133</v>
      </c>
      <c r="J110" s="264" t="s">
        <v>121</v>
      </c>
      <c r="K110" s="264" t="s">
        <v>133</v>
      </c>
      <c r="L110" s="264" t="s">
        <v>386</v>
      </c>
      <c r="M110" s="264" t="s">
        <v>113</v>
      </c>
      <c r="N110" s="264" t="s">
        <v>401</v>
      </c>
      <c r="O110" s="264" t="s">
        <v>433</v>
      </c>
      <c r="P110" s="264" t="s">
        <v>133</v>
      </c>
      <c r="Q110" s="264" t="s">
        <v>133</v>
      </c>
      <c r="R110" s="264" t="s">
        <v>133</v>
      </c>
      <c r="S110" s="264" t="s">
        <v>133</v>
      </c>
      <c r="T110" s="264" t="s">
        <v>133</v>
      </c>
      <c r="U110" s="264" t="s">
        <v>2092</v>
      </c>
      <c r="V110" s="264" t="s">
        <v>68</v>
      </c>
      <c r="W110" s="264" t="s">
        <v>68</v>
      </c>
      <c r="X110" s="264" t="s">
        <v>68</v>
      </c>
      <c r="Y110" s="264" t="s">
        <v>68</v>
      </c>
      <c r="Z110" s="264" t="s">
        <v>69</v>
      </c>
      <c r="AA110" s="264" t="s">
        <v>133</v>
      </c>
      <c r="AB110" s="264" t="s">
        <v>1910</v>
      </c>
      <c r="AC110" s="265">
        <v>46</v>
      </c>
      <c r="AD110" s="265">
        <v>8</v>
      </c>
      <c r="AE110" s="265">
        <v>8</v>
      </c>
      <c r="AF110" s="675">
        <v>99.2</v>
      </c>
      <c r="AG110" s="675">
        <f t="shared" si="11"/>
        <v>0</v>
      </c>
      <c r="AH110" s="678">
        <f t="shared" si="12"/>
        <v>99.2</v>
      </c>
      <c r="AI110" s="679">
        <f t="shared" si="10"/>
        <v>106.14400000000001</v>
      </c>
      <c r="AJ110" s="680"/>
    </row>
    <row r="111" spans="1:36" s="267" customFormat="1">
      <c r="A111" s="677">
        <v>35</v>
      </c>
      <c r="B111" s="264" t="s">
        <v>8</v>
      </c>
      <c r="C111" s="264" t="s">
        <v>2093</v>
      </c>
      <c r="D111" s="264" t="s">
        <v>2023</v>
      </c>
      <c r="E111" s="264" t="s">
        <v>304</v>
      </c>
      <c r="F111" s="264" t="s">
        <v>1876</v>
      </c>
      <c r="G111" s="264" t="s">
        <v>133</v>
      </c>
      <c r="H111" s="264" t="s">
        <v>1916</v>
      </c>
      <c r="I111" s="264" t="s">
        <v>133</v>
      </c>
      <c r="J111" s="264" t="s">
        <v>121</v>
      </c>
      <c r="K111" s="264" t="s">
        <v>133</v>
      </c>
      <c r="L111" s="264" t="s">
        <v>386</v>
      </c>
      <c r="M111" s="264" t="s">
        <v>113</v>
      </c>
      <c r="N111" s="264" t="s">
        <v>401</v>
      </c>
      <c r="O111" s="264" t="s">
        <v>433</v>
      </c>
      <c r="P111" s="264" t="s">
        <v>133</v>
      </c>
      <c r="Q111" s="264" t="s">
        <v>133</v>
      </c>
      <c r="R111" s="264" t="s">
        <v>133</v>
      </c>
      <c r="S111" s="264" t="s">
        <v>133</v>
      </c>
      <c r="T111" s="264" t="s">
        <v>133</v>
      </c>
      <c r="U111" s="264" t="s">
        <v>2094</v>
      </c>
      <c r="V111" s="264" t="s">
        <v>68</v>
      </c>
      <c r="W111" s="264" t="s">
        <v>68</v>
      </c>
      <c r="X111" s="264" t="s">
        <v>68</v>
      </c>
      <c r="Y111" s="264" t="s">
        <v>68</v>
      </c>
      <c r="Z111" s="264" t="s">
        <v>69</v>
      </c>
      <c r="AA111" s="264" t="s">
        <v>133</v>
      </c>
      <c r="AB111" s="264" t="s">
        <v>1910</v>
      </c>
      <c r="AC111" s="265">
        <v>46</v>
      </c>
      <c r="AD111" s="265">
        <v>8</v>
      </c>
      <c r="AE111" s="265">
        <v>8</v>
      </c>
      <c r="AF111" s="675">
        <v>99.2</v>
      </c>
      <c r="AG111" s="675">
        <f t="shared" si="11"/>
        <v>0</v>
      </c>
      <c r="AH111" s="678">
        <f t="shared" si="12"/>
        <v>99.2</v>
      </c>
      <c r="AI111" s="679">
        <f t="shared" si="10"/>
        <v>106.14400000000001</v>
      </c>
      <c r="AJ111" s="680"/>
    </row>
    <row r="112" spans="1:36" s="267" customFormat="1">
      <c r="A112" s="677">
        <v>36</v>
      </c>
      <c r="B112" s="264" t="s">
        <v>8</v>
      </c>
      <c r="C112" s="264" t="s">
        <v>2095</v>
      </c>
      <c r="D112" s="264" t="s">
        <v>2023</v>
      </c>
      <c r="E112" s="264" t="s">
        <v>304</v>
      </c>
      <c r="F112" s="264" t="s">
        <v>1876</v>
      </c>
      <c r="G112" s="264" t="s">
        <v>133</v>
      </c>
      <c r="H112" s="264" t="s">
        <v>1916</v>
      </c>
      <c r="I112" s="264" t="s">
        <v>133</v>
      </c>
      <c r="J112" s="264" t="s">
        <v>121</v>
      </c>
      <c r="K112" s="264" t="s">
        <v>133</v>
      </c>
      <c r="L112" s="264" t="s">
        <v>386</v>
      </c>
      <c r="M112" s="264" t="s">
        <v>113</v>
      </c>
      <c r="N112" s="264" t="s">
        <v>401</v>
      </c>
      <c r="O112" s="264" t="s">
        <v>433</v>
      </c>
      <c r="P112" s="264" t="s">
        <v>133</v>
      </c>
      <c r="Q112" s="264" t="s">
        <v>133</v>
      </c>
      <c r="R112" s="264" t="s">
        <v>133</v>
      </c>
      <c r="S112" s="264" t="s">
        <v>133</v>
      </c>
      <c r="T112" s="264" t="s">
        <v>133</v>
      </c>
      <c r="U112" s="264" t="s">
        <v>2096</v>
      </c>
      <c r="V112" s="264" t="s">
        <v>68</v>
      </c>
      <c r="W112" s="264" t="s">
        <v>68</v>
      </c>
      <c r="X112" s="264" t="s">
        <v>68</v>
      </c>
      <c r="Y112" s="264" t="s">
        <v>68</v>
      </c>
      <c r="Z112" s="264" t="s">
        <v>69</v>
      </c>
      <c r="AA112" s="264" t="s">
        <v>133</v>
      </c>
      <c r="AB112" s="264" t="s">
        <v>1910</v>
      </c>
      <c r="AC112" s="265">
        <v>46</v>
      </c>
      <c r="AD112" s="265">
        <v>8</v>
      </c>
      <c r="AE112" s="265">
        <v>8</v>
      </c>
      <c r="AF112" s="675">
        <v>99.2</v>
      </c>
      <c r="AG112" s="675">
        <f t="shared" si="11"/>
        <v>0</v>
      </c>
      <c r="AH112" s="678">
        <f t="shared" si="12"/>
        <v>99.2</v>
      </c>
      <c r="AI112" s="679">
        <f t="shared" si="10"/>
        <v>106.14400000000001</v>
      </c>
      <c r="AJ112" s="680"/>
    </row>
    <row r="113" spans="1:36" s="267" customFormat="1">
      <c r="A113" s="677">
        <v>37</v>
      </c>
      <c r="B113" s="264" t="s">
        <v>8</v>
      </c>
      <c r="C113" s="264" t="s">
        <v>2097</v>
      </c>
      <c r="D113" s="264" t="s">
        <v>2023</v>
      </c>
      <c r="E113" s="264" t="s">
        <v>304</v>
      </c>
      <c r="F113" s="264" t="s">
        <v>1876</v>
      </c>
      <c r="G113" s="264" t="s">
        <v>133</v>
      </c>
      <c r="H113" s="264" t="s">
        <v>1916</v>
      </c>
      <c r="I113" s="264" t="s">
        <v>133</v>
      </c>
      <c r="J113" s="264" t="s">
        <v>121</v>
      </c>
      <c r="K113" s="264" t="s">
        <v>133</v>
      </c>
      <c r="L113" s="264" t="s">
        <v>386</v>
      </c>
      <c r="M113" s="264" t="s">
        <v>113</v>
      </c>
      <c r="N113" s="264" t="s">
        <v>401</v>
      </c>
      <c r="O113" s="264" t="s">
        <v>433</v>
      </c>
      <c r="P113" s="264" t="s">
        <v>133</v>
      </c>
      <c r="Q113" s="264" t="s">
        <v>133</v>
      </c>
      <c r="R113" s="264" t="s">
        <v>133</v>
      </c>
      <c r="S113" s="264" t="s">
        <v>133</v>
      </c>
      <c r="T113" s="264" t="s">
        <v>133</v>
      </c>
      <c r="U113" s="264" t="s">
        <v>2098</v>
      </c>
      <c r="V113" s="264" t="s">
        <v>68</v>
      </c>
      <c r="W113" s="264" t="s">
        <v>68</v>
      </c>
      <c r="X113" s="264" t="s">
        <v>68</v>
      </c>
      <c r="Y113" s="264" t="s">
        <v>68</v>
      </c>
      <c r="Z113" s="264" t="s">
        <v>69</v>
      </c>
      <c r="AA113" s="264" t="s">
        <v>133</v>
      </c>
      <c r="AB113" s="264" t="s">
        <v>1910</v>
      </c>
      <c r="AC113" s="265">
        <v>46</v>
      </c>
      <c r="AD113" s="265">
        <v>8</v>
      </c>
      <c r="AE113" s="265">
        <v>8</v>
      </c>
      <c r="AF113" s="675">
        <v>99.2</v>
      </c>
      <c r="AG113" s="675">
        <f t="shared" si="11"/>
        <v>0</v>
      </c>
      <c r="AH113" s="678">
        <f t="shared" si="12"/>
        <v>99.2</v>
      </c>
      <c r="AI113" s="679">
        <f t="shared" si="10"/>
        <v>106.14400000000001</v>
      </c>
      <c r="AJ113" s="680"/>
    </row>
    <row r="114" spans="1:36" s="267" customFormat="1">
      <c r="A114" s="677">
        <v>38</v>
      </c>
      <c r="B114" s="264" t="s">
        <v>8</v>
      </c>
      <c r="C114" s="264" t="s">
        <v>2099</v>
      </c>
      <c r="D114" s="264" t="s">
        <v>2023</v>
      </c>
      <c r="E114" s="264" t="s">
        <v>304</v>
      </c>
      <c r="F114" s="264" t="s">
        <v>1876</v>
      </c>
      <c r="G114" s="264" t="s">
        <v>133</v>
      </c>
      <c r="H114" s="264" t="s">
        <v>1916</v>
      </c>
      <c r="I114" s="264" t="s">
        <v>133</v>
      </c>
      <c r="J114" s="264" t="s">
        <v>121</v>
      </c>
      <c r="K114" s="264" t="s">
        <v>133</v>
      </c>
      <c r="L114" s="264" t="s">
        <v>386</v>
      </c>
      <c r="M114" s="264" t="s">
        <v>113</v>
      </c>
      <c r="N114" s="264" t="s">
        <v>401</v>
      </c>
      <c r="O114" s="264" t="s">
        <v>433</v>
      </c>
      <c r="P114" s="264" t="s">
        <v>133</v>
      </c>
      <c r="Q114" s="264" t="s">
        <v>133</v>
      </c>
      <c r="R114" s="264" t="s">
        <v>133</v>
      </c>
      <c r="S114" s="264" t="s">
        <v>133</v>
      </c>
      <c r="T114" s="264" t="s">
        <v>133</v>
      </c>
      <c r="U114" s="264" t="s">
        <v>2100</v>
      </c>
      <c r="V114" s="264" t="s">
        <v>68</v>
      </c>
      <c r="W114" s="264" t="s">
        <v>68</v>
      </c>
      <c r="X114" s="264" t="s">
        <v>68</v>
      </c>
      <c r="Y114" s="264" t="s">
        <v>68</v>
      </c>
      <c r="Z114" s="264" t="s">
        <v>69</v>
      </c>
      <c r="AA114" s="264" t="s">
        <v>133</v>
      </c>
      <c r="AB114" s="264" t="s">
        <v>1910</v>
      </c>
      <c r="AC114" s="265">
        <v>46</v>
      </c>
      <c r="AD114" s="265">
        <v>8</v>
      </c>
      <c r="AE114" s="265">
        <v>8</v>
      </c>
      <c r="AF114" s="675">
        <v>99.2</v>
      </c>
      <c r="AG114" s="675">
        <f t="shared" si="11"/>
        <v>0</v>
      </c>
      <c r="AH114" s="678">
        <f t="shared" si="12"/>
        <v>99.2</v>
      </c>
      <c r="AI114" s="679">
        <f t="shared" si="10"/>
        <v>106.14400000000001</v>
      </c>
      <c r="AJ114" s="680"/>
    </row>
    <row r="115" spans="1:36" s="267" customFormat="1">
      <c r="A115" s="677">
        <v>39</v>
      </c>
      <c r="B115" s="264" t="s">
        <v>8</v>
      </c>
      <c r="C115" s="264" t="s">
        <v>2101</v>
      </c>
      <c r="D115" s="264" t="s">
        <v>2023</v>
      </c>
      <c r="E115" s="264" t="s">
        <v>304</v>
      </c>
      <c r="F115" s="264" t="s">
        <v>1876</v>
      </c>
      <c r="G115" s="264" t="s">
        <v>133</v>
      </c>
      <c r="H115" s="264" t="s">
        <v>1916</v>
      </c>
      <c r="I115" s="264" t="s">
        <v>133</v>
      </c>
      <c r="J115" s="264" t="s">
        <v>121</v>
      </c>
      <c r="K115" s="264" t="s">
        <v>133</v>
      </c>
      <c r="L115" s="264" t="s">
        <v>386</v>
      </c>
      <c r="M115" s="264" t="s">
        <v>113</v>
      </c>
      <c r="N115" s="264" t="s">
        <v>401</v>
      </c>
      <c r="O115" s="264" t="s">
        <v>433</v>
      </c>
      <c r="P115" s="264" t="s">
        <v>133</v>
      </c>
      <c r="Q115" s="264" t="s">
        <v>133</v>
      </c>
      <c r="R115" s="264" t="s">
        <v>133</v>
      </c>
      <c r="S115" s="264" t="s">
        <v>133</v>
      </c>
      <c r="T115" s="264" t="s">
        <v>133</v>
      </c>
      <c r="U115" s="264" t="s">
        <v>2102</v>
      </c>
      <c r="V115" s="264" t="s">
        <v>68</v>
      </c>
      <c r="W115" s="264" t="s">
        <v>68</v>
      </c>
      <c r="X115" s="264" t="s">
        <v>68</v>
      </c>
      <c r="Y115" s="264" t="s">
        <v>68</v>
      </c>
      <c r="Z115" s="264" t="s">
        <v>69</v>
      </c>
      <c r="AA115" s="264" t="s">
        <v>133</v>
      </c>
      <c r="AB115" s="264" t="s">
        <v>1910</v>
      </c>
      <c r="AC115" s="265">
        <v>46</v>
      </c>
      <c r="AD115" s="265">
        <v>8</v>
      </c>
      <c r="AE115" s="265">
        <v>8</v>
      </c>
      <c r="AF115" s="675">
        <v>99.2</v>
      </c>
      <c r="AG115" s="675">
        <f t="shared" si="11"/>
        <v>0</v>
      </c>
      <c r="AH115" s="678">
        <f t="shared" si="12"/>
        <v>99.2</v>
      </c>
      <c r="AI115" s="679">
        <f t="shared" si="10"/>
        <v>106.14400000000001</v>
      </c>
      <c r="AJ115" s="680"/>
    </row>
    <row r="116" spans="1:36" s="267" customFormat="1">
      <c r="A116" s="677">
        <v>40</v>
      </c>
      <c r="B116" s="264" t="s">
        <v>8</v>
      </c>
      <c r="C116" s="264" t="s">
        <v>2103</v>
      </c>
      <c r="D116" s="264" t="s">
        <v>2023</v>
      </c>
      <c r="E116" s="264" t="s">
        <v>304</v>
      </c>
      <c r="F116" s="264" t="s">
        <v>1876</v>
      </c>
      <c r="G116" s="264" t="s">
        <v>133</v>
      </c>
      <c r="H116" s="264" t="s">
        <v>1916</v>
      </c>
      <c r="I116" s="264" t="s">
        <v>133</v>
      </c>
      <c r="J116" s="264" t="s">
        <v>121</v>
      </c>
      <c r="K116" s="264" t="s">
        <v>133</v>
      </c>
      <c r="L116" s="264" t="s">
        <v>386</v>
      </c>
      <c r="M116" s="264" t="s">
        <v>113</v>
      </c>
      <c r="N116" s="264" t="s">
        <v>401</v>
      </c>
      <c r="O116" s="264" t="s">
        <v>433</v>
      </c>
      <c r="P116" s="264" t="s">
        <v>133</v>
      </c>
      <c r="Q116" s="264" t="s">
        <v>133</v>
      </c>
      <c r="R116" s="264" t="s">
        <v>133</v>
      </c>
      <c r="S116" s="264" t="s">
        <v>133</v>
      </c>
      <c r="T116" s="264" t="s">
        <v>133</v>
      </c>
      <c r="U116" s="264" t="s">
        <v>2104</v>
      </c>
      <c r="V116" s="264" t="s">
        <v>68</v>
      </c>
      <c r="W116" s="264" t="s">
        <v>68</v>
      </c>
      <c r="X116" s="264" t="s">
        <v>68</v>
      </c>
      <c r="Y116" s="264" t="s">
        <v>68</v>
      </c>
      <c r="Z116" s="264" t="s">
        <v>69</v>
      </c>
      <c r="AA116" s="264" t="s">
        <v>133</v>
      </c>
      <c r="AB116" s="264" t="s">
        <v>1910</v>
      </c>
      <c r="AC116" s="265">
        <v>46</v>
      </c>
      <c r="AD116" s="265">
        <v>8</v>
      </c>
      <c r="AE116" s="265">
        <v>8</v>
      </c>
      <c r="AF116" s="675">
        <v>99.2</v>
      </c>
      <c r="AG116" s="675">
        <f t="shared" si="11"/>
        <v>0</v>
      </c>
      <c r="AH116" s="678">
        <f t="shared" si="12"/>
        <v>99.2</v>
      </c>
      <c r="AI116" s="679">
        <f t="shared" si="10"/>
        <v>106.14400000000001</v>
      </c>
      <c r="AJ116" s="680"/>
    </row>
    <row r="117" spans="1:36" s="267" customFormat="1">
      <c r="A117" s="677">
        <v>41</v>
      </c>
      <c r="B117" s="264" t="s">
        <v>8</v>
      </c>
      <c r="C117" s="264" t="s">
        <v>2105</v>
      </c>
      <c r="D117" s="264" t="s">
        <v>2023</v>
      </c>
      <c r="E117" s="264" t="s">
        <v>304</v>
      </c>
      <c r="F117" s="264" t="s">
        <v>1876</v>
      </c>
      <c r="G117" s="264" t="s">
        <v>133</v>
      </c>
      <c r="H117" s="264" t="s">
        <v>1916</v>
      </c>
      <c r="I117" s="264" t="s">
        <v>133</v>
      </c>
      <c r="J117" s="264" t="s">
        <v>121</v>
      </c>
      <c r="K117" s="264" t="s">
        <v>133</v>
      </c>
      <c r="L117" s="264" t="s">
        <v>386</v>
      </c>
      <c r="M117" s="264" t="s">
        <v>113</v>
      </c>
      <c r="N117" s="264" t="s">
        <v>401</v>
      </c>
      <c r="O117" s="264" t="s">
        <v>433</v>
      </c>
      <c r="P117" s="264" t="s">
        <v>133</v>
      </c>
      <c r="Q117" s="264" t="s">
        <v>133</v>
      </c>
      <c r="R117" s="264" t="s">
        <v>133</v>
      </c>
      <c r="S117" s="264" t="s">
        <v>133</v>
      </c>
      <c r="T117" s="264" t="s">
        <v>133</v>
      </c>
      <c r="U117" s="264" t="s">
        <v>2106</v>
      </c>
      <c r="V117" s="264" t="s">
        <v>68</v>
      </c>
      <c r="W117" s="264" t="s">
        <v>68</v>
      </c>
      <c r="X117" s="264" t="s">
        <v>68</v>
      </c>
      <c r="Y117" s="264" t="s">
        <v>68</v>
      </c>
      <c r="Z117" s="264" t="s">
        <v>69</v>
      </c>
      <c r="AA117" s="264" t="s">
        <v>133</v>
      </c>
      <c r="AB117" s="264" t="s">
        <v>1910</v>
      </c>
      <c r="AC117" s="265">
        <v>46</v>
      </c>
      <c r="AD117" s="265">
        <v>8</v>
      </c>
      <c r="AE117" s="265">
        <v>8</v>
      </c>
      <c r="AF117" s="675">
        <v>99.2</v>
      </c>
      <c r="AG117" s="675">
        <f t="shared" si="11"/>
        <v>0</v>
      </c>
      <c r="AH117" s="678">
        <f t="shared" si="12"/>
        <v>99.2</v>
      </c>
      <c r="AI117" s="679">
        <f t="shared" si="10"/>
        <v>106.14400000000001</v>
      </c>
      <c r="AJ117" s="680"/>
    </row>
    <row r="118" spans="1:36" s="267" customFormat="1">
      <c r="A118" s="677">
        <v>42</v>
      </c>
      <c r="B118" s="264" t="s">
        <v>8</v>
      </c>
      <c r="C118" s="264" t="s">
        <v>2107</v>
      </c>
      <c r="D118" s="264" t="s">
        <v>2023</v>
      </c>
      <c r="E118" s="264" t="s">
        <v>304</v>
      </c>
      <c r="F118" s="264" t="s">
        <v>1876</v>
      </c>
      <c r="G118" s="264" t="s">
        <v>133</v>
      </c>
      <c r="H118" s="264" t="s">
        <v>1916</v>
      </c>
      <c r="I118" s="264" t="s">
        <v>133</v>
      </c>
      <c r="J118" s="264" t="s">
        <v>121</v>
      </c>
      <c r="K118" s="264" t="s">
        <v>133</v>
      </c>
      <c r="L118" s="264" t="s">
        <v>386</v>
      </c>
      <c r="M118" s="264" t="s">
        <v>113</v>
      </c>
      <c r="N118" s="264" t="s">
        <v>401</v>
      </c>
      <c r="O118" s="264" t="s">
        <v>433</v>
      </c>
      <c r="P118" s="264" t="s">
        <v>133</v>
      </c>
      <c r="Q118" s="264" t="s">
        <v>133</v>
      </c>
      <c r="R118" s="264" t="s">
        <v>133</v>
      </c>
      <c r="S118" s="264" t="s">
        <v>133</v>
      </c>
      <c r="T118" s="264" t="s">
        <v>133</v>
      </c>
      <c r="U118" s="264" t="s">
        <v>2108</v>
      </c>
      <c r="V118" s="264" t="s">
        <v>68</v>
      </c>
      <c r="W118" s="264" t="s">
        <v>68</v>
      </c>
      <c r="X118" s="264" t="s">
        <v>68</v>
      </c>
      <c r="Y118" s="264" t="s">
        <v>68</v>
      </c>
      <c r="Z118" s="264" t="s">
        <v>69</v>
      </c>
      <c r="AA118" s="264" t="s">
        <v>133</v>
      </c>
      <c r="AB118" s="264" t="s">
        <v>1910</v>
      </c>
      <c r="AC118" s="265">
        <v>46</v>
      </c>
      <c r="AD118" s="265">
        <v>8</v>
      </c>
      <c r="AE118" s="265">
        <v>8</v>
      </c>
      <c r="AF118" s="675">
        <v>99.2</v>
      </c>
      <c r="AG118" s="675">
        <f t="shared" si="11"/>
        <v>0</v>
      </c>
      <c r="AH118" s="678">
        <f t="shared" si="12"/>
        <v>99.2</v>
      </c>
      <c r="AI118" s="679">
        <f t="shared" si="10"/>
        <v>106.14400000000001</v>
      </c>
      <c r="AJ118" s="680"/>
    </row>
    <row r="119" spans="1:36" s="267" customFormat="1">
      <c r="A119" s="677">
        <v>43</v>
      </c>
      <c r="B119" s="264" t="s">
        <v>8</v>
      </c>
      <c r="C119" s="264" t="s">
        <v>2109</v>
      </c>
      <c r="D119" s="264" t="s">
        <v>2023</v>
      </c>
      <c r="E119" s="264" t="s">
        <v>304</v>
      </c>
      <c r="F119" s="264" t="s">
        <v>1876</v>
      </c>
      <c r="G119" s="264" t="s">
        <v>133</v>
      </c>
      <c r="H119" s="264" t="s">
        <v>1916</v>
      </c>
      <c r="I119" s="264" t="s">
        <v>133</v>
      </c>
      <c r="J119" s="264" t="s">
        <v>121</v>
      </c>
      <c r="K119" s="264" t="s">
        <v>133</v>
      </c>
      <c r="L119" s="264" t="s">
        <v>386</v>
      </c>
      <c r="M119" s="264" t="s">
        <v>113</v>
      </c>
      <c r="N119" s="264" t="s">
        <v>401</v>
      </c>
      <c r="O119" s="264" t="s">
        <v>433</v>
      </c>
      <c r="P119" s="264" t="s">
        <v>133</v>
      </c>
      <c r="Q119" s="264" t="s">
        <v>133</v>
      </c>
      <c r="R119" s="264" t="s">
        <v>133</v>
      </c>
      <c r="S119" s="264" t="s">
        <v>133</v>
      </c>
      <c r="T119" s="264" t="s">
        <v>133</v>
      </c>
      <c r="U119" s="264" t="s">
        <v>2110</v>
      </c>
      <c r="V119" s="264" t="s">
        <v>68</v>
      </c>
      <c r="W119" s="264" t="s">
        <v>68</v>
      </c>
      <c r="X119" s="264" t="s">
        <v>68</v>
      </c>
      <c r="Y119" s="264" t="s">
        <v>68</v>
      </c>
      <c r="Z119" s="264" t="s">
        <v>69</v>
      </c>
      <c r="AA119" s="264" t="s">
        <v>133</v>
      </c>
      <c r="AB119" s="264" t="s">
        <v>1910</v>
      </c>
      <c r="AC119" s="265">
        <v>46</v>
      </c>
      <c r="AD119" s="265">
        <v>8</v>
      </c>
      <c r="AE119" s="265">
        <v>8</v>
      </c>
      <c r="AF119" s="675">
        <v>99.2</v>
      </c>
      <c r="AG119" s="675">
        <f t="shared" si="11"/>
        <v>0</v>
      </c>
      <c r="AH119" s="678">
        <f t="shared" si="12"/>
        <v>99.2</v>
      </c>
      <c r="AI119" s="679">
        <f t="shared" si="10"/>
        <v>106.14400000000001</v>
      </c>
      <c r="AJ119" s="680"/>
    </row>
    <row r="120" spans="1:36" s="267" customFormat="1">
      <c r="A120" s="677">
        <v>44</v>
      </c>
      <c r="B120" s="264" t="s">
        <v>8</v>
      </c>
      <c r="C120" s="264" t="s">
        <v>2111</v>
      </c>
      <c r="D120" s="264" t="s">
        <v>2023</v>
      </c>
      <c r="E120" s="264" t="s">
        <v>304</v>
      </c>
      <c r="F120" s="264" t="s">
        <v>1876</v>
      </c>
      <c r="G120" s="264" t="s">
        <v>133</v>
      </c>
      <c r="H120" s="264" t="s">
        <v>1916</v>
      </c>
      <c r="I120" s="264" t="s">
        <v>133</v>
      </c>
      <c r="J120" s="264" t="s">
        <v>121</v>
      </c>
      <c r="K120" s="264" t="s">
        <v>133</v>
      </c>
      <c r="L120" s="264" t="s">
        <v>386</v>
      </c>
      <c r="M120" s="264" t="s">
        <v>113</v>
      </c>
      <c r="N120" s="264" t="s">
        <v>401</v>
      </c>
      <c r="O120" s="264" t="s">
        <v>433</v>
      </c>
      <c r="P120" s="264" t="s">
        <v>133</v>
      </c>
      <c r="Q120" s="264" t="s">
        <v>133</v>
      </c>
      <c r="R120" s="264" t="s">
        <v>133</v>
      </c>
      <c r="S120" s="264" t="s">
        <v>133</v>
      </c>
      <c r="T120" s="264" t="s">
        <v>133</v>
      </c>
      <c r="U120" s="264" t="s">
        <v>2112</v>
      </c>
      <c r="V120" s="264" t="s">
        <v>68</v>
      </c>
      <c r="W120" s="264" t="s">
        <v>68</v>
      </c>
      <c r="X120" s="264" t="s">
        <v>68</v>
      </c>
      <c r="Y120" s="264" t="s">
        <v>68</v>
      </c>
      <c r="Z120" s="264" t="s">
        <v>69</v>
      </c>
      <c r="AA120" s="264" t="s">
        <v>133</v>
      </c>
      <c r="AB120" s="264" t="s">
        <v>1910</v>
      </c>
      <c r="AC120" s="265">
        <v>46</v>
      </c>
      <c r="AD120" s="265">
        <v>8</v>
      </c>
      <c r="AE120" s="265">
        <v>8</v>
      </c>
      <c r="AF120" s="675">
        <v>99.2</v>
      </c>
      <c r="AG120" s="675">
        <f t="shared" si="11"/>
        <v>0</v>
      </c>
      <c r="AH120" s="678">
        <f t="shared" si="12"/>
        <v>99.2</v>
      </c>
      <c r="AI120" s="679">
        <f t="shared" si="10"/>
        <v>106.14400000000001</v>
      </c>
      <c r="AJ120" s="680"/>
    </row>
    <row r="121" spans="1:36" s="267" customFormat="1">
      <c r="A121" s="677">
        <v>45</v>
      </c>
      <c r="B121" s="264" t="s">
        <v>8</v>
      </c>
      <c r="C121" s="264" t="s">
        <v>2113</v>
      </c>
      <c r="D121" s="264" t="s">
        <v>2023</v>
      </c>
      <c r="E121" s="264" t="s">
        <v>420</v>
      </c>
      <c r="F121" s="264" t="s">
        <v>1876</v>
      </c>
      <c r="G121" s="264" t="s">
        <v>133</v>
      </c>
      <c r="H121" s="264" t="s">
        <v>2114</v>
      </c>
      <c r="I121" s="264">
        <v>3000</v>
      </c>
      <c r="J121" s="264" t="s">
        <v>121</v>
      </c>
      <c r="K121" s="264" t="s">
        <v>437</v>
      </c>
      <c r="L121" s="264" t="s">
        <v>404</v>
      </c>
      <c r="M121" s="264" t="s">
        <v>113</v>
      </c>
      <c r="N121" s="264" t="s">
        <v>401</v>
      </c>
      <c r="O121" s="264" t="s">
        <v>433</v>
      </c>
      <c r="P121" s="264">
        <v>0</v>
      </c>
      <c r="Q121" s="264" t="s">
        <v>133</v>
      </c>
      <c r="R121" s="264" t="s">
        <v>133</v>
      </c>
      <c r="S121" s="264" t="s">
        <v>1219</v>
      </c>
      <c r="T121" s="264" t="s">
        <v>133</v>
      </c>
      <c r="U121" s="264" t="s">
        <v>2115</v>
      </c>
      <c r="V121" s="264" t="s">
        <v>68</v>
      </c>
      <c r="W121" s="264" t="s">
        <v>68</v>
      </c>
      <c r="X121" s="264" t="s">
        <v>68</v>
      </c>
      <c r="Y121" s="264" t="s">
        <v>68</v>
      </c>
      <c r="Z121" s="264" t="s">
        <v>69</v>
      </c>
      <c r="AA121" s="264" t="s">
        <v>133</v>
      </c>
      <c r="AB121" s="264" t="s">
        <v>1879</v>
      </c>
      <c r="AC121" s="265">
        <v>46</v>
      </c>
      <c r="AD121" s="265">
        <v>8</v>
      </c>
      <c r="AE121" s="265">
        <v>13</v>
      </c>
      <c r="AF121" s="675">
        <v>107.2</v>
      </c>
      <c r="AG121" s="675">
        <f t="shared" si="11"/>
        <v>0</v>
      </c>
      <c r="AH121" s="678">
        <f t="shared" si="12"/>
        <v>107.2</v>
      </c>
      <c r="AI121" s="679">
        <f t="shared" si="10"/>
        <v>114.70400000000001</v>
      </c>
      <c r="AJ121" s="680"/>
    </row>
    <row r="122" spans="1:36" s="267" customFormat="1">
      <c r="A122" s="677">
        <v>46</v>
      </c>
      <c r="B122" s="264" t="s">
        <v>8</v>
      </c>
      <c r="C122" s="264" t="s">
        <v>2116</v>
      </c>
      <c r="D122" s="264" t="s">
        <v>2023</v>
      </c>
      <c r="E122" s="264" t="s">
        <v>420</v>
      </c>
      <c r="F122" s="264" t="s">
        <v>1876</v>
      </c>
      <c r="G122" s="264" t="s">
        <v>133</v>
      </c>
      <c r="H122" s="264" t="s">
        <v>2114</v>
      </c>
      <c r="I122" s="264">
        <v>3000</v>
      </c>
      <c r="J122" s="264" t="s">
        <v>121</v>
      </c>
      <c r="K122" s="264" t="s">
        <v>437</v>
      </c>
      <c r="L122" s="264" t="s">
        <v>404</v>
      </c>
      <c r="M122" s="264" t="s">
        <v>113</v>
      </c>
      <c r="N122" s="264" t="s">
        <v>401</v>
      </c>
      <c r="O122" s="264" t="s">
        <v>433</v>
      </c>
      <c r="P122" s="264">
        <v>0</v>
      </c>
      <c r="Q122" s="264" t="s">
        <v>133</v>
      </c>
      <c r="R122" s="264" t="s">
        <v>133</v>
      </c>
      <c r="S122" s="264" t="s">
        <v>1219</v>
      </c>
      <c r="T122" s="264" t="s">
        <v>133</v>
      </c>
      <c r="U122" s="264" t="s">
        <v>2117</v>
      </c>
      <c r="V122" s="264" t="s">
        <v>68</v>
      </c>
      <c r="W122" s="264" t="s">
        <v>68</v>
      </c>
      <c r="X122" s="264" t="s">
        <v>68</v>
      </c>
      <c r="Y122" s="264" t="s">
        <v>68</v>
      </c>
      <c r="Z122" s="264" t="s">
        <v>69</v>
      </c>
      <c r="AA122" s="264" t="s">
        <v>133</v>
      </c>
      <c r="AB122" s="264" t="s">
        <v>1879</v>
      </c>
      <c r="AC122" s="265">
        <v>46</v>
      </c>
      <c r="AD122" s="265">
        <v>8</v>
      </c>
      <c r="AE122" s="265">
        <v>13</v>
      </c>
      <c r="AF122" s="675">
        <v>107.2</v>
      </c>
      <c r="AG122" s="675">
        <f t="shared" si="11"/>
        <v>0</v>
      </c>
      <c r="AH122" s="678">
        <f t="shared" si="12"/>
        <v>107.2</v>
      </c>
      <c r="AI122" s="679">
        <f t="shared" si="10"/>
        <v>114.70400000000001</v>
      </c>
      <c r="AJ122" s="680"/>
    </row>
    <row r="123" spans="1:36" s="267" customFormat="1">
      <c r="A123" s="677">
        <v>47</v>
      </c>
      <c r="B123" s="264" t="s">
        <v>8</v>
      </c>
      <c r="C123" s="264" t="s">
        <v>2118</v>
      </c>
      <c r="D123" s="264" t="s">
        <v>2023</v>
      </c>
      <c r="E123" s="264" t="s">
        <v>304</v>
      </c>
      <c r="F123" s="264" t="s">
        <v>2119</v>
      </c>
      <c r="G123" s="264" t="s">
        <v>133</v>
      </c>
      <c r="H123" s="264" t="s">
        <v>2120</v>
      </c>
      <c r="I123" s="264" t="s">
        <v>133</v>
      </c>
      <c r="J123" s="264" t="s">
        <v>121</v>
      </c>
      <c r="K123" s="264" t="s">
        <v>133</v>
      </c>
      <c r="L123" s="264" t="s">
        <v>404</v>
      </c>
      <c r="M123" s="264" t="s">
        <v>113</v>
      </c>
      <c r="N123" s="264" t="s">
        <v>436</v>
      </c>
      <c r="O123" s="264" t="s">
        <v>433</v>
      </c>
      <c r="P123" s="264" t="s">
        <v>133</v>
      </c>
      <c r="Q123" s="264" t="s">
        <v>133</v>
      </c>
      <c r="R123" s="264" t="s">
        <v>133</v>
      </c>
      <c r="S123" s="264" t="s">
        <v>133</v>
      </c>
      <c r="T123" s="264" t="s">
        <v>133</v>
      </c>
      <c r="U123" s="264" t="s">
        <v>2121</v>
      </c>
      <c r="V123" s="264" t="s">
        <v>68</v>
      </c>
      <c r="W123" s="264" t="s">
        <v>68</v>
      </c>
      <c r="X123" s="264" t="s">
        <v>68</v>
      </c>
      <c r="Y123" s="264" t="s">
        <v>68</v>
      </c>
      <c r="Z123" s="264" t="s">
        <v>69</v>
      </c>
      <c r="AA123" s="264" t="s">
        <v>133</v>
      </c>
      <c r="AB123" s="264" t="s">
        <v>238</v>
      </c>
      <c r="AC123" s="265">
        <v>92</v>
      </c>
      <c r="AD123" s="265">
        <v>8</v>
      </c>
      <c r="AE123" s="265">
        <v>13</v>
      </c>
      <c r="AF123" s="675">
        <v>180.8</v>
      </c>
      <c r="AG123" s="675">
        <f t="shared" si="11"/>
        <v>0</v>
      </c>
      <c r="AH123" s="678">
        <f t="shared" si="12"/>
        <v>180.8</v>
      </c>
      <c r="AI123" s="679">
        <f t="shared" si="10"/>
        <v>193.45600000000002</v>
      </c>
      <c r="AJ123" s="680"/>
    </row>
    <row r="124" spans="1:36" s="267" customFormat="1">
      <c r="A124" s="677">
        <v>48</v>
      </c>
      <c r="B124" s="264" t="s">
        <v>8</v>
      </c>
      <c r="C124" s="264" t="s">
        <v>2122</v>
      </c>
      <c r="D124" s="264" t="s">
        <v>2023</v>
      </c>
      <c r="E124" s="264" t="s">
        <v>304</v>
      </c>
      <c r="F124" s="264" t="s">
        <v>2119</v>
      </c>
      <c r="G124" s="264" t="s">
        <v>133</v>
      </c>
      <c r="H124" s="264" t="s">
        <v>2120</v>
      </c>
      <c r="I124" s="264" t="s">
        <v>133</v>
      </c>
      <c r="J124" s="264" t="s">
        <v>121</v>
      </c>
      <c r="K124" s="264" t="s">
        <v>133</v>
      </c>
      <c r="L124" s="264" t="s">
        <v>404</v>
      </c>
      <c r="M124" s="264" t="s">
        <v>113</v>
      </c>
      <c r="N124" s="264" t="s">
        <v>436</v>
      </c>
      <c r="O124" s="264" t="s">
        <v>433</v>
      </c>
      <c r="P124" s="264" t="s">
        <v>133</v>
      </c>
      <c r="Q124" s="264" t="s">
        <v>133</v>
      </c>
      <c r="R124" s="264" t="s">
        <v>133</v>
      </c>
      <c r="S124" s="264" t="s">
        <v>133</v>
      </c>
      <c r="T124" s="264" t="s">
        <v>133</v>
      </c>
      <c r="U124" s="264" t="s">
        <v>2123</v>
      </c>
      <c r="V124" s="264" t="s">
        <v>68</v>
      </c>
      <c r="W124" s="264" t="s">
        <v>68</v>
      </c>
      <c r="X124" s="264" t="s">
        <v>68</v>
      </c>
      <c r="Y124" s="264" t="s">
        <v>68</v>
      </c>
      <c r="Z124" s="264" t="s">
        <v>69</v>
      </c>
      <c r="AA124" s="264" t="s">
        <v>133</v>
      </c>
      <c r="AB124" s="264" t="s">
        <v>238</v>
      </c>
      <c r="AC124" s="265">
        <v>92</v>
      </c>
      <c r="AD124" s="265">
        <v>8</v>
      </c>
      <c r="AE124" s="265">
        <v>13</v>
      </c>
      <c r="AF124" s="675">
        <v>180.8</v>
      </c>
      <c r="AG124" s="675">
        <f t="shared" si="11"/>
        <v>0</v>
      </c>
      <c r="AH124" s="678">
        <f t="shared" si="12"/>
        <v>180.8</v>
      </c>
      <c r="AI124" s="679">
        <f t="shared" si="10"/>
        <v>193.45600000000002</v>
      </c>
      <c r="AJ124" s="680"/>
    </row>
    <row r="125" spans="1:36" s="267" customFormat="1">
      <c r="A125" s="677">
        <v>49</v>
      </c>
      <c r="B125" s="264" t="s">
        <v>8</v>
      </c>
      <c r="C125" s="264" t="s">
        <v>2124</v>
      </c>
      <c r="D125" s="264" t="s">
        <v>2023</v>
      </c>
      <c r="E125" s="264" t="s">
        <v>304</v>
      </c>
      <c r="F125" s="264" t="s">
        <v>2119</v>
      </c>
      <c r="G125" s="264" t="s">
        <v>133</v>
      </c>
      <c r="H125" s="264" t="s">
        <v>2120</v>
      </c>
      <c r="I125" s="264" t="s">
        <v>133</v>
      </c>
      <c r="J125" s="264" t="s">
        <v>121</v>
      </c>
      <c r="K125" s="264" t="s">
        <v>133</v>
      </c>
      <c r="L125" s="264" t="s">
        <v>404</v>
      </c>
      <c r="M125" s="264" t="s">
        <v>113</v>
      </c>
      <c r="N125" s="264" t="s">
        <v>436</v>
      </c>
      <c r="O125" s="264" t="s">
        <v>433</v>
      </c>
      <c r="P125" s="264" t="s">
        <v>133</v>
      </c>
      <c r="Q125" s="264" t="s">
        <v>133</v>
      </c>
      <c r="R125" s="264" t="s">
        <v>133</v>
      </c>
      <c r="S125" s="264" t="s">
        <v>133</v>
      </c>
      <c r="T125" s="264" t="s">
        <v>133</v>
      </c>
      <c r="U125" s="264" t="s">
        <v>2125</v>
      </c>
      <c r="V125" s="264" t="s">
        <v>68</v>
      </c>
      <c r="W125" s="264" t="s">
        <v>68</v>
      </c>
      <c r="X125" s="264" t="s">
        <v>68</v>
      </c>
      <c r="Y125" s="264" t="s">
        <v>68</v>
      </c>
      <c r="Z125" s="264" t="s">
        <v>69</v>
      </c>
      <c r="AA125" s="264" t="s">
        <v>133</v>
      </c>
      <c r="AB125" s="264" t="s">
        <v>238</v>
      </c>
      <c r="AC125" s="265">
        <v>92</v>
      </c>
      <c r="AD125" s="265">
        <v>8</v>
      </c>
      <c r="AE125" s="265">
        <v>13</v>
      </c>
      <c r="AF125" s="675">
        <v>180.8</v>
      </c>
      <c r="AG125" s="675">
        <f t="shared" si="11"/>
        <v>0</v>
      </c>
      <c r="AH125" s="678">
        <f t="shared" si="12"/>
        <v>180.8</v>
      </c>
      <c r="AI125" s="679">
        <f t="shared" si="10"/>
        <v>193.45600000000002</v>
      </c>
      <c r="AJ125" s="680"/>
    </row>
    <row r="126" spans="1:36" s="267" customFormat="1">
      <c r="A126" s="677">
        <v>50</v>
      </c>
      <c r="B126" s="264" t="s">
        <v>8</v>
      </c>
      <c r="C126" s="264" t="s">
        <v>2126</v>
      </c>
      <c r="D126" s="264" t="s">
        <v>2023</v>
      </c>
      <c r="E126" s="264" t="s">
        <v>304</v>
      </c>
      <c r="F126" s="264" t="s">
        <v>2119</v>
      </c>
      <c r="G126" s="264" t="s">
        <v>133</v>
      </c>
      <c r="H126" s="264" t="s">
        <v>2120</v>
      </c>
      <c r="I126" s="264" t="s">
        <v>133</v>
      </c>
      <c r="J126" s="264" t="s">
        <v>121</v>
      </c>
      <c r="K126" s="264" t="s">
        <v>133</v>
      </c>
      <c r="L126" s="264" t="s">
        <v>404</v>
      </c>
      <c r="M126" s="264" t="s">
        <v>113</v>
      </c>
      <c r="N126" s="264" t="s">
        <v>436</v>
      </c>
      <c r="O126" s="264" t="s">
        <v>433</v>
      </c>
      <c r="P126" s="264" t="s">
        <v>133</v>
      </c>
      <c r="Q126" s="264" t="s">
        <v>133</v>
      </c>
      <c r="R126" s="264" t="s">
        <v>133</v>
      </c>
      <c r="S126" s="264" t="s">
        <v>133</v>
      </c>
      <c r="T126" s="264" t="s">
        <v>133</v>
      </c>
      <c r="U126" s="264" t="s">
        <v>2127</v>
      </c>
      <c r="V126" s="264" t="s">
        <v>68</v>
      </c>
      <c r="W126" s="264" t="s">
        <v>68</v>
      </c>
      <c r="X126" s="264" t="s">
        <v>68</v>
      </c>
      <c r="Y126" s="264" t="s">
        <v>68</v>
      </c>
      <c r="Z126" s="264" t="s">
        <v>69</v>
      </c>
      <c r="AA126" s="264" t="s">
        <v>133</v>
      </c>
      <c r="AB126" s="264" t="s">
        <v>238</v>
      </c>
      <c r="AC126" s="265">
        <v>92</v>
      </c>
      <c r="AD126" s="265">
        <v>8</v>
      </c>
      <c r="AE126" s="265">
        <v>13</v>
      </c>
      <c r="AF126" s="675">
        <v>180.8</v>
      </c>
      <c r="AG126" s="675">
        <f t="shared" si="11"/>
        <v>0</v>
      </c>
      <c r="AH126" s="678">
        <f t="shared" si="12"/>
        <v>180.8</v>
      </c>
      <c r="AI126" s="679">
        <f t="shared" si="10"/>
        <v>193.45600000000002</v>
      </c>
      <c r="AJ126" s="680"/>
    </row>
    <row r="127" spans="1:36" s="267" customFormat="1">
      <c r="A127" s="677">
        <v>51</v>
      </c>
      <c r="B127" s="264" t="s">
        <v>8</v>
      </c>
      <c r="C127" s="264" t="s">
        <v>2128</v>
      </c>
      <c r="D127" s="264" t="s">
        <v>2023</v>
      </c>
      <c r="E127" s="264" t="s">
        <v>304</v>
      </c>
      <c r="F127" s="264" t="s">
        <v>2119</v>
      </c>
      <c r="G127" s="264" t="s">
        <v>133</v>
      </c>
      <c r="H127" s="264" t="s">
        <v>2120</v>
      </c>
      <c r="I127" s="264" t="s">
        <v>133</v>
      </c>
      <c r="J127" s="264" t="s">
        <v>121</v>
      </c>
      <c r="K127" s="264" t="s">
        <v>133</v>
      </c>
      <c r="L127" s="264" t="s">
        <v>404</v>
      </c>
      <c r="M127" s="264" t="s">
        <v>113</v>
      </c>
      <c r="N127" s="264" t="s">
        <v>436</v>
      </c>
      <c r="O127" s="264" t="s">
        <v>433</v>
      </c>
      <c r="P127" s="264" t="s">
        <v>133</v>
      </c>
      <c r="Q127" s="264" t="s">
        <v>133</v>
      </c>
      <c r="R127" s="264" t="s">
        <v>133</v>
      </c>
      <c r="S127" s="264" t="s">
        <v>133</v>
      </c>
      <c r="T127" s="264" t="s">
        <v>133</v>
      </c>
      <c r="U127" s="264" t="s">
        <v>2129</v>
      </c>
      <c r="V127" s="264" t="s">
        <v>68</v>
      </c>
      <c r="W127" s="264" t="s">
        <v>68</v>
      </c>
      <c r="X127" s="264" t="s">
        <v>68</v>
      </c>
      <c r="Y127" s="264" t="s">
        <v>68</v>
      </c>
      <c r="Z127" s="264" t="s">
        <v>69</v>
      </c>
      <c r="AA127" s="264" t="s">
        <v>133</v>
      </c>
      <c r="AB127" s="264" t="s">
        <v>238</v>
      </c>
      <c r="AC127" s="265">
        <v>92</v>
      </c>
      <c r="AD127" s="265">
        <v>8</v>
      </c>
      <c r="AE127" s="265">
        <v>13</v>
      </c>
      <c r="AF127" s="675">
        <v>180.8</v>
      </c>
      <c r="AG127" s="675">
        <f t="shared" si="11"/>
        <v>0</v>
      </c>
      <c r="AH127" s="678">
        <f t="shared" si="12"/>
        <v>180.8</v>
      </c>
      <c r="AI127" s="679">
        <f t="shared" si="10"/>
        <v>193.45600000000002</v>
      </c>
      <c r="AJ127" s="680"/>
    </row>
    <row r="128" spans="1:36" s="267" customFormat="1">
      <c r="A128" s="677">
        <v>52</v>
      </c>
      <c r="B128" s="264" t="s">
        <v>8</v>
      </c>
      <c r="C128" s="264" t="s">
        <v>2130</v>
      </c>
      <c r="D128" s="264" t="s">
        <v>2023</v>
      </c>
      <c r="E128" s="264" t="s">
        <v>304</v>
      </c>
      <c r="F128" s="264" t="s">
        <v>2119</v>
      </c>
      <c r="G128" s="264" t="s">
        <v>133</v>
      </c>
      <c r="H128" s="264" t="s">
        <v>2120</v>
      </c>
      <c r="I128" s="264" t="s">
        <v>133</v>
      </c>
      <c r="J128" s="264" t="s">
        <v>121</v>
      </c>
      <c r="K128" s="264" t="s">
        <v>133</v>
      </c>
      <c r="L128" s="264" t="s">
        <v>404</v>
      </c>
      <c r="M128" s="264" t="s">
        <v>113</v>
      </c>
      <c r="N128" s="264" t="s">
        <v>436</v>
      </c>
      <c r="O128" s="264" t="s">
        <v>433</v>
      </c>
      <c r="P128" s="264" t="s">
        <v>133</v>
      </c>
      <c r="Q128" s="264" t="s">
        <v>133</v>
      </c>
      <c r="R128" s="264" t="s">
        <v>133</v>
      </c>
      <c r="S128" s="264" t="s">
        <v>133</v>
      </c>
      <c r="T128" s="264" t="s">
        <v>133</v>
      </c>
      <c r="U128" s="264" t="s">
        <v>2131</v>
      </c>
      <c r="V128" s="264" t="s">
        <v>68</v>
      </c>
      <c r="W128" s="264" t="s">
        <v>68</v>
      </c>
      <c r="X128" s="264" t="s">
        <v>68</v>
      </c>
      <c r="Y128" s="264" t="s">
        <v>68</v>
      </c>
      <c r="Z128" s="264" t="s">
        <v>69</v>
      </c>
      <c r="AA128" s="264" t="s">
        <v>133</v>
      </c>
      <c r="AB128" s="264" t="s">
        <v>238</v>
      </c>
      <c r="AC128" s="265">
        <v>92</v>
      </c>
      <c r="AD128" s="265">
        <v>8</v>
      </c>
      <c r="AE128" s="265">
        <v>13</v>
      </c>
      <c r="AF128" s="675">
        <v>180.8</v>
      </c>
      <c r="AG128" s="675">
        <f t="shared" si="11"/>
        <v>0</v>
      </c>
      <c r="AH128" s="678">
        <f t="shared" si="12"/>
        <v>180.8</v>
      </c>
      <c r="AI128" s="679">
        <f t="shared" si="10"/>
        <v>193.45600000000002</v>
      </c>
      <c r="AJ128" s="680"/>
    </row>
    <row r="129" spans="1:36" s="267" customFormat="1">
      <c r="A129" s="677">
        <v>53</v>
      </c>
      <c r="B129" s="264" t="s">
        <v>8</v>
      </c>
      <c r="C129" s="264" t="s">
        <v>2132</v>
      </c>
      <c r="D129" s="264" t="s">
        <v>2023</v>
      </c>
      <c r="E129" s="264" t="s">
        <v>304</v>
      </c>
      <c r="F129" s="264" t="s">
        <v>1900</v>
      </c>
      <c r="G129" s="264" t="s">
        <v>133</v>
      </c>
      <c r="H129" s="264" t="s">
        <v>2133</v>
      </c>
      <c r="I129" s="264" t="s">
        <v>133</v>
      </c>
      <c r="J129" s="264" t="s">
        <v>121</v>
      </c>
      <c r="K129" s="264" t="s">
        <v>133</v>
      </c>
      <c r="L129" s="264" t="s">
        <v>404</v>
      </c>
      <c r="M129" s="264" t="s">
        <v>113</v>
      </c>
      <c r="N129" s="264" t="s">
        <v>436</v>
      </c>
      <c r="O129" s="264" t="s">
        <v>433</v>
      </c>
      <c r="P129" s="264" t="s">
        <v>133</v>
      </c>
      <c r="Q129" s="264" t="s">
        <v>133</v>
      </c>
      <c r="R129" s="264" t="s">
        <v>133</v>
      </c>
      <c r="S129" s="264" t="s">
        <v>133</v>
      </c>
      <c r="T129" s="264" t="s">
        <v>133</v>
      </c>
      <c r="U129" s="264" t="s">
        <v>2134</v>
      </c>
      <c r="V129" s="264" t="s">
        <v>68</v>
      </c>
      <c r="W129" s="264" t="s">
        <v>68</v>
      </c>
      <c r="X129" s="264" t="s">
        <v>68</v>
      </c>
      <c r="Y129" s="264" t="s">
        <v>68</v>
      </c>
      <c r="Z129" s="264" t="s">
        <v>69</v>
      </c>
      <c r="AA129" s="264" t="s">
        <v>133</v>
      </c>
      <c r="AB129" s="264" t="s">
        <v>238</v>
      </c>
      <c r="AC129" s="265">
        <v>148</v>
      </c>
      <c r="AD129" s="265">
        <v>8</v>
      </c>
      <c r="AE129" s="265">
        <v>13</v>
      </c>
      <c r="AF129" s="675">
        <v>270.40000000000003</v>
      </c>
      <c r="AG129" s="675">
        <f t="shared" si="11"/>
        <v>0</v>
      </c>
      <c r="AH129" s="678">
        <f t="shared" si="12"/>
        <v>270.40000000000003</v>
      </c>
      <c r="AI129" s="679">
        <f t="shared" si="10"/>
        <v>289.32800000000003</v>
      </c>
      <c r="AJ129" s="680"/>
    </row>
    <row r="130" spans="1:36" s="688" customFormat="1" ht="15.75" thickBot="1">
      <c r="A130" s="681">
        <v>54</v>
      </c>
      <c r="B130" s="682" t="s">
        <v>8</v>
      </c>
      <c r="C130" s="682" t="s">
        <v>2135</v>
      </c>
      <c r="D130" s="682" t="s">
        <v>2023</v>
      </c>
      <c r="E130" s="682" t="s">
        <v>304</v>
      </c>
      <c r="F130" s="682" t="s">
        <v>1900</v>
      </c>
      <c r="G130" s="682" t="s">
        <v>133</v>
      </c>
      <c r="H130" s="682" t="s">
        <v>2133</v>
      </c>
      <c r="I130" s="682" t="s">
        <v>133</v>
      </c>
      <c r="J130" s="682" t="s">
        <v>121</v>
      </c>
      <c r="K130" s="682" t="s">
        <v>133</v>
      </c>
      <c r="L130" s="682" t="s">
        <v>404</v>
      </c>
      <c r="M130" s="682" t="s">
        <v>113</v>
      </c>
      <c r="N130" s="682" t="s">
        <v>436</v>
      </c>
      <c r="O130" s="682" t="s">
        <v>433</v>
      </c>
      <c r="P130" s="682" t="s">
        <v>133</v>
      </c>
      <c r="Q130" s="682" t="s">
        <v>133</v>
      </c>
      <c r="R130" s="682" t="s">
        <v>133</v>
      </c>
      <c r="S130" s="682" t="s">
        <v>133</v>
      </c>
      <c r="T130" s="682" t="s">
        <v>133</v>
      </c>
      <c r="U130" s="682" t="s">
        <v>2136</v>
      </c>
      <c r="V130" s="682" t="s">
        <v>68</v>
      </c>
      <c r="W130" s="682" t="s">
        <v>68</v>
      </c>
      <c r="X130" s="682" t="s">
        <v>68</v>
      </c>
      <c r="Y130" s="682" t="s">
        <v>68</v>
      </c>
      <c r="Z130" s="682" t="s">
        <v>69</v>
      </c>
      <c r="AA130" s="682" t="s">
        <v>133</v>
      </c>
      <c r="AB130" s="682" t="s">
        <v>238</v>
      </c>
      <c r="AC130" s="683">
        <v>148</v>
      </c>
      <c r="AD130" s="683">
        <v>8</v>
      </c>
      <c r="AE130" s="683">
        <v>13</v>
      </c>
      <c r="AF130" s="684">
        <v>270.40000000000003</v>
      </c>
      <c r="AG130" s="684">
        <f t="shared" si="11"/>
        <v>0</v>
      </c>
      <c r="AH130" s="685">
        <f t="shared" si="12"/>
        <v>270.40000000000003</v>
      </c>
      <c r="AI130" s="686">
        <f t="shared" si="10"/>
        <v>289.32800000000003</v>
      </c>
      <c r="AJ130" s="687"/>
    </row>
    <row r="131" spans="1:36">
      <c r="AH131" s="115"/>
    </row>
    <row r="132" spans="1:36">
      <c r="A132" s="674" t="s">
        <v>133</v>
      </c>
      <c r="AH132" s="115"/>
      <c r="AI132" s="116"/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 r:id="rId1"/>
    </customSheetView>
    <customSheetView guid="{5B1FA305-463D-4B6E-BF98-81A6929C891E}" scale="75" hiddenColumns="1">
      <pageMargins left="0" right="0" top="0" bottom="0" header="0" footer="0"/>
      <pageSetup orientation="portrait" horizontalDpi="4294967295" verticalDpi="4294967295" r:id="rId2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 r:id="rId3"/>
    </customSheetView>
    <customSheetView guid="{B6E6045D-E631-482D-8F65-2EABDB0B6ECE}" scale="75" hiddenColumns="1">
      <selection activeCell="AW39" sqref="AW39"/>
      <pageMargins left="0" right="0" top="0" bottom="0" header="0" footer="0"/>
      <pageSetup orientation="portrait" horizontalDpi="4294967295" verticalDpi="4294967295" r:id="rId4"/>
    </customSheetView>
    <customSheetView guid="{074FE138-8171-45F3-8951-6B9C47661CC2}" scale="75" hiddenColumns="1">
      <selection activeCell="AW39" sqref="AW39"/>
      <pageMargins left="0" right="0" top="0" bottom="0" header="0" footer="0"/>
      <pageSetup orientation="portrait" horizontalDpi="4294967295" verticalDpi="4294967295" r:id="rId5"/>
    </customSheetView>
    <customSheetView guid="{6B75CD61-CFF4-4706-A14B-83CD51F19D1B}" scale="75" hiddenColumns="1">
      <pageMargins left="0" right="0" top="0" bottom="0" header="0" footer="0"/>
      <pageSetup orientation="portrait" horizontalDpi="4294967295" verticalDpi="4294967295" r:id="rId6"/>
    </customSheetView>
    <customSheetView guid="{8ABA602B-BA8D-44BA-AAC3-E387ACC3E4C4}" scale="75" hiddenColumns="1">
      <pageMargins left="0" right="0" top="0" bottom="0" header="0" footer="0"/>
      <pageSetup orientation="portrait" horizontalDpi="4294967295" verticalDpi="4294967295" r:id="rId7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 r:id="rId8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 r:id="rId9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 r:id="rId10"/>
    </customSheetView>
    <customSheetView guid="{71B299E4-61CE-49C1-81D9-062E3F90F2BD}" scale="75" hiddenColumns="1">
      <pageMargins left="0" right="0" top="0" bottom="0" header="0" footer="0"/>
      <pageSetup orientation="portrait" horizontalDpi="4294967295" verticalDpi="4294967295" r:id="rId11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 r:id="rId12"/>
    </customSheetView>
  </customSheetViews>
  <pageMargins left="0" right="0" top="0" bottom="0" header="0" footer="0"/>
  <pageSetup orientation="portrait" horizontalDpi="4294967295" verticalDpi="4294967295" r:id="rId13"/>
  <drawing r:id="rId14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50"/>
  </sheetPr>
  <dimension ref="A1:AK61"/>
  <sheetViews>
    <sheetView zoomScale="75" zoomScaleNormal="75" workbookViewId="0">
      <selection activeCell="A61" sqref="A61"/>
    </sheetView>
  </sheetViews>
  <sheetFormatPr baseColWidth="10" defaultColWidth="9.140625" defaultRowHeight="15"/>
  <cols>
    <col min="1" max="1" width="4.28515625" style="692" bestFit="1" customWidth="1"/>
    <col min="2" max="2" width="8" style="225" bestFit="1" customWidth="1"/>
    <col min="3" max="3" width="12.85546875" style="225" hidden="1" customWidth="1"/>
    <col min="4" max="4" width="9.28515625" style="225" hidden="1" customWidth="1"/>
    <col min="5" max="5" width="11.5703125" style="225" hidden="1" customWidth="1"/>
    <col min="6" max="6" width="12.140625" style="225" bestFit="1" customWidth="1"/>
    <col min="7" max="7" width="7.140625" style="225" hidden="1" customWidth="1"/>
    <col min="8" max="8" width="9.140625" style="225" bestFit="1" customWidth="1"/>
    <col min="9" max="9" width="8.85546875" style="225" hidden="1" customWidth="1"/>
    <col min="10" max="10" width="6.42578125" style="225" bestFit="1" customWidth="1"/>
    <col min="11" max="11" width="11.5703125" style="225" bestFit="1" customWidth="1"/>
    <col min="12" max="12" width="8.28515625" style="225" bestFit="1" customWidth="1"/>
    <col min="13" max="13" width="11.140625" style="225" bestFit="1" customWidth="1"/>
    <col min="14" max="14" width="6.5703125" style="225" bestFit="1" customWidth="1"/>
    <col min="15" max="15" width="6.85546875" style="225" bestFit="1" customWidth="1"/>
    <col min="16" max="16" width="9.28515625" style="225" hidden="1" customWidth="1"/>
    <col min="17" max="17" width="12.85546875" style="225" hidden="1" customWidth="1"/>
    <col min="18" max="18" width="15.7109375" style="225" hidden="1" customWidth="1"/>
    <col min="19" max="19" width="17.140625" style="225" customWidth="1"/>
    <col min="20" max="20" width="10.5703125" style="225" hidden="1" customWidth="1"/>
    <col min="21" max="21" width="13.85546875" style="225" bestFit="1" customWidth="1"/>
    <col min="22" max="22" width="38.28515625" style="225" hidden="1" customWidth="1"/>
    <col min="23" max="23" width="38.28515625" style="225" bestFit="1" customWidth="1"/>
    <col min="24" max="24" width="16.85546875" style="225" bestFit="1" customWidth="1"/>
    <col min="25" max="25" width="15" style="225" bestFit="1" customWidth="1"/>
    <col min="26" max="26" width="4.7109375" style="225" bestFit="1" customWidth="1"/>
    <col min="27" max="27" width="6" style="225" customWidth="1"/>
    <col min="28" max="28" width="13.85546875" style="225" hidden="1" customWidth="1"/>
    <col min="29" max="29" width="13.140625" style="117" hidden="1" customWidth="1"/>
    <col min="30" max="30" width="10" style="117" hidden="1" customWidth="1"/>
    <col min="31" max="31" width="9.85546875" style="117" hidden="1" customWidth="1"/>
    <col min="32" max="32" width="8.7109375" style="690" customWidth="1"/>
    <col min="33" max="33" width="12.5703125" style="690" bestFit="1" customWidth="1"/>
    <col min="34" max="34" width="10" style="119" bestFit="1" customWidth="1"/>
    <col min="35" max="35" width="11" style="120" bestFit="1" customWidth="1"/>
    <col min="36" max="36" width="9.140625" style="118"/>
    <col min="37" max="37" width="22.85546875" style="118" bestFit="1" customWidth="1"/>
    <col min="38" max="16384" width="9.140625" style="118"/>
  </cols>
  <sheetData>
    <row r="1" spans="1:37" s="272" customFormat="1" ht="75.75" customHeight="1" thickBot="1">
      <c r="A1" s="691"/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9"/>
      <c r="AD1" s="269"/>
      <c r="AE1" s="269"/>
      <c r="AF1" s="689"/>
      <c r="AG1" s="689"/>
      <c r="AH1" s="270"/>
      <c r="AI1" s="271"/>
    </row>
    <row r="2" spans="1:37" s="371" customFormat="1" ht="15.75" thickBot="1">
      <c r="A2" s="439" t="s">
        <v>22</v>
      </c>
      <c r="B2" s="366" t="s">
        <v>23</v>
      </c>
      <c r="C2" s="366" t="s">
        <v>24</v>
      </c>
      <c r="D2" s="366" t="s">
        <v>25</v>
      </c>
      <c r="E2" s="366" t="s">
        <v>26</v>
      </c>
      <c r="F2" s="366" t="s">
        <v>27</v>
      </c>
      <c r="G2" s="366" t="s">
        <v>28</v>
      </c>
      <c r="H2" s="366" t="s">
        <v>29</v>
      </c>
      <c r="I2" s="366" t="s">
        <v>30</v>
      </c>
      <c r="J2" s="366" t="s">
        <v>31</v>
      </c>
      <c r="K2" s="366" t="s">
        <v>32</v>
      </c>
      <c r="L2" s="366" t="s">
        <v>33</v>
      </c>
      <c r="M2" s="366" t="s">
        <v>34</v>
      </c>
      <c r="N2" s="366" t="s">
        <v>35</v>
      </c>
      <c r="O2" s="366" t="s">
        <v>36</v>
      </c>
      <c r="P2" s="366" t="s">
        <v>37</v>
      </c>
      <c r="Q2" s="366" t="s">
        <v>38</v>
      </c>
      <c r="R2" s="366" t="s">
        <v>39</v>
      </c>
      <c r="S2" s="366" t="s">
        <v>40</v>
      </c>
      <c r="T2" s="366" t="s">
        <v>41</v>
      </c>
      <c r="U2" s="366" t="s">
        <v>42</v>
      </c>
      <c r="V2" s="366" t="s">
        <v>43</v>
      </c>
      <c r="W2" s="366" t="s">
        <v>44</v>
      </c>
      <c r="X2" s="366" t="s">
        <v>45</v>
      </c>
      <c r="Y2" s="366" t="s">
        <v>46</v>
      </c>
      <c r="Z2" s="366" t="s">
        <v>47</v>
      </c>
      <c r="AA2" s="366" t="s">
        <v>48</v>
      </c>
      <c r="AB2" s="366" t="s">
        <v>49</v>
      </c>
      <c r="AC2" s="367" t="s">
        <v>50</v>
      </c>
      <c r="AD2" s="367" t="s">
        <v>51</v>
      </c>
      <c r="AE2" s="367" t="s">
        <v>52</v>
      </c>
      <c r="AF2" s="377" t="s">
        <v>53</v>
      </c>
      <c r="AG2" s="377" t="s">
        <v>54</v>
      </c>
      <c r="AH2" s="367" t="s">
        <v>55</v>
      </c>
      <c r="AI2" s="368" t="s">
        <v>56</v>
      </c>
      <c r="AJ2" s="369"/>
      <c r="AK2" s="370"/>
    </row>
    <row r="3" spans="1:37" s="272" customFormat="1">
      <c r="A3" s="693">
        <v>1</v>
      </c>
      <c r="B3" s="268" t="s">
        <v>8</v>
      </c>
      <c r="C3" s="268" t="s">
        <v>2846</v>
      </c>
      <c r="D3" s="268" t="s">
        <v>2847</v>
      </c>
      <c r="E3" s="268" t="s">
        <v>2848</v>
      </c>
      <c r="F3" s="268" t="s">
        <v>12</v>
      </c>
      <c r="G3" s="268"/>
      <c r="H3" s="268" t="s">
        <v>2849</v>
      </c>
      <c r="I3" s="268">
        <v>2000</v>
      </c>
      <c r="J3" s="268" t="s">
        <v>108</v>
      </c>
      <c r="K3" s="268"/>
      <c r="L3" s="268"/>
      <c r="M3" s="268" t="s">
        <v>113</v>
      </c>
      <c r="N3" s="268" t="s">
        <v>75</v>
      </c>
      <c r="O3" s="268" t="s">
        <v>433</v>
      </c>
      <c r="P3" s="268"/>
      <c r="Q3" s="268"/>
      <c r="R3" s="268"/>
      <c r="S3" s="268"/>
      <c r="T3" s="268"/>
      <c r="U3" s="268" t="s">
        <v>2850</v>
      </c>
      <c r="V3" s="268" t="s">
        <v>68</v>
      </c>
      <c r="W3" s="268" t="s">
        <v>68</v>
      </c>
      <c r="X3" s="268" t="s">
        <v>68</v>
      </c>
      <c r="Y3" s="268" t="s">
        <v>68</v>
      </c>
      <c r="Z3" s="268" t="s">
        <v>69</v>
      </c>
      <c r="AA3" s="268"/>
      <c r="AB3" s="268" t="s">
        <v>2842</v>
      </c>
      <c r="AC3" s="269">
        <v>49</v>
      </c>
      <c r="AD3" s="269">
        <v>0</v>
      </c>
      <c r="AE3" s="269">
        <v>-10</v>
      </c>
      <c r="AF3" s="694">
        <v>62.400000000000006</v>
      </c>
      <c r="AG3" s="694">
        <f>AF3*(1-(0.95^0*0.9^0*0.8^0*0.7^0*0.65^0*0.93^0*0.93^1*1^0))</f>
        <v>4.3679999999999977</v>
      </c>
      <c r="AH3" s="695">
        <f t="shared" ref="AH3:AH34" si="0">AF3-AG3</f>
        <v>58.032000000000011</v>
      </c>
      <c r="AI3" s="599">
        <f>AF3*1.07</f>
        <v>66.768000000000015</v>
      </c>
    </row>
    <row r="4" spans="1:37" s="272" customFormat="1">
      <c r="A4" s="693">
        <v>2</v>
      </c>
      <c r="B4" s="268" t="s">
        <v>8</v>
      </c>
      <c r="C4" s="268" t="s">
        <v>2851</v>
      </c>
      <c r="D4" s="268" t="s">
        <v>2847</v>
      </c>
      <c r="E4" s="268" t="s">
        <v>409</v>
      </c>
      <c r="F4" s="268" t="s">
        <v>541</v>
      </c>
      <c r="G4" s="268"/>
      <c r="H4" s="268" t="s">
        <v>2849</v>
      </c>
      <c r="I4" s="268"/>
      <c r="J4" s="268" t="s">
        <v>121</v>
      </c>
      <c r="K4" s="268"/>
      <c r="L4" s="268" t="s">
        <v>386</v>
      </c>
      <c r="M4" s="268" t="s">
        <v>113</v>
      </c>
      <c r="N4" s="268" t="s">
        <v>436</v>
      </c>
      <c r="O4" s="268" t="s">
        <v>433</v>
      </c>
      <c r="P4" s="268"/>
      <c r="Q4" s="268"/>
      <c r="R4" s="268"/>
      <c r="S4" s="268"/>
      <c r="T4" s="268"/>
      <c r="U4" s="268" t="s">
        <v>2852</v>
      </c>
      <c r="V4" s="268" t="s">
        <v>2233</v>
      </c>
      <c r="W4" s="268" t="s">
        <v>2234</v>
      </c>
      <c r="X4" s="268" t="s">
        <v>68</v>
      </c>
      <c r="Y4" s="268" t="s">
        <v>68</v>
      </c>
      <c r="Z4" s="268" t="s">
        <v>69</v>
      </c>
      <c r="AA4" s="268"/>
      <c r="AB4" s="268" t="s">
        <v>2853</v>
      </c>
      <c r="AC4" s="269">
        <v>49</v>
      </c>
      <c r="AD4" s="269">
        <v>8</v>
      </c>
      <c r="AE4" s="269">
        <v>8</v>
      </c>
      <c r="AF4" s="694">
        <v>104</v>
      </c>
      <c r="AG4" s="694">
        <f>AF4*(1-(0.95^0*0.9^0*0.8^2*0.7^0*0.65^0*0.93^0*0.93^0*1^0))</f>
        <v>37.439999999999984</v>
      </c>
      <c r="AH4" s="695">
        <f t="shared" si="0"/>
        <v>66.560000000000016</v>
      </c>
      <c r="AI4" s="599">
        <f t="shared" ref="AI4:AI59" si="1">AF4*1.07</f>
        <v>111.28</v>
      </c>
    </row>
    <row r="5" spans="1:37" s="272" customFormat="1">
      <c r="A5" s="693">
        <v>3</v>
      </c>
      <c r="B5" s="268" t="s">
        <v>8</v>
      </c>
      <c r="C5" s="268" t="s">
        <v>2854</v>
      </c>
      <c r="D5" s="268" t="s">
        <v>2847</v>
      </c>
      <c r="E5" s="268" t="s">
        <v>344</v>
      </c>
      <c r="F5" s="268" t="s">
        <v>541</v>
      </c>
      <c r="G5" s="268"/>
      <c r="H5" s="268" t="s">
        <v>2855</v>
      </c>
      <c r="I5" s="268">
        <v>2000</v>
      </c>
      <c r="J5" s="268" t="s">
        <v>121</v>
      </c>
      <c r="K5" s="268" t="s">
        <v>194</v>
      </c>
      <c r="L5" s="268" t="s">
        <v>429</v>
      </c>
      <c r="M5" s="268" t="s">
        <v>113</v>
      </c>
      <c r="N5" s="268" t="s">
        <v>392</v>
      </c>
      <c r="O5" s="268" t="s">
        <v>433</v>
      </c>
      <c r="P5" s="268">
        <v>0</v>
      </c>
      <c r="Q5" s="268"/>
      <c r="R5" s="268"/>
      <c r="S5" s="268"/>
      <c r="T5" s="268"/>
      <c r="U5" s="268" t="s">
        <v>2856</v>
      </c>
      <c r="V5" s="268" t="s">
        <v>68</v>
      </c>
      <c r="W5" s="268" t="s">
        <v>68</v>
      </c>
      <c r="X5" s="268" t="s">
        <v>68</v>
      </c>
      <c r="Y5" s="268" t="s">
        <v>68</v>
      </c>
      <c r="Z5" s="268" t="s">
        <v>69</v>
      </c>
      <c r="AA5" s="268"/>
      <c r="AB5" s="268" t="s">
        <v>2842</v>
      </c>
      <c r="AC5" s="269">
        <v>49</v>
      </c>
      <c r="AD5" s="269">
        <v>8</v>
      </c>
      <c r="AE5" s="269">
        <v>13</v>
      </c>
      <c r="AF5" s="694">
        <v>112</v>
      </c>
      <c r="AG5" s="694">
        <f t="shared" ref="AG5:AG12" si="2">AF5*(1-(0.95^0*0.9^0*0.8^0*0.7^0*0.65^0*0.93^0*0.93^0*1^0))</f>
        <v>0</v>
      </c>
      <c r="AH5" s="695">
        <f t="shared" si="0"/>
        <v>112</v>
      </c>
      <c r="AI5" s="599">
        <f t="shared" si="1"/>
        <v>119.84</v>
      </c>
    </row>
    <row r="6" spans="1:37" s="272" customFormat="1">
      <c r="A6" s="693">
        <v>4</v>
      </c>
      <c r="B6" s="268" t="s">
        <v>8</v>
      </c>
      <c r="C6" s="268" t="s">
        <v>2857</v>
      </c>
      <c r="D6" s="268" t="s">
        <v>2847</v>
      </c>
      <c r="E6" s="268" t="s">
        <v>344</v>
      </c>
      <c r="F6" s="268" t="s">
        <v>541</v>
      </c>
      <c r="G6" s="268"/>
      <c r="H6" s="268" t="s">
        <v>2855</v>
      </c>
      <c r="I6" s="268">
        <v>2000</v>
      </c>
      <c r="J6" s="268" t="s">
        <v>121</v>
      </c>
      <c r="K6" s="268" t="s">
        <v>194</v>
      </c>
      <c r="L6" s="268" t="s">
        <v>429</v>
      </c>
      <c r="M6" s="268" t="s">
        <v>113</v>
      </c>
      <c r="N6" s="268" t="s">
        <v>392</v>
      </c>
      <c r="O6" s="268" t="s">
        <v>433</v>
      </c>
      <c r="P6" s="268">
        <v>0</v>
      </c>
      <c r="Q6" s="268"/>
      <c r="R6" s="268"/>
      <c r="S6" s="268"/>
      <c r="T6" s="268"/>
      <c r="U6" s="268" t="s">
        <v>2858</v>
      </c>
      <c r="V6" s="268" t="s">
        <v>68</v>
      </c>
      <c r="W6" s="268" t="s">
        <v>68</v>
      </c>
      <c r="X6" s="268" t="s">
        <v>68</v>
      </c>
      <c r="Y6" s="268" t="s">
        <v>68</v>
      </c>
      <c r="Z6" s="268" t="s">
        <v>69</v>
      </c>
      <c r="AA6" s="268"/>
      <c r="AB6" s="268" t="s">
        <v>2842</v>
      </c>
      <c r="AC6" s="269">
        <v>49</v>
      </c>
      <c r="AD6" s="269">
        <v>8</v>
      </c>
      <c r="AE6" s="269">
        <v>13</v>
      </c>
      <c r="AF6" s="694">
        <v>112</v>
      </c>
      <c r="AG6" s="694">
        <f t="shared" si="2"/>
        <v>0</v>
      </c>
      <c r="AH6" s="695">
        <f t="shared" si="0"/>
        <v>112</v>
      </c>
      <c r="AI6" s="599">
        <f t="shared" si="1"/>
        <v>119.84</v>
      </c>
    </row>
    <row r="7" spans="1:37" s="272" customFormat="1">
      <c r="A7" s="693">
        <v>5</v>
      </c>
      <c r="B7" s="268" t="s">
        <v>8</v>
      </c>
      <c r="C7" s="268" t="s">
        <v>2859</v>
      </c>
      <c r="D7" s="268" t="s">
        <v>2847</v>
      </c>
      <c r="E7" s="268" t="s">
        <v>344</v>
      </c>
      <c r="F7" s="268" t="s">
        <v>541</v>
      </c>
      <c r="G7" s="268"/>
      <c r="H7" s="268" t="s">
        <v>2855</v>
      </c>
      <c r="I7" s="268">
        <v>2000</v>
      </c>
      <c r="J7" s="268" t="s">
        <v>121</v>
      </c>
      <c r="K7" s="268" t="s">
        <v>194</v>
      </c>
      <c r="L7" s="268" t="s">
        <v>216</v>
      </c>
      <c r="M7" s="268" t="s">
        <v>113</v>
      </c>
      <c r="N7" s="268" t="s">
        <v>392</v>
      </c>
      <c r="O7" s="268" t="s">
        <v>433</v>
      </c>
      <c r="P7" s="268">
        <v>0</v>
      </c>
      <c r="Q7" s="268"/>
      <c r="R7" s="268"/>
      <c r="S7" s="268"/>
      <c r="T7" s="268"/>
      <c r="U7" s="268" t="s">
        <v>2860</v>
      </c>
      <c r="V7" s="268" t="s">
        <v>68</v>
      </c>
      <c r="W7" s="268" t="s">
        <v>68</v>
      </c>
      <c r="X7" s="268" t="s">
        <v>68</v>
      </c>
      <c r="Y7" s="268" t="s">
        <v>68</v>
      </c>
      <c r="Z7" s="268" t="s">
        <v>69</v>
      </c>
      <c r="AA7" s="268"/>
      <c r="AB7" s="268" t="s">
        <v>2842</v>
      </c>
      <c r="AC7" s="269">
        <v>49</v>
      </c>
      <c r="AD7" s="269">
        <v>8</v>
      </c>
      <c r="AE7" s="269">
        <v>8</v>
      </c>
      <c r="AF7" s="694">
        <v>104</v>
      </c>
      <c r="AG7" s="694">
        <f t="shared" si="2"/>
        <v>0</v>
      </c>
      <c r="AH7" s="695">
        <f t="shared" si="0"/>
        <v>104</v>
      </c>
      <c r="AI7" s="599">
        <f t="shared" si="1"/>
        <v>111.28</v>
      </c>
    </row>
    <row r="8" spans="1:37" s="272" customFormat="1">
      <c r="A8" s="693">
        <v>6</v>
      </c>
      <c r="B8" s="268" t="s">
        <v>8</v>
      </c>
      <c r="C8" s="268" t="s">
        <v>2861</v>
      </c>
      <c r="D8" s="268" t="s">
        <v>2847</v>
      </c>
      <c r="E8" s="268" t="s">
        <v>344</v>
      </c>
      <c r="F8" s="268" t="s">
        <v>541</v>
      </c>
      <c r="G8" s="268"/>
      <c r="H8" s="268" t="s">
        <v>2855</v>
      </c>
      <c r="I8" s="268">
        <v>2000</v>
      </c>
      <c r="J8" s="268" t="s">
        <v>121</v>
      </c>
      <c r="K8" s="268" t="s">
        <v>194</v>
      </c>
      <c r="L8" s="268" t="s">
        <v>429</v>
      </c>
      <c r="M8" s="268" t="s">
        <v>113</v>
      </c>
      <c r="N8" s="268" t="s">
        <v>392</v>
      </c>
      <c r="O8" s="268" t="s">
        <v>433</v>
      </c>
      <c r="P8" s="268">
        <v>0</v>
      </c>
      <c r="Q8" s="268"/>
      <c r="R8" s="268"/>
      <c r="S8" s="268"/>
      <c r="T8" s="268"/>
      <c r="U8" s="268" t="s">
        <v>2862</v>
      </c>
      <c r="V8" s="268" t="s">
        <v>68</v>
      </c>
      <c r="W8" s="268" t="s">
        <v>68</v>
      </c>
      <c r="X8" s="268" t="s">
        <v>68</v>
      </c>
      <c r="Y8" s="268" t="s">
        <v>68</v>
      </c>
      <c r="Z8" s="268" t="s">
        <v>69</v>
      </c>
      <c r="AA8" s="268"/>
      <c r="AB8" s="268" t="s">
        <v>2842</v>
      </c>
      <c r="AC8" s="269">
        <v>49</v>
      </c>
      <c r="AD8" s="269">
        <v>8</v>
      </c>
      <c r="AE8" s="269">
        <v>13</v>
      </c>
      <c r="AF8" s="694">
        <v>112</v>
      </c>
      <c r="AG8" s="694">
        <f t="shared" si="2"/>
        <v>0</v>
      </c>
      <c r="AH8" s="695">
        <f t="shared" si="0"/>
        <v>112</v>
      </c>
      <c r="AI8" s="599">
        <f t="shared" si="1"/>
        <v>119.84</v>
      </c>
    </row>
    <row r="9" spans="1:37" s="272" customFormat="1">
      <c r="A9" s="693">
        <v>7</v>
      </c>
      <c r="B9" s="268" t="s">
        <v>8</v>
      </c>
      <c r="C9" s="268" t="s">
        <v>2863</v>
      </c>
      <c r="D9" s="268" t="s">
        <v>2847</v>
      </c>
      <c r="E9" s="268" t="s">
        <v>344</v>
      </c>
      <c r="F9" s="268" t="s">
        <v>541</v>
      </c>
      <c r="G9" s="268"/>
      <c r="H9" s="268" t="s">
        <v>2855</v>
      </c>
      <c r="I9" s="268">
        <v>2000</v>
      </c>
      <c r="J9" s="268" t="s">
        <v>121</v>
      </c>
      <c r="K9" s="268" t="s">
        <v>194</v>
      </c>
      <c r="L9" s="268" t="s">
        <v>386</v>
      </c>
      <c r="M9" s="268" t="s">
        <v>113</v>
      </c>
      <c r="N9" s="268" t="s">
        <v>392</v>
      </c>
      <c r="O9" s="268" t="s">
        <v>433</v>
      </c>
      <c r="P9" s="268">
        <v>0</v>
      </c>
      <c r="Q9" s="268"/>
      <c r="R9" s="268"/>
      <c r="S9" s="268"/>
      <c r="T9" s="268"/>
      <c r="U9" s="268" t="s">
        <v>2864</v>
      </c>
      <c r="V9" s="268" t="s">
        <v>68</v>
      </c>
      <c r="W9" s="268" t="s">
        <v>68</v>
      </c>
      <c r="X9" s="268" t="s">
        <v>68</v>
      </c>
      <c r="Y9" s="268" t="s">
        <v>68</v>
      </c>
      <c r="Z9" s="268" t="s">
        <v>69</v>
      </c>
      <c r="AA9" s="268"/>
      <c r="AB9" s="268" t="s">
        <v>2842</v>
      </c>
      <c r="AC9" s="269">
        <v>49</v>
      </c>
      <c r="AD9" s="269">
        <v>8</v>
      </c>
      <c r="AE9" s="269">
        <v>8</v>
      </c>
      <c r="AF9" s="694">
        <v>104</v>
      </c>
      <c r="AG9" s="694">
        <f t="shared" si="2"/>
        <v>0</v>
      </c>
      <c r="AH9" s="695">
        <f t="shared" si="0"/>
        <v>104</v>
      </c>
      <c r="AI9" s="599">
        <f t="shared" si="1"/>
        <v>111.28</v>
      </c>
    </row>
    <row r="10" spans="1:37" s="272" customFormat="1">
      <c r="A10" s="693">
        <v>8</v>
      </c>
      <c r="B10" s="268" t="s">
        <v>8</v>
      </c>
      <c r="C10" s="268" t="s">
        <v>2865</v>
      </c>
      <c r="D10" s="268" t="s">
        <v>2847</v>
      </c>
      <c r="E10" s="268" t="s">
        <v>344</v>
      </c>
      <c r="F10" s="268" t="s">
        <v>541</v>
      </c>
      <c r="G10" s="268"/>
      <c r="H10" s="268" t="s">
        <v>2855</v>
      </c>
      <c r="I10" s="268">
        <v>2000</v>
      </c>
      <c r="J10" s="268" t="s">
        <v>121</v>
      </c>
      <c r="K10" s="268" t="s">
        <v>194</v>
      </c>
      <c r="L10" s="268" t="s">
        <v>404</v>
      </c>
      <c r="M10" s="268" t="s">
        <v>113</v>
      </c>
      <c r="N10" s="268" t="s">
        <v>392</v>
      </c>
      <c r="O10" s="268" t="s">
        <v>433</v>
      </c>
      <c r="P10" s="268">
        <v>0</v>
      </c>
      <c r="Q10" s="268"/>
      <c r="R10" s="268"/>
      <c r="S10" s="268"/>
      <c r="T10" s="268"/>
      <c r="U10" s="268" t="s">
        <v>2866</v>
      </c>
      <c r="V10" s="268" t="s">
        <v>68</v>
      </c>
      <c r="W10" s="268" t="s">
        <v>68</v>
      </c>
      <c r="X10" s="268" t="s">
        <v>68</v>
      </c>
      <c r="Y10" s="268" t="s">
        <v>68</v>
      </c>
      <c r="Z10" s="268" t="s">
        <v>69</v>
      </c>
      <c r="AA10" s="268"/>
      <c r="AB10" s="268" t="s">
        <v>2842</v>
      </c>
      <c r="AC10" s="269">
        <v>49</v>
      </c>
      <c r="AD10" s="269">
        <v>8</v>
      </c>
      <c r="AE10" s="269">
        <v>13</v>
      </c>
      <c r="AF10" s="694">
        <v>112</v>
      </c>
      <c r="AG10" s="694">
        <f t="shared" si="2"/>
        <v>0</v>
      </c>
      <c r="AH10" s="695">
        <f t="shared" si="0"/>
        <v>112</v>
      </c>
      <c r="AI10" s="599">
        <f t="shared" si="1"/>
        <v>119.84</v>
      </c>
    </row>
    <row r="11" spans="1:37" s="272" customFormat="1">
      <c r="A11" s="693">
        <v>9</v>
      </c>
      <c r="B11" s="268" t="s">
        <v>8</v>
      </c>
      <c r="C11" s="268" t="s">
        <v>2867</v>
      </c>
      <c r="D11" s="268" t="s">
        <v>2847</v>
      </c>
      <c r="E11" s="268" t="s">
        <v>344</v>
      </c>
      <c r="F11" s="268" t="s">
        <v>541</v>
      </c>
      <c r="G11" s="268"/>
      <c r="H11" s="268" t="s">
        <v>2855</v>
      </c>
      <c r="I11" s="268">
        <v>2000</v>
      </c>
      <c r="J11" s="268" t="s">
        <v>121</v>
      </c>
      <c r="K11" s="268" t="s">
        <v>194</v>
      </c>
      <c r="L11" s="268">
        <v>500</v>
      </c>
      <c r="M11" s="268" t="s">
        <v>113</v>
      </c>
      <c r="N11" s="268" t="s">
        <v>392</v>
      </c>
      <c r="O11" s="268" t="s">
        <v>433</v>
      </c>
      <c r="P11" s="268">
        <v>0</v>
      </c>
      <c r="Q11" s="268"/>
      <c r="R11" s="268"/>
      <c r="S11" s="268"/>
      <c r="T11" s="268"/>
      <c r="U11" s="268" t="s">
        <v>2868</v>
      </c>
      <c r="V11" s="268" t="s">
        <v>68</v>
      </c>
      <c r="W11" s="268" t="s">
        <v>68</v>
      </c>
      <c r="X11" s="268" t="s">
        <v>68</v>
      </c>
      <c r="Y11" s="268" t="s">
        <v>68</v>
      </c>
      <c r="Z11" s="268" t="s">
        <v>69</v>
      </c>
      <c r="AA11" s="268"/>
      <c r="AB11" s="268" t="s">
        <v>2842</v>
      </c>
      <c r="AC11" s="269">
        <v>49</v>
      </c>
      <c r="AD11" s="269">
        <v>8</v>
      </c>
      <c r="AE11" s="269">
        <v>0</v>
      </c>
      <c r="AF11" s="694">
        <v>91.2</v>
      </c>
      <c r="AG11" s="694">
        <f t="shared" si="2"/>
        <v>0</v>
      </c>
      <c r="AH11" s="695">
        <f t="shared" si="0"/>
        <v>91.2</v>
      </c>
      <c r="AI11" s="599">
        <f t="shared" si="1"/>
        <v>97.584000000000003</v>
      </c>
    </row>
    <row r="12" spans="1:37" s="272" customFormat="1">
      <c r="A12" s="693">
        <v>10</v>
      </c>
      <c r="B12" s="268" t="s">
        <v>8</v>
      </c>
      <c r="C12" s="268" t="s">
        <v>2869</v>
      </c>
      <c r="D12" s="268" t="s">
        <v>2847</v>
      </c>
      <c r="E12" s="268" t="s">
        <v>344</v>
      </c>
      <c r="F12" s="268" t="s">
        <v>541</v>
      </c>
      <c r="G12" s="268"/>
      <c r="H12" s="268" t="s">
        <v>2855</v>
      </c>
      <c r="I12" s="268">
        <v>2000</v>
      </c>
      <c r="J12" s="268" t="s">
        <v>121</v>
      </c>
      <c r="K12" s="268" t="s">
        <v>194</v>
      </c>
      <c r="L12" s="268" t="s">
        <v>386</v>
      </c>
      <c r="M12" s="268" t="s">
        <v>113</v>
      </c>
      <c r="N12" s="268" t="s">
        <v>401</v>
      </c>
      <c r="O12" s="268" t="s">
        <v>433</v>
      </c>
      <c r="P12" s="268">
        <v>0</v>
      </c>
      <c r="Q12" s="268"/>
      <c r="R12" s="268"/>
      <c r="S12" s="268"/>
      <c r="T12" s="268"/>
      <c r="U12" s="268" t="s">
        <v>2870</v>
      </c>
      <c r="V12" s="268" t="s">
        <v>68</v>
      </c>
      <c r="W12" s="268" t="s">
        <v>68</v>
      </c>
      <c r="X12" s="268" t="s">
        <v>68</v>
      </c>
      <c r="Y12" s="268" t="s">
        <v>68</v>
      </c>
      <c r="Z12" s="268" t="s">
        <v>69</v>
      </c>
      <c r="AA12" s="268"/>
      <c r="AB12" s="268" t="s">
        <v>2842</v>
      </c>
      <c r="AC12" s="269">
        <v>49</v>
      </c>
      <c r="AD12" s="269">
        <v>8</v>
      </c>
      <c r="AE12" s="269">
        <v>8</v>
      </c>
      <c r="AF12" s="694">
        <v>104</v>
      </c>
      <c r="AG12" s="694">
        <f t="shared" si="2"/>
        <v>0</v>
      </c>
      <c r="AH12" s="695">
        <f t="shared" si="0"/>
        <v>104</v>
      </c>
      <c r="AI12" s="599">
        <f t="shared" si="1"/>
        <v>111.28</v>
      </c>
    </row>
    <row r="13" spans="1:37" s="272" customFormat="1">
      <c r="A13" s="693">
        <v>11</v>
      </c>
      <c r="B13" s="268" t="s">
        <v>8</v>
      </c>
      <c r="C13" s="268" t="s">
        <v>2871</v>
      </c>
      <c r="D13" s="268" t="s">
        <v>2847</v>
      </c>
      <c r="E13" s="268" t="s">
        <v>344</v>
      </c>
      <c r="F13" s="268" t="s">
        <v>541</v>
      </c>
      <c r="G13" s="268"/>
      <c r="H13" s="268" t="s">
        <v>2855</v>
      </c>
      <c r="I13" s="268">
        <v>2000</v>
      </c>
      <c r="J13" s="268" t="s">
        <v>121</v>
      </c>
      <c r="K13" s="268" t="s">
        <v>194</v>
      </c>
      <c r="L13" s="268" t="s">
        <v>429</v>
      </c>
      <c r="M13" s="268" t="s">
        <v>113</v>
      </c>
      <c r="N13" s="268" t="s">
        <v>392</v>
      </c>
      <c r="O13" s="268" t="s">
        <v>433</v>
      </c>
      <c r="P13" s="268">
        <v>0</v>
      </c>
      <c r="Q13" s="268"/>
      <c r="R13" s="268"/>
      <c r="S13" s="268"/>
      <c r="T13" s="268"/>
      <c r="U13" s="268" t="s">
        <v>2872</v>
      </c>
      <c r="V13" s="268" t="s">
        <v>418</v>
      </c>
      <c r="W13" s="268" t="s">
        <v>418</v>
      </c>
      <c r="X13" s="268" t="s">
        <v>68</v>
      </c>
      <c r="Y13" s="268" t="s">
        <v>68</v>
      </c>
      <c r="Z13" s="268" t="s">
        <v>69</v>
      </c>
      <c r="AA13" s="268"/>
      <c r="AB13" s="268" t="s">
        <v>2873</v>
      </c>
      <c r="AC13" s="269">
        <v>49</v>
      </c>
      <c r="AD13" s="269">
        <v>8</v>
      </c>
      <c r="AE13" s="269">
        <v>13</v>
      </c>
      <c r="AF13" s="694">
        <v>112</v>
      </c>
      <c r="AG13" s="694">
        <f>AF13*(1-(0.95^0*0.9^0*0.8^0*0.7^0*0.65^1*0.93^0*0.93^0*1^0))</f>
        <v>39.199999999999996</v>
      </c>
      <c r="AH13" s="695">
        <f t="shared" si="0"/>
        <v>72.800000000000011</v>
      </c>
      <c r="AI13" s="599">
        <f t="shared" si="1"/>
        <v>119.84</v>
      </c>
    </row>
    <row r="14" spans="1:37" s="272" customFormat="1">
      <c r="A14" s="693">
        <v>12</v>
      </c>
      <c r="B14" s="268" t="s">
        <v>8</v>
      </c>
      <c r="C14" s="268" t="s">
        <v>2874</v>
      </c>
      <c r="D14" s="268" t="s">
        <v>2847</v>
      </c>
      <c r="E14" s="268" t="s">
        <v>344</v>
      </c>
      <c r="F14" s="268" t="s">
        <v>541</v>
      </c>
      <c r="G14" s="268"/>
      <c r="H14" s="268" t="s">
        <v>2855</v>
      </c>
      <c r="I14" s="268">
        <v>2000</v>
      </c>
      <c r="J14" s="268" t="s">
        <v>121</v>
      </c>
      <c r="K14" s="268" t="s">
        <v>194</v>
      </c>
      <c r="L14" s="268" t="s">
        <v>429</v>
      </c>
      <c r="M14" s="268" t="s">
        <v>113</v>
      </c>
      <c r="N14" s="268" t="s">
        <v>401</v>
      </c>
      <c r="O14" s="268" t="s">
        <v>433</v>
      </c>
      <c r="P14" s="268">
        <v>0</v>
      </c>
      <c r="Q14" s="268"/>
      <c r="R14" s="268"/>
      <c r="S14" s="268"/>
      <c r="T14" s="268"/>
      <c r="U14" s="268" t="s">
        <v>2875</v>
      </c>
      <c r="V14" s="268" t="s">
        <v>418</v>
      </c>
      <c r="W14" s="268" t="s">
        <v>418</v>
      </c>
      <c r="X14" s="268" t="s">
        <v>68</v>
      </c>
      <c r="Y14" s="268" t="s">
        <v>68</v>
      </c>
      <c r="Z14" s="268" t="s">
        <v>69</v>
      </c>
      <c r="AA14" s="268"/>
      <c r="AB14" s="268" t="s">
        <v>2873</v>
      </c>
      <c r="AC14" s="269">
        <v>49</v>
      </c>
      <c r="AD14" s="269">
        <v>8</v>
      </c>
      <c r="AE14" s="269">
        <v>13</v>
      </c>
      <c r="AF14" s="694">
        <v>112</v>
      </c>
      <c r="AG14" s="694">
        <f>AF14*(1-(0.95^0*0.9^0*0.8^0*0.7^0*0.65^1*0.93^0*0.93^0*1^0))</f>
        <v>39.199999999999996</v>
      </c>
      <c r="AH14" s="695">
        <f t="shared" si="0"/>
        <v>72.800000000000011</v>
      </c>
      <c r="AI14" s="599">
        <f t="shared" si="1"/>
        <v>119.84</v>
      </c>
    </row>
    <row r="15" spans="1:37" s="272" customFormat="1">
      <c r="A15" s="693">
        <v>13</v>
      </c>
      <c r="B15" s="268" t="s">
        <v>8</v>
      </c>
      <c r="C15" s="268" t="s">
        <v>2876</v>
      </c>
      <c r="D15" s="268" t="s">
        <v>2847</v>
      </c>
      <c r="E15" s="268" t="s">
        <v>344</v>
      </c>
      <c r="F15" s="268" t="s">
        <v>541</v>
      </c>
      <c r="G15" s="268"/>
      <c r="H15" s="268" t="s">
        <v>2855</v>
      </c>
      <c r="I15" s="268">
        <v>2000</v>
      </c>
      <c r="J15" s="268" t="s">
        <v>121</v>
      </c>
      <c r="K15" s="268" t="s">
        <v>194</v>
      </c>
      <c r="L15" s="268" t="s">
        <v>429</v>
      </c>
      <c r="M15" s="268" t="s">
        <v>113</v>
      </c>
      <c r="N15" s="268" t="s">
        <v>392</v>
      </c>
      <c r="O15" s="268" t="s">
        <v>433</v>
      </c>
      <c r="P15" s="268">
        <v>0</v>
      </c>
      <c r="Q15" s="268"/>
      <c r="R15" s="268"/>
      <c r="S15" s="268"/>
      <c r="T15" s="268"/>
      <c r="U15" s="268" t="s">
        <v>2877</v>
      </c>
      <c r="V15" s="268" t="s">
        <v>418</v>
      </c>
      <c r="W15" s="268" t="s">
        <v>418</v>
      </c>
      <c r="X15" s="268" t="s">
        <v>68</v>
      </c>
      <c r="Y15" s="268" t="s">
        <v>68</v>
      </c>
      <c r="Z15" s="268" t="s">
        <v>69</v>
      </c>
      <c r="AA15" s="268"/>
      <c r="AB15" s="268" t="s">
        <v>2873</v>
      </c>
      <c r="AC15" s="269">
        <v>49</v>
      </c>
      <c r="AD15" s="269">
        <v>8</v>
      </c>
      <c r="AE15" s="269">
        <v>13</v>
      </c>
      <c r="AF15" s="694">
        <v>112</v>
      </c>
      <c r="AG15" s="694">
        <f>AF15*(1-(0.95^0*0.9^0*0.8^0*0.7^0*0.65^1*0.93^0*0.93^0*1^0))</f>
        <v>39.199999999999996</v>
      </c>
      <c r="AH15" s="695">
        <f t="shared" si="0"/>
        <v>72.800000000000011</v>
      </c>
      <c r="AI15" s="599">
        <f t="shared" si="1"/>
        <v>119.84</v>
      </c>
    </row>
    <row r="16" spans="1:37" s="272" customFormat="1">
      <c r="A16" s="693">
        <v>14</v>
      </c>
      <c r="B16" s="268" t="s">
        <v>8</v>
      </c>
      <c r="C16" s="268" t="s">
        <v>2878</v>
      </c>
      <c r="D16" s="268" t="s">
        <v>2847</v>
      </c>
      <c r="E16" s="268" t="s">
        <v>408</v>
      </c>
      <c r="F16" s="268" t="s">
        <v>2732</v>
      </c>
      <c r="G16" s="268"/>
      <c r="H16" s="268" t="s">
        <v>2849</v>
      </c>
      <c r="I16" s="268">
        <v>2000</v>
      </c>
      <c r="J16" s="268" t="s">
        <v>121</v>
      </c>
      <c r="K16" s="268" t="s">
        <v>194</v>
      </c>
      <c r="L16" s="268" t="s">
        <v>404</v>
      </c>
      <c r="M16" s="268" t="s">
        <v>113</v>
      </c>
      <c r="N16" s="268" t="s">
        <v>401</v>
      </c>
      <c r="O16" s="268" t="s">
        <v>433</v>
      </c>
      <c r="P16" s="268">
        <v>0</v>
      </c>
      <c r="Q16" s="268"/>
      <c r="R16" s="268"/>
      <c r="S16" s="268"/>
      <c r="T16" s="268" t="s">
        <v>375</v>
      </c>
      <c r="U16" s="268" t="s">
        <v>2879</v>
      </c>
      <c r="V16" s="268" t="s">
        <v>68</v>
      </c>
      <c r="W16" s="268" t="s">
        <v>68</v>
      </c>
      <c r="X16" s="268" t="s">
        <v>68</v>
      </c>
      <c r="Y16" s="268" t="s">
        <v>68</v>
      </c>
      <c r="Z16" s="268" t="s">
        <v>69</v>
      </c>
      <c r="AA16" s="268" t="s">
        <v>82</v>
      </c>
      <c r="AB16" s="268" t="s">
        <v>2880</v>
      </c>
      <c r="AC16" s="269">
        <v>45</v>
      </c>
      <c r="AD16" s="269">
        <v>8</v>
      </c>
      <c r="AE16" s="269">
        <v>13</v>
      </c>
      <c r="AF16" s="694">
        <v>105.60000000000001</v>
      </c>
      <c r="AG16" s="694">
        <f>AF16*(1-(0.95^0*0.9^0*0.8^0*0.7^0*0.65^0*0.93^0*0.93^0*1^1))</f>
        <v>0</v>
      </c>
      <c r="AH16" s="695">
        <f t="shared" si="0"/>
        <v>105.60000000000001</v>
      </c>
      <c r="AI16" s="599">
        <f t="shared" si="1"/>
        <v>112.99200000000002</v>
      </c>
    </row>
    <row r="17" spans="1:35" s="272" customFormat="1">
      <c r="A17" s="693">
        <v>15</v>
      </c>
      <c r="B17" s="268" t="s">
        <v>8</v>
      </c>
      <c r="C17" s="268" t="s">
        <v>2881</v>
      </c>
      <c r="D17" s="268" t="s">
        <v>2847</v>
      </c>
      <c r="E17" s="268" t="s">
        <v>408</v>
      </c>
      <c r="F17" s="268" t="s">
        <v>2732</v>
      </c>
      <c r="G17" s="268"/>
      <c r="H17" s="268" t="s">
        <v>2849</v>
      </c>
      <c r="I17" s="268">
        <v>2000</v>
      </c>
      <c r="J17" s="268" t="s">
        <v>121</v>
      </c>
      <c r="K17" s="268" t="s">
        <v>194</v>
      </c>
      <c r="L17" s="268" t="s">
        <v>404</v>
      </c>
      <c r="M17" s="268" t="s">
        <v>113</v>
      </c>
      <c r="N17" s="268" t="s">
        <v>401</v>
      </c>
      <c r="O17" s="268" t="s">
        <v>433</v>
      </c>
      <c r="P17" s="268">
        <v>0</v>
      </c>
      <c r="Q17" s="268"/>
      <c r="R17" s="268"/>
      <c r="S17" s="268"/>
      <c r="T17" s="268" t="s">
        <v>375</v>
      </c>
      <c r="U17" s="268" t="s">
        <v>2882</v>
      </c>
      <c r="V17" s="268" t="s">
        <v>68</v>
      </c>
      <c r="W17" s="268" t="s">
        <v>68</v>
      </c>
      <c r="X17" s="268" t="s">
        <v>68</v>
      </c>
      <c r="Y17" s="268" t="s">
        <v>68</v>
      </c>
      <c r="Z17" s="268" t="s">
        <v>69</v>
      </c>
      <c r="AA17" s="268" t="s">
        <v>82</v>
      </c>
      <c r="AB17" s="268" t="s">
        <v>2880</v>
      </c>
      <c r="AC17" s="269">
        <v>45</v>
      </c>
      <c r="AD17" s="269">
        <v>8</v>
      </c>
      <c r="AE17" s="269">
        <v>13</v>
      </c>
      <c r="AF17" s="694">
        <v>105.60000000000001</v>
      </c>
      <c r="AG17" s="694">
        <f>AF17*(1-(0.95^0*0.9^0*0.8^0*0.7^0*0.65^0*0.93^0*0.93^0*1^1))</f>
        <v>0</v>
      </c>
      <c r="AH17" s="695">
        <f t="shared" si="0"/>
        <v>105.60000000000001</v>
      </c>
      <c r="AI17" s="599">
        <f t="shared" si="1"/>
        <v>112.99200000000002</v>
      </c>
    </row>
    <row r="18" spans="1:35" s="272" customFormat="1">
      <c r="A18" s="693">
        <v>16</v>
      </c>
      <c r="B18" s="268" t="s">
        <v>8</v>
      </c>
      <c r="C18" s="268" t="s">
        <v>2883</v>
      </c>
      <c r="D18" s="268" t="s">
        <v>2847</v>
      </c>
      <c r="E18" s="268" t="s">
        <v>408</v>
      </c>
      <c r="F18" s="268" t="s">
        <v>541</v>
      </c>
      <c r="G18" s="268"/>
      <c r="H18" s="268" t="s">
        <v>2855</v>
      </c>
      <c r="I18" s="268">
        <v>2000</v>
      </c>
      <c r="J18" s="268" t="s">
        <v>121</v>
      </c>
      <c r="K18" s="268" t="s">
        <v>194</v>
      </c>
      <c r="L18" s="268" t="s">
        <v>386</v>
      </c>
      <c r="M18" s="268" t="s">
        <v>113</v>
      </c>
      <c r="N18" s="268" t="s">
        <v>392</v>
      </c>
      <c r="O18" s="268" t="s">
        <v>433</v>
      </c>
      <c r="P18" s="268">
        <v>0</v>
      </c>
      <c r="Q18" s="268"/>
      <c r="R18" s="268"/>
      <c r="S18" s="268"/>
      <c r="T18" s="268" t="s">
        <v>375</v>
      </c>
      <c r="U18" s="268" t="s">
        <v>2884</v>
      </c>
      <c r="V18" s="268" t="s">
        <v>68</v>
      </c>
      <c r="W18" s="268" t="s">
        <v>68</v>
      </c>
      <c r="X18" s="268" t="s">
        <v>68</v>
      </c>
      <c r="Y18" s="268" t="s">
        <v>68</v>
      </c>
      <c r="Z18" s="268" t="s">
        <v>69</v>
      </c>
      <c r="AA18" s="268" t="s">
        <v>82</v>
      </c>
      <c r="AB18" s="268" t="s">
        <v>2842</v>
      </c>
      <c r="AC18" s="269">
        <v>49</v>
      </c>
      <c r="AD18" s="269">
        <v>8</v>
      </c>
      <c r="AE18" s="269">
        <v>8</v>
      </c>
      <c r="AF18" s="694">
        <v>104</v>
      </c>
      <c r="AG18" s="694">
        <f>AF18*(1-(0.95^0*0.9^0*0.8^0*0.7^0*0.65^0*0.93^0*0.93^0*1^1))</f>
        <v>0</v>
      </c>
      <c r="AH18" s="695">
        <f t="shared" si="0"/>
        <v>104</v>
      </c>
      <c r="AI18" s="599">
        <f t="shared" si="1"/>
        <v>111.28</v>
      </c>
    </row>
    <row r="19" spans="1:35" s="272" customFormat="1">
      <c r="A19" s="693">
        <v>17</v>
      </c>
      <c r="B19" s="268" t="s">
        <v>8</v>
      </c>
      <c r="C19" s="268" t="s">
        <v>2885</v>
      </c>
      <c r="D19" s="268" t="s">
        <v>2847</v>
      </c>
      <c r="E19" s="268" t="s">
        <v>408</v>
      </c>
      <c r="F19" s="268" t="s">
        <v>2732</v>
      </c>
      <c r="G19" s="268"/>
      <c r="H19" s="268" t="s">
        <v>2849</v>
      </c>
      <c r="I19" s="268">
        <v>2000</v>
      </c>
      <c r="J19" s="268" t="s">
        <v>121</v>
      </c>
      <c r="K19" s="268" t="s">
        <v>194</v>
      </c>
      <c r="L19" s="268" t="s">
        <v>404</v>
      </c>
      <c r="M19" s="268" t="s">
        <v>113</v>
      </c>
      <c r="N19" s="268" t="s">
        <v>401</v>
      </c>
      <c r="O19" s="268" t="s">
        <v>433</v>
      </c>
      <c r="P19" s="268">
        <v>0</v>
      </c>
      <c r="Q19" s="268"/>
      <c r="R19" s="268"/>
      <c r="S19" s="268"/>
      <c r="T19" s="268" t="s">
        <v>375</v>
      </c>
      <c r="U19" s="268" t="s">
        <v>2886</v>
      </c>
      <c r="V19" s="268" t="s">
        <v>68</v>
      </c>
      <c r="W19" s="268" t="s">
        <v>68</v>
      </c>
      <c r="X19" s="268" t="s">
        <v>68</v>
      </c>
      <c r="Y19" s="268" t="s">
        <v>68</v>
      </c>
      <c r="Z19" s="268" t="s">
        <v>69</v>
      </c>
      <c r="AA19" s="268" t="s">
        <v>82</v>
      </c>
      <c r="AB19" s="268" t="s">
        <v>2880</v>
      </c>
      <c r="AC19" s="269">
        <v>45</v>
      </c>
      <c r="AD19" s="269">
        <v>8</v>
      </c>
      <c r="AE19" s="269">
        <v>13</v>
      </c>
      <c r="AF19" s="694">
        <v>105.60000000000001</v>
      </c>
      <c r="AG19" s="694">
        <f>AF19*(1-(0.95^0*0.9^0*0.8^0*0.7^0*0.65^0*0.93^0*0.93^0*1^1))</f>
        <v>0</v>
      </c>
      <c r="AH19" s="695">
        <f t="shared" si="0"/>
        <v>105.60000000000001</v>
      </c>
      <c r="AI19" s="599">
        <f t="shared" si="1"/>
        <v>112.99200000000002</v>
      </c>
    </row>
    <row r="20" spans="1:35" s="272" customFormat="1">
      <c r="A20" s="693">
        <v>18</v>
      </c>
      <c r="B20" s="268" t="s">
        <v>8</v>
      </c>
      <c r="C20" s="268" t="s">
        <v>2887</v>
      </c>
      <c r="D20" s="268" t="s">
        <v>2847</v>
      </c>
      <c r="E20" s="268" t="s">
        <v>408</v>
      </c>
      <c r="F20" s="268" t="s">
        <v>2732</v>
      </c>
      <c r="G20" s="268"/>
      <c r="H20" s="268" t="s">
        <v>2849</v>
      </c>
      <c r="I20" s="268">
        <v>2000</v>
      </c>
      <c r="J20" s="268" t="s">
        <v>121</v>
      </c>
      <c r="K20" s="268" t="s">
        <v>194</v>
      </c>
      <c r="L20" s="268" t="s">
        <v>404</v>
      </c>
      <c r="M20" s="268" t="s">
        <v>113</v>
      </c>
      <c r="N20" s="268" t="s">
        <v>401</v>
      </c>
      <c r="O20" s="268" t="s">
        <v>433</v>
      </c>
      <c r="P20" s="268">
        <v>0</v>
      </c>
      <c r="Q20" s="268"/>
      <c r="R20" s="268"/>
      <c r="S20" s="268"/>
      <c r="T20" s="268" t="s">
        <v>375</v>
      </c>
      <c r="U20" s="268" t="s">
        <v>2888</v>
      </c>
      <c r="V20" s="268" t="s">
        <v>68</v>
      </c>
      <c r="W20" s="268" t="s">
        <v>68</v>
      </c>
      <c r="X20" s="268" t="s">
        <v>68</v>
      </c>
      <c r="Y20" s="268" t="s">
        <v>68</v>
      </c>
      <c r="Z20" s="268" t="s">
        <v>69</v>
      </c>
      <c r="AA20" s="268" t="s">
        <v>82</v>
      </c>
      <c r="AB20" s="268" t="s">
        <v>2880</v>
      </c>
      <c r="AC20" s="269">
        <v>45</v>
      </c>
      <c r="AD20" s="269">
        <v>8</v>
      </c>
      <c r="AE20" s="269">
        <v>13</v>
      </c>
      <c r="AF20" s="694">
        <v>105.60000000000001</v>
      </c>
      <c r="AG20" s="694">
        <f>AF20*(1-(0.95^0*0.9^0*0.8^0*0.7^0*0.65^0*0.93^0*0.93^0*1^1))</f>
        <v>0</v>
      </c>
      <c r="AH20" s="695">
        <f t="shared" si="0"/>
        <v>105.60000000000001</v>
      </c>
      <c r="AI20" s="599">
        <f t="shared" si="1"/>
        <v>112.99200000000002</v>
      </c>
    </row>
    <row r="21" spans="1:35" s="272" customFormat="1">
      <c r="A21" s="693">
        <v>19</v>
      </c>
      <c r="B21" s="268" t="s">
        <v>8</v>
      </c>
      <c r="C21" s="268" t="s">
        <v>2889</v>
      </c>
      <c r="D21" s="268" t="s">
        <v>2847</v>
      </c>
      <c r="E21" s="268" t="s">
        <v>413</v>
      </c>
      <c r="F21" s="268" t="s">
        <v>541</v>
      </c>
      <c r="G21" s="268"/>
      <c r="H21" s="268" t="s">
        <v>2849</v>
      </c>
      <c r="I21" s="268">
        <v>2000</v>
      </c>
      <c r="J21" s="268" t="s">
        <v>121</v>
      </c>
      <c r="K21" s="268"/>
      <c r="L21" s="268">
        <v>250</v>
      </c>
      <c r="M21" s="268" t="s">
        <v>113</v>
      </c>
      <c r="N21" s="268" t="s">
        <v>392</v>
      </c>
      <c r="O21" s="268" t="s">
        <v>433</v>
      </c>
      <c r="P21" s="268">
        <v>0</v>
      </c>
      <c r="Q21" s="268"/>
      <c r="R21" s="268"/>
      <c r="S21" s="268"/>
      <c r="T21" s="268"/>
      <c r="U21" s="268" t="s">
        <v>2890</v>
      </c>
      <c r="V21" s="268" t="s">
        <v>68</v>
      </c>
      <c r="W21" s="268" t="s">
        <v>68</v>
      </c>
      <c r="X21" s="268" t="s">
        <v>68</v>
      </c>
      <c r="Y21" s="268" t="s">
        <v>68</v>
      </c>
      <c r="Z21" s="268" t="s">
        <v>69</v>
      </c>
      <c r="AA21" s="268"/>
      <c r="AB21" s="268" t="s">
        <v>2842</v>
      </c>
      <c r="AC21" s="269">
        <v>49</v>
      </c>
      <c r="AD21" s="269">
        <v>8</v>
      </c>
      <c r="AE21" s="269">
        <v>0</v>
      </c>
      <c r="AF21" s="694">
        <v>91.2</v>
      </c>
      <c r="AG21" s="694">
        <f>AF21*(1-(0.95^0*0.9^0*0.8^0*0.7^0*0.65^0*0.93^0*0.93^0*1^0))</f>
        <v>0</v>
      </c>
      <c r="AH21" s="695">
        <f t="shared" si="0"/>
        <v>91.2</v>
      </c>
      <c r="AI21" s="599">
        <f t="shared" si="1"/>
        <v>97.584000000000003</v>
      </c>
    </row>
    <row r="22" spans="1:35" s="272" customFormat="1">
      <c r="A22" s="693">
        <v>20</v>
      </c>
      <c r="B22" s="268" t="s">
        <v>8</v>
      </c>
      <c r="C22" s="268" t="s">
        <v>2891</v>
      </c>
      <c r="D22" s="268" t="s">
        <v>2847</v>
      </c>
      <c r="E22" s="268" t="s">
        <v>444</v>
      </c>
      <c r="F22" s="268" t="s">
        <v>2892</v>
      </c>
      <c r="G22" s="268"/>
      <c r="H22" s="268" t="s">
        <v>434</v>
      </c>
      <c r="I22" s="268">
        <v>2000</v>
      </c>
      <c r="J22" s="268" t="s">
        <v>121</v>
      </c>
      <c r="K22" s="268"/>
      <c r="L22" s="268"/>
      <c r="M22" s="268" t="s">
        <v>113</v>
      </c>
      <c r="N22" s="268" t="s">
        <v>401</v>
      </c>
      <c r="O22" s="268" t="s">
        <v>1169</v>
      </c>
      <c r="P22" s="268">
        <v>0</v>
      </c>
      <c r="Q22" s="268"/>
      <c r="R22" s="268"/>
      <c r="S22" s="268" t="s">
        <v>438</v>
      </c>
      <c r="T22" s="268"/>
      <c r="U22" s="268" t="s">
        <v>2893</v>
      </c>
      <c r="V22" s="268" t="s">
        <v>68</v>
      </c>
      <c r="W22" s="268" t="s">
        <v>68</v>
      </c>
      <c r="X22" s="268" t="s">
        <v>68</v>
      </c>
      <c r="Y22" s="268" t="s">
        <v>68</v>
      </c>
      <c r="Z22" s="268" t="s">
        <v>69</v>
      </c>
      <c r="AA22" s="268" t="s">
        <v>82</v>
      </c>
      <c r="AB22" s="268" t="s">
        <v>2894</v>
      </c>
      <c r="AC22" s="269">
        <v>67</v>
      </c>
      <c r="AD22" s="269">
        <v>8</v>
      </c>
      <c r="AE22" s="269">
        <v>-10</v>
      </c>
      <c r="AF22" s="694">
        <v>104</v>
      </c>
      <c r="AG22" s="694">
        <f>AF22*(1-(0.95^0*0.9^0*0.8^0*0.7^0*0.65^0*0.93^0*0.93^0*1^1))</f>
        <v>0</v>
      </c>
      <c r="AH22" s="695">
        <f t="shared" si="0"/>
        <v>104</v>
      </c>
      <c r="AI22" s="599">
        <f t="shared" si="1"/>
        <v>111.28</v>
      </c>
    </row>
    <row r="23" spans="1:35" s="272" customFormat="1">
      <c r="A23" s="693">
        <v>21</v>
      </c>
      <c r="B23" s="268" t="s">
        <v>8</v>
      </c>
      <c r="C23" s="268" t="s">
        <v>2895</v>
      </c>
      <c r="D23" s="268" t="s">
        <v>2847</v>
      </c>
      <c r="E23" s="268" t="s">
        <v>444</v>
      </c>
      <c r="F23" s="268" t="s">
        <v>541</v>
      </c>
      <c r="G23" s="268"/>
      <c r="H23" s="268" t="s">
        <v>2849</v>
      </c>
      <c r="I23" s="268">
        <v>2000</v>
      </c>
      <c r="J23" s="268" t="s">
        <v>121</v>
      </c>
      <c r="K23" s="268" t="s">
        <v>194</v>
      </c>
      <c r="L23" s="268">
        <v>500</v>
      </c>
      <c r="M23" s="268" t="s">
        <v>113</v>
      </c>
      <c r="N23" s="268" t="s">
        <v>401</v>
      </c>
      <c r="O23" s="268" t="s">
        <v>1169</v>
      </c>
      <c r="P23" s="268">
        <v>0</v>
      </c>
      <c r="Q23" s="268"/>
      <c r="R23" s="268"/>
      <c r="S23" s="268"/>
      <c r="T23" s="268"/>
      <c r="U23" s="268" t="s">
        <v>2896</v>
      </c>
      <c r="V23" s="268" t="s">
        <v>2897</v>
      </c>
      <c r="W23" s="268" t="s">
        <v>2898</v>
      </c>
      <c r="X23" s="268" t="s">
        <v>68</v>
      </c>
      <c r="Y23" s="268" t="s">
        <v>68</v>
      </c>
      <c r="Z23" s="268" t="s">
        <v>69</v>
      </c>
      <c r="AA23" s="268" t="s">
        <v>82</v>
      </c>
      <c r="AB23" s="268" t="s">
        <v>2873</v>
      </c>
      <c r="AC23" s="269">
        <v>49</v>
      </c>
      <c r="AD23" s="269">
        <v>8</v>
      </c>
      <c r="AE23" s="269">
        <v>0</v>
      </c>
      <c r="AF23" s="694">
        <v>91.2</v>
      </c>
      <c r="AG23" s="694">
        <f>AF23*(1-(0.95^0*0.9^0*0.8^1*0.7^0*0.65^0*0.93^0*0.93^0*1^1))</f>
        <v>18.239999999999995</v>
      </c>
      <c r="AH23" s="695">
        <f t="shared" si="0"/>
        <v>72.960000000000008</v>
      </c>
      <c r="AI23" s="599">
        <f t="shared" si="1"/>
        <v>97.584000000000003</v>
      </c>
    </row>
    <row r="24" spans="1:35" s="272" customFormat="1">
      <c r="A24" s="693">
        <v>22</v>
      </c>
      <c r="B24" s="268" t="s">
        <v>8</v>
      </c>
      <c r="C24" s="268" t="s">
        <v>2899</v>
      </c>
      <c r="D24" s="268" t="s">
        <v>2847</v>
      </c>
      <c r="E24" s="268" t="s">
        <v>422</v>
      </c>
      <c r="F24" s="268" t="s">
        <v>538</v>
      </c>
      <c r="G24" s="268"/>
      <c r="H24" s="268" t="s">
        <v>2855</v>
      </c>
      <c r="I24" s="268"/>
      <c r="J24" s="268" t="s">
        <v>108</v>
      </c>
      <c r="K24" s="268"/>
      <c r="L24" s="268">
        <v>500</v>
      </c>
      <c r="M24" s="268" t="s">
        <v>113</v>
      </c>
      <c r="N24" s="268" t="s">
        <v>392</v>
      </c>
      <c r="O24" s="268" t="s">
        <v>433</v>
      </c>
      <c r="P24" s="268"/>
      <c r="Q24" s="268"/>
      <c r="R24" s="268"/>
      <c r="S24" s="268"/>
      <c r="T24" s="268"/>
      <c r="U24" s="268" t="s">
        <v>2900</v>
      </c>
      <c r="V24" s="268" t="s">
        <v>68</v>
      </c>
      <c r="W24" s="268" t="s">
        <v>68</v>
      </c>
      <c r="X24" s="268" t="s">
        <v>68</v>
      </c>
      <c r="Y24" s="268" t="s">
        <v>68</v>
      </c>
      <c r="Z24" s="268" t="s">
        <v>69</v>
      </c>
      <c r="AA24" s="268"/>
      <c r="AB24" s="268" t="s">
        <v>2813</v>
      </c>
      <c r="AC24" s="269">
        <v>45</v>
      </c>
      <c r="AD24" s="269">
        <v>0</v>
      </c>
      <c r="AE24" s="269">
        <v>0</v>
      </c>
      <c r="AF24" s="694">
        <v>72</v>
      </c>
      <c r="AG24" s="694">
        <f t="shared" ref="AG24:AG59" si="3">AF24*(1-(0.95^0*0.9^0*0.8^0*0.7^0*0.65^0*0.93^0*0.93^0*1^0))</f>
        <v>0</v>
      </c>
      <c r="AH24" s="695">
        <f t="shared" si="0"/>
        <v>72</v>
      </c>
      <c r="AI24" s="599">
        <f t="shared" si="1"/>
        <v>77.040000000000006</v>
      </c>
    </row>
    <row r="25" spans="1:35" s="272" customFormat="1">
      <c r="A25" s="693">
        <v>23</v>
      </c>
      <c r="B25" s="268" t="s">
        <v>8</v>
      </c>
      <c r="C25" s="268" t="s">
        <v>2901</v>
      </c>
      <c r="D25" s="268" t="s">
        <v>2847</v>
      </c>
      <c r="E25" s="268" t="s">
        <v>422</v>
      </c>
      <c r="F25" s="268" t="s">
        <v>538</v>
      </c>
      <c r="G25" s="268"/>
      <c r="H25" s="268" t="s">
        <v>2855</v>
      </c>
      <c r="I25" s="268"/>
      <c r="J25" s="268" t="s">
        <v>108</v>
      </c>
      <c r="K25" s="268"/>
      <c r="L25" s="268">
        <v>500</v>
      </c>
      <c r="M25" s="268" t="s">
        <v>113</v>
      </c>
      <c r="N25" s="268" t="s">
        <v>392</v>
      </c>
      <c r="O25" s="268" t="s">
        <v>433</v>
      </c>
      <c r="P25" s="268"/>
      <c r="Q25" s="268"/>
      <c r="R25" s="268"/>
      <c r="S25" s="268"/>
      <c r="T25" s="268"/>
      <c r="U25" s="268" t="s">
        <v>2902</v>
      </c>
      <c r="V25" s="268" t="s">
        <v>68</v>
      </c>
      <c r="W25" s="268" t="s">
        <v>68</v>
      </c>
      <c r="X25" s="268" t="s">
        <v>68</v>
      </c>
      <c r="Y25" s="268" t="s">
        <v>68</v>
      </c>
      <c r="Z25" s="268" t="s">
        <v>69</v>
      </c>
      <c r="AA25" s="268"/>
      <c r="AB25" s="268" t="s">
        <v>2813</v>
      </c>
      <c r="AC25" s="269">
        <v>45</v>
      </c>
      <c r="AD25" s="269">
        <v>0</v>
      </c>
      <c r="AE25" s="269">
        <v>0</v>
      </c>
      <c r="AF25" s="694">
        <v>72</v>
      </c>
      <c r="AG25" s="694">
        <f t="shared" si="3"/>
        <v>0</v>
      </c>
      <c r="AH25" s="695">
        <f t="shared" si="0"/>
        <v>72</v>
      </c>
      <c r="AI25" s="599">
        <f t="shared" si="1"/>
        <v>77.040000000000006</v>
      </c>
    </row>
    <row r="26" spans="1:35" s="272" customFormat="1">
      <c r="A26" s="693">
        <v>24</v>
      </c>
      <c r="B26" s="268" t="s">
        <v>8</v>
      </c>
      <c r="C26" s="268" t="s">
        <v>2903</v>
      </c>
      <c r="D26" s="268" t="s">
        <v>2847</v>
      </c>
      <c r="E26" s="268" t="s">
        <v>422</v>
      </c>
      <c r="F26" s="268" t="s">
        <v>538</v>
      </c>
      <c r="G26" s="268"/>
      <c r="H26" s="268" t="s">
        <v>2855</v>
      </c>
      <c r="I26" s="268"/>
      <c r="J26" s="268" t="s">
        <v>108</v>
      </c>
      <c r="K26" s="268"/>
      <c r="L26" s="268">
        <v>500</v>
      </c>
      <c r="M26" s="268" t="s">
        <v>113</v>
      </c>
      <c r="N26" s="268" t="s">
        <v>392</v>
      </c>
      <c r="O26" s="268" t="s">
        <v>433</v>
      </c>
      <c r="P26" s="268"/>
      <c r="Q26" s="268"/>
      <c r="R26" s="268"/>
      <c r="S26" s="268"/>
      <c r="T26" s="268"/>
      <c r="U26" s="268" t="s">
        <v>2904</v>
      </c>
      <c r="V26" s="268" t="s">
        <v>68</v>
      </c>
      <c r="W26" s="268" t="s">
        <v>68</v>
      </c>
      <c r="X26" s="268" t="s">
        <v>68</v>
      </c>
      <c r="Y26" s="268" t="s">
        <v>68</v>
      </c>
      <c r="Z26" s="268" t="s">
        <v>69</v>
      </c>
      <c r="AA26" s="268"/>
      <c r="AB26" s="268" t="s">
        <v>2813</v>
      </c>
      <c r="AC26" s="269">
        <v>45</v>
      </c>
      <c r="AD26" s="269">
        <v>0</v>
      </c>
      <c r="AE26" s="269">
        <v>0</v>
      </c>
      <c r="AF26" s="694">
        <v>72</v>
      </c>
      <c r="AG26" s="694">
        <f t="shared" si="3"/>
        <v>0</v>
      </c>
      <c r="AH26" s="695">
        <f t="shared" si="0"/>
        <v>72</v>
      </c>
      <c r="AI26" s="599">
        <f t="shared" si="1"/>
        <v>77.040000000000006</v>
      </c>
    </row>
    <row r="27" spans="1:35" s="272" customFormat="1">
      <c r="A27" s="693">
        <v>25</v>
      </c>
      <c r="B27" s="268" t="s">
        <v>8</v>
      </c>
      <c r="C27" s="268" t="s">
        <v>2905</v>
      </c>
      <c r="D27" s="268" t="s">
        <v>2847</v>
      </c>
      <c r="E27" s="268" t="s">
        <v>422</v>
      </c>
      <c r="F27" s="268" t="s">
        <v>538</v>
      </c>
      <c r="G27" s="268"/>
      <c r="H27" s="268" t="s">
        <v>2855</v>
      </c>
      <c r="I27" s="268"/>
      <c r="J27" s="268" t="s">
        <v>121</v>
      </c>
      <c r="K27" s="268"/>
      <c r="L27" s="268">
        <v>500</v>
      </c>
      <c r="M27" s="268" t="s">
        <v>113</v>
      </c>
      <c r="N27" s="268" t="s">
        <v>392</v>
      </c>
      <c r="O27" s="268" t="s">
        <v>433</v>
      </c>
      <c r="P27" s="268"/>
      <c r="Q27" s="268"/>
      <c r="R27" s="268"/>
      <c r="S27" s="268"/>
      <c r="T27" s="268"/>
      <c r="U27" s="268" t="s">
        <v>2906</v>
      </c>
      <c r="V27" s="268" t="s">
        <v>68</v>
      </c>
      <c r="W27" s="268" t="s">
        <v>68</v>
      </c>
      <c r="X27" s="268" t="s">
        <v>68</v>
      </c>
      <c r="Y27" s="268" t="s">
        <v>68</v>
      </c>
      <c r="Z27" s="268" t="s">
        <v>69</v>
      </c>
      <c r="AA27" s="268"/>
      <c r="AB27" s="268" t="s">
        <v>2813</v>
      </c>
      <c r="AC27" s="269">
        <v>45</v>
      </c>
      <c r="AD27" s="269">
        <v>8</v>
      </c>
      <c r="AE27" s="269">
        <v>0</v>
      </c>
      <c r="AF27" s="694">
        <v>84.800000000000011</v>
      </c>
      <c r="AG27" s="694">
        <f t="shared" si="3"/>
        <v>0</v>
      </c>
      <c r="AH27" s="695">
        <f t="shared" si="0"/>
        <v>84.800000000000011</v>
      </c>
      <c r="AI27" s="599">
        <f t="shared" si="1"/>
        <v>90.736000000000018</v>
      </c>
    </row>
    <row r="28" spans="1:35" s="272" customFormat="1">
      <c r="A28" s="693">
        <v>26</v>
      </c>
      <c r="B28" s="268" t="s">
        <v>8</v>
      </c>
      <c r="C28" s="268" t="s">
        <v>2907</v>
      </c>
      <c r="D28" s="268" t="s">
        <v>2847</v>
      </c>
      <c r="E28" s="268" t="s">
        <v>422</v>
      </c>
      <c r="F28" s="268" t="s">
        <v>538</v>
      </c>
      <c r="G28" s="268"/>
      <c r="H28" s="268" t="s">
        <v>2855</v>
      </c>
      <c r="I28" s="268"/>
      <c r="J28" s="268" t="s">
        <v>121</v>
      </c>
      <c r="K28" s="268"/>
      <c r="L28" s="268">
        <v>500</v>
      </c>
      <c r="M28" s="268" t="s">
        <v>113</v>
      </c>
      <c r="N28" s="268" t="s">
        <v>392</v>
      </c>
      <c r="O28" s="268" t="s">
        <v>433</v>
      </c>
      <c r="P28" s="268"/>
      <c r="Q28" s="268"/>
      <c r="R28" s="268"/>
      <c r="S28" s="268"/>
      <c r="T28" s="268"/>
      <c r="U28" s="268" t="s">
        <v>2908</v>
      </c>
      <c r="V28" s="268" t="s">
        <v>68</v>
      </c>
      <c r="W28" s="268" t="s">
        <v>68</v>
      </c>
      <c r="X28" s="268" t="s">
        <v>68</v>
      </c>
      <c r="Y28" s="268" t="s">
        <v>68</v>
      </c>
      <c r="Z28" s="268" t="s">
        <v>69</v>
      </c>
      <c r="AA28" s="268"/>
      <c r="AB28" s="268" t="s">
        <v>2813</v>
      </c>
      <c r="AC28" s="269">
        <v>45</v>
      </c>
      <c r="AD28" s="269">
        <v>8</v>
      </c>
      <c r="AE28" s="269">
        <v>0</v>
      </c>
      <c r="AF28" s="694">
        <v>84.800000000000011</v>
      </c>
      <c r="AG28" s="694">
        <f t="shared" si="3"/>
        <v>0</v>
      </c>
      <c r="AH28" s="695">
        <f t="shared" si="0"/>
        <v>84.800000000000011</v>
      </c>
      <c r="AI28" s="599">
        <f t="shared" si="1"/>
        <v>90.736000000000018</v>
      </c>
    </row>
    <row r="29" spans="1:35" s="272" customFormat="1">
      <c r="A29" s="693">
        <v>27</v>
      </c>
      <c r="B29" s="268" t="s">
        <v>8</v>
      </c>
      <c r="C29" s="268" t="s">
        <v>2909</v>
      </c>
      <c r="D29" s="268" t="s">
        <v>2847</v>
      </c>
      <c r="E29" s="268" t="s">
        <v>422</v>
      </c>
      <c r="F29" s="268" t="s">
        <v>538</v>
      </c>
      <c r="G29" s="268"/>
      <c r="H29" s="268" t="s">
        <v>2855</v>
      </c>
      <c r="I29" s="268"/>
      <c r="J29" s="268" t="s">
        <v>121</v>
      </c>
      <c r="K29" s="268"/>
      <c r="L29" s="268">
        <v>500</v>
      </c>
      <c r="M29" s="268" t="s">
        <v>113</v>
      </c>
      <c r="N29" s="268" t="s">
        <v>392</v>
      </c>
      <c r="O29" s="268" t="s">
        <v>433</v>
      </c>
      <c r="P29" s="268"/>
      <c r="Q29" s="268"/>
      <c r="R29" s="268"/>
      <c r="S29" s="268"/>
      <c r="T29" s="268"/>
      <c r="U29" s="268" t="s">
        <v>2910</v>
      </c>
      <c r="V29" s="268" t="s">
        <v>68</v>
      </c>
      <c r="W29" s="268" t="s">
        <v>68</v>
      </c>
      <c r="X29" s="268" t="s">
        <v>68</v>
      </c>
      <c r="Y29" s="268" t="s">
        <v>68</v>
      </c>
      <c r="Z29" s="268" t="s">
        <v>69</v>
      </c>
      <c r="AA29" s="268"/>
      <c r="AB29" s="268" t="s">
        <v>2813</v>
      </c>
      <c r="AC29" s="269">
        <v>45</v>
      </c>
      <c r="AD29" s="269">
        <v>8</v>
      </c>
      <c r="AE29" s="269">
        <v>0</v>
      </c>
      <c r="AF29" s="694">
        <v>84.800000000000011</v>
      </c>
      <c r="AG29" s="694">
        <f t="shared" si="3"/>
        <v>0</v>
      </c>
      <c r="AH29" s="695">
        <f t="shared" si="0"/>
        <v>84.800000000000011</v>
      </c>
      <c r="AI29" s="599">
        <f t="shared" si="1"/>
        <v>90.736000000000018</v>
      </c>
    </row>
    <row r="30" spans="1:35" s="272" customFormat="1">
      <c r="A30" s="693">
        <v>28</v>
      </c>
      <c r="B30" s="268" t="s">
        <v>8</v>
      </c>
      <c r="C30" s="268" t="s">
        <v>2911</v>
      </c>
      <c r="D30" s="268" t="s">
        <v>2847</v>
      </c>
      <c r="E30" s="268" t="s">
        <v>422</v>
      </c>
      <c r="F30" s="268" t="s">
        <v>538</v>
      </c>
      <c r="G30" s="268"/>
      <c r="H30" s="268" t="s">
        <v>2855</v>
      </c>
      <c r="I30" s="268"/>
      <c r="J30" s="268" t="s">
        <v>121</v>
      </c>
      <c r="K30" s="268"/>
      <c r="L30" s="268">
        <v>500</v>
      </c>
      <c r="M30" s="268" t="s">
        <v>113</v>
      </c>
      <c r="N30" s="268" t="s">
        <v>392</v>
      </c>
      <c r="O30" s="268" t="s">
        <v>433</v>
      </c>
      <c r="P30" s="268"/>
      <c r="Q30" s="268"/>
      <c r="R30" s="268"/>
      <c r="S30" s="268"/>
      <c r="T30" s="268"/>
      <c r="U30" s="268" t="s">
        <v>2912</v>
      </c>
      <c r="V30" s="268" t="s">
        <v>68</v>
      </c>
      <c r="W30" s="268" t="s">
        <v>68</v>
      </c>
      <c r="X30" s="268" t="s">
        <v>68</v>
      </c>
      <c r="Y30" s="268" t="s">
        <v>68</v>
      </c>
      <c r="Z30" s="268" t="s">
        <v>69</v>
      </c>
      <c r="AA30" s="268"/>
      <c r="AB30" s="268" t="s">
        <v>2813</v>
      </c>
      <c r="AC30" s="269">
        <v>45</v>
      </c>
      <c r="AD30" s="269">
        <v>8</v>
      </c>
      <c r="AE30" s="269">
        <v>0</v>
      </c>
      <c r="AF30" s="694">
        <v>84.800000000000011</v>
      </c>
      <c r="AG30" s="694">
        <f t="shared" si="3"/>
        <v>0</v>
      </c>
      <c r="AH30" s="695">
        <f t="shared" si="0"/>
        <v>84.800000000000011</v>
      </c>
      <c r="AI30" s="599">
        <f t="shared" si="1"/>
        <v>90.736000000000018</v>
      </c>
    </row>
    <row r="31" spans="1:35" s="272" customFormat="1">
      <c r="A31" s="693">
        <v>29</v>
      </c>
      <c r="B31" s="268" t="s">
        <v>8</v>
      </c>
      <c r="C31" s="268" t="s">
        <v>2913</v>
      </c>
      <c r="D31" s="268" t="s">
        <v>2847</v>
      </c>
      <c r="E31" s="268" t="s">
        <v>422</v>
      </c>
      <c r="F31" s="268" t="s">
        <v>538</v>
      </c>
      <c r="G31" s="268"/>
      <c r="H31" s="268" t="s">
        <v>2855</v>
      </c>
      <c r="I31" s="268"/>
      <c r="J31" s="268" t="s">
        <v>121</v>
      </c>
      <c r="K31" s="268"/>
      <c r="L31" s="268">
        <v>500</v>
      </c>
      <c r="M31" s="268" t="s">
        <v>113</v>
      </c>
      <c r="N31" s="268" t="s">
        <v>392</v>
      </c>
      <c r="O31" s="268" t="s">
        <v>433</v>
      </c>
      <c r="P31" s="268"/>
      <c r="Q31" s="268"/>
      <c r="R31" s="268"/>
      <c r="S31" s="268"/>
      <c r="T31" s="268"/>
      <c r="U31" s="268" t="s">
        <v>2914</v>
      </c>
      <c r="V31" s="268" t="s">
        <v>68</v>
      </c>
      <c r="W31" s="268" t="s">
        <v>68</v>
      </c>
      <c r="X31" s="268" t="s">
        <v>68</v>
      </c>
      <c r="Y31" s="268" t="s">
        <v>68</v>
      </c>
      <c r="Z31" s="268" t="s">
        <v>69</v>
      </c>
      <c r="AA31" s="268"/>
      <c r="AB31" s="268" t="s">
        <v>2813</v>
      </c>
      <c r="AC31" s="269">
        <v>45</v>
      </c>
      <c r="AD31" s="269">
        <v>8</v>
      </c>
      <c r="AE31" s="269">
        <v>0</v>
      </c>
      <c r="AF31" s="694">
        <v>84.800000000000011</v>
      </c>
      <c r="AG31" s="694">
        <f t="shared" si="3"/>
        <v>0</v>
      </c>
      <c r="AH31" s="695">
        <f t="shared" si="0"/>
        <v>84.800000000000011</v>
      </c>
      <c r="AI31" s="599">
        <f t="shared" si="1"/>
        <v>90.736000000000018</v>
      </c>
    </row>
    <row r="32" spans="1:35" s="272" customFormat="1">
      <c r="A32" s="693">
        <v>30</v>
      </c>
      <c r="B32" s="268" t="s">
        <v>8</v>
      </c>
      <c r="C32" s="268" t="s">
        <v>2915</v>
      </c>
      <c r="D32" s="268" t="s">
        <v>2847</v>
      </c>
      <c r="E32" s="268" t="s">
        <v>422</v>
      </c>
      <c r="F32" s="268" t="s">
        <v>538</v>
      </c>
      <c r="G32" s="268"/>
      <c r="H32" s="268" t="s">
        <v>2855</v>
      </c>
      <c r="I32" s="268"/>
      <c r="J32" s="268" t="s">
        <v>121</v>
      </c>
      <c r="K32" s="268"/>
      <c r="L32" s="268">
        <v>500</v>
      </c>
      <c r="M32" s="268" t="s">
        <v>113</v>
      </c>
      <c r="N32" s="268" t="s">
        <v>392</v>
      </c>
      <c r="O32" s="268" t="s">
        <v>433</v>
      </c>
      <c r="P32" s="268"/>
      <c r="Q32" s="268"/>
      <c r="R32" s="268"/>
      <c r="S32" s="268"/>
      <c r="T32" s="268"/>
      <c r="U32" s="268" t="s">
        <v>2916</v>
      </c>
      <c r="V32" s="268" t="s">
        <v>68</v>
      </c>
      <c r="W32" s="268" t="s">
        <v>68</v>
      </c>
      <c r="X32" s="268" t="s">
        <v>68</v>
      </c>
      <c r="Y32" s="268" t="s">
        <v>68</v>
      </c>
      <c r="Z32" s="268" t="s">
        <v>69</v>
      </c>
      <c r="AA32" s="268"/>
      <c r="AB32" s="268" t="s">
        <v>2813</v>
      </c>
      <c r="AC32" s="269">
        <v>45</v>
      </c>
      <c r="AD32" s="269">
        <v>8</v>
      </c>
      <c r="AE32" s="269">
        <v>0</v>
      </c>
      <c r="AF32" s="694">
        <v>84.800000000000011</v>
      </c>
      <c r="AG32" s="694">
        <f t="shared" si="3"/>
        <v>0</v>
      </c>
      <c r="AH32" s="695">
        <f t="shared" si="0"/>
        <v>84.800000000000011</v>
      </c>
      <c r="AI32" s="599">
        <f t="shared" si="1"/>
        <v>90.736000000000018</v>
      </c>
    </row>
    <row r="33" spans="1:35" s="272" customFormat="1">
      <c r="A33" s="693">
        <v>31</v>
      </c>
      <c r="B33" s="268" t="s">
        <v>8</v>
      </c>
      <c r="C33" s="268" t="s">
        <v>2917</v>
      </c>
      <c r="D33" s="268" t="s">
        <v>2847</v>
      </c>
      <c r="E33" s="268" t="s">
        <v>422</v>
      </c>
      <c r="F33" s="268" t="s">
        <v>538</v>
      </c>
      <c r="G33" s="268"/>
      <c r="H33" s="268" t="s">
        <v>2855</v>
      </c>
      <c r="I33" s="268"/>
      <c r="J33" s="268" t="s">
        <v>121</v>
      </c>
      <c r="K33" s="268"/>
      <c r="L33" s="268">
        <v>500</v>
      </c>
      <c r="M33" s="268" t="s">
        <v>113</v>
      </c>
      <c r="N33" s="268" t="s">
        <v>392</v>
      </c>
      <c r="O33" s="268" t="s">
        <v>433</v>
      </c>
      <c r="P33" s="268"/>
      <c r="Q33" s="268"/>
      <c r="R33" s="268"/>
      <c r="S33" s="268"/>
      <c r="T33" s="268"/>
      <c r="U33" s="268" t="s">
        <v>2918</v>
      </c>
      <c r="V33" s="268" t="s">
        <v>68</v>
      </c>
      <c r="W33" s="268" t="s">
        <v>68</v>
      </c>
      <c r="X33" s="268" t="s">
        <v>68</v>
      </c>
      <c r="Y33" s="268" t="s">
        <v>68</v>
      </c>
      <c r="Z33" s="268" t="s">
        <v>69</v>
      </c>
      <c r="AA33" s="268"/>
      <c r="AB33" s="268" t="s">
        <v>2813</v>
      </c>
      <c r="AC33" s="269">
        <v>45</v>
      </c>
      <c r="AD33" s="269">
        <v>8</v>
      </c>
      <c r="AE33" s="269">
        <v>0</v>
      </c>
      <c r="AF33" s="694">
        <v>84.800000000000011</v>
      </c>
      <c r="AG33" s="694">
        <f t="shared" si="3"/>
        <v>0</v>
      </c>
      <c r="AH33" s="695">
        <f t="shared" si="0"/>
        <v>84.800000000000011</v>
      </c>
      <c r="AI33" s="599">
        <f t="shared" si="1"/>
        <v>90.736000000000018</v>
      </c>
    </row>
    <row r="34" spans="1:35" s="272" customFormat="1">
      <c r="A34" s="693">
        <v>32</v>
      </c>
      <c r="B34" s="268" t="s">
        <v>8</v>
      </c>
      <c r="C34" s="268" t="s">
        <v>2919</v>
      </c>
      <c r="D34" s="268" t="s">
        <v>2847</v>
      </c>
      <c r="E34" s="268" t="s">
        <v>422</v>
      </c>
      <c r="F34" s="268" t="s">
        <v>538</v>
      </c>
      <c r="G34" s="268"/>
      <c r="H34" s="268" t="s">
        <v>2855</v>
      </c>
      <c r="I34" s="268"/>
      <c r="J34" s="268" t="s">
        <v>121</v>
      </c>
      <c r="K34" s="268"/>
      <c r="L34" s="268">
        <v>500</v>
      </c>
      <c r="M34" s="268" t="s">
        <v>113</v>
      </c>
      <c r="N34" s="268" t="s">
        <v>392</v>
      </c>
      <c r="O34" s="268" t="s">
        <v>433</v>
      </c>
      <c r="P34" s="268"/>
      <c r="Q34" s="268"/>
      <c r="R34" s="268"/>
      <c r="S34" s="268"/>
      <c r="T34" s="268"/>
      <c r="U34" s="268" t="s">
        <v>2920</v>
      </c>
      <c r="V34" s="268" t="s">
        <v>68</v>
      </c>
      <c r="W34" s="268" t="s">
        <v>68</v>
      </c>
      <c r="X34" s="268" t="s">
        <v>68</v>
      </c>
      <c r="Y34" s="268" t="s">
        <v>68</v>
      </c>
      <c r="Z34" s="268" t="s">
        <v>69</v>
      </c>
      <c r="AA34" s="268"/>
      <c r="AB34" s="268" t="s">
        <v>2813</v>
      </c>
      <c r="AC34" s="269">
        <v>45</v>
      </c>
      <c r="AD34" s="269">
        <v>8</v>
      </c>
      <c r="AE34" s="269">
        <v>0</v>
      </c>
      <c r="AF34" s="694">
        <v>84.800000000000011</v>
      </c>
      <c r="AG34" s="694">
        <f t="shared" si="3"/>
        <v>0</v>
      </c>
      <c r="AH34" s="695">
        <f t="shared" si="0"/>
        <v>84.800000000000011</v>
      </c>
      <c r="AI34" s="599">
        <f t="shared" si="1"/>
        <v>90.736000000000018</v>
      </c>
    </row>
    <row r="35" spans="1:35" s="272" customFormat="1">
      <c r="A35" s="693">
        <v>33</v>
      </c>
      <c r="B35" s="268" t="s">
        <v>8</v>
      </c>
      <c r="C35" s="268" t="s">
        <v>2921</v>
      </c>
      <c r="D35" s="268" t="s">
        <v>2847</v>
      </c>
      <c r="E35" s="268" t="s">
        <v>422</v>
      </c>
      <c r="F35" s="268" t="s">
        <v>538</v>
      </c>
      <c r="G35" s="268"/>
      <c r="H35" s="268" t="s">
        <v>2855</v>
      </c>
      <c r="I35" s="268"/>
      <c r="J35" s="268" t="s">
        <v>121</v>
      </c>
      <c r="K35" s="268"/>
      <c r="L35" s="268">
        <v>500</v>
      </c>
      <c r="M35" s="268" t="s">
        <v>113</v>
      </c>
      <c r="N35" s="268" t="s">
        <v>392</v>
      </c>
      <c r="O35" s="268" t="s">
        <v>433</v>
      </c>
      <c r="P35" s="268"/>
      <c r="Q35" s="268"/>
      <c r="R35" s="268"/>
      <c r="S35" s="268"/>
      <c r="T35" s="268"/>
      <c r="U35" s="268" t="s">
        <v>2922</v>
      </c>
      <c r="V35" s="268" t="s">
        <v>68</v>
      </c>
      <c r="W35" s="268" t="s">
        <v>68</v>
      </c>
      <c r="X35" s="268" t="s">
        <v>68</v>
      </c>
      <c r="Y35" s="268" t="s">
        <v>68</v>
      </c>
      <c r="Z35" s="268" t="s">
        <v>69</v>
      </c>
      <c r="AA35" s="268"/>
      <c r="AB35" s="268" t="s">
        <v>2813</v>
      </c>
      <c r="AC35" s="269">
        <v>45</v>
      </c>
      <c r="AD35" s="269">
        <v>8</v>
      </c>
      <c r="AE35" s="269">
        <v>0</v>
      </c>
      <c r="AF35" s="694">
        <v>84.800000000000011</v>
      </c>
      <c r="AG35" s="694">
        <f t="shared" si="3"/>
        <v>0</v>
      </c>
      <c r="AH35" s="695">
        <f t="shared" ref="AH35:AH59" si="4">AF35-AG35</f>
        <v>84.800000000000011</v>
      </c>
      <c r="AI35" s="599">
        <f t="shared" si="1"/>
        <v>90.736000000000018</v>
      </c>
    </row>
    <row r="36" spans="1:35" s="272" customFormat="1">
      <c r="A36" s="693">
        <v>34</v>
      </c>
      <c r="B36" s="268" t="s">
        <v>8</v>
      </c>
      <c r="C36" s="268" t="s">
        <v>2923</v>
      </c>
      <c r="D36" s="268" t="s">
        <v>2847</v>
      </c>
      <c r="E36" s="268" t="s">
        <v>422</v>
      </c>
      <c r="F36" s="268" t="s">
        <v>538</v>
      </c>
      <c r="G36" s="268"/>
      <c r="H36" s="268" t="s">
        <v>2855</v>
      </c>
      <c r="I36" s="268"/>
      <c r="J36" s="268" t="s">
        <v>121</v>
      </c>
      <c r="K36" s="268"/>
      <c r="L36" s="268">
        <v>500</v>
      </c>
      <c r="M36" s="268" t="s">
        <v>113</v>
      </c>
      <c r="N36" s="268" t="s">
        <v>392</v>
      </c>
      <c r="O36" s="268" t="s">
        <v>433</v>
      </c>
      <c r="P36" s="268"/>
      <c r="Q36" s="268"/>
      <c r="R36" s="268"/>
      <c r="S36" s="268"/>
      <c r="T36" s="268"/>
      <c r="U36" s="268" t="s">
        <v>2924</v>
      </c>
      <c r="V36" s="268" t="s">
        <v>68</v>
      </c>
      <c r="W36" s="268" t="s">
        <v>68</v>
      </c>
      <c r="X36" s="268" t="s">
        <v>68</v>
      </c>
      <c r="Y36" s="268" t="s">
        <v>68</v>
      </c>
      <c r="Z36" s="268" t="s">
        <v>69</v>
      </c>
      <c r="AA36" s="268"/>
      <c r="AB36" s="268" t="s">
        <v>2813</v>
      </c>
      <c r="AC36" s="269">
        <v>45</v>
      </c>
      <c r="AD36" s="269">
        <v>8</v>
      </c>
      <c r="AE36" s="269">
        <v>0</v>
      </c>
      <c r="AF36" s="694">
        <v>84.800000000000011</v>
      </c>
      <c r="AG36" s="694">
        <f t="shared" si="3"/>
        <v>0</v>
      </c>
      <c r="AH36" s="695">
        <f t="shared" si="4"/>
        <v>84.800000000000011</v>
      </c>
      <c r="AI36" s="599">
        <f t="shared" si="1"/>
        <v>90.736000000000018</v>
      </c>
    </row>
    <row r="37" spans="1:35" s="272" customFormat="1">
      <c r="A37" s="693">
        <v>35</v>
      </c>
      <c r="B37" s="268" t="s">
        <v>8</v>
      </c>
      <c r="C37" s="268" t="s">
        <v>2925</v>
      </c>
      <c r="D37" s="268" t="s">
        <v>2847</v>
      </c>
      <c r="E37" s="268" t="s">
        <v>422</v>
      </c>
      <c r="F37" s="268" t="s">
        <v>538</v>
      </c>
      <c r="G37" s="268"/>
      <c r="H37" s="268" t="s">
        <v>2849</v>
      </c>
      <c r="I37" s="268"/>
      <c r="J37" s="268" t="s">
        <v>121</v>
      </c>
      <c r="K37" s="268"/>
      <c r="L37" s="268">
        <v>500</v>
      </c>
      <c r="M37" s="268" t="s">
        <v>113</v>
      </c>
      <c r="N37" s="268" t="s">
        <v>401</v>
      </c>
      <c r="O37" s="268" t="s">
        <v>433</v>
      </c>
      <c r="P37" s="268"/>
      <c r="Q37" s="268"/>
      <c r="R37" s="268"/>
      <c r="S37" s="268"/>
      <c r="T37" s="268"/>
      <c r="U37" s="268" t="s">
        <v>2926</v>
      </c>
      <c r="V37" s="268" t="s">
        <v>68</v>
      </c>
      <c r="W37" s="268" t="s">
        <v>68</v>
      </c>
      <c r="X37" s="268" t="s">
        <v>68</v>
      </c>
      <c r="Y37" s="268" t="s">
        <v>68</v>
      </c>
      <c r="Z37" s="268" t="s">
        <v>69</v>
      </c>
      <c r="AA37" s="268"/>
      <c r="AB37" s="268" t="s">
        <v>2813</v>
      </c>
      <c r="AC37" s="269">
        <v>45</v>
      </c>
      <c r="AD37" s="269">
        <v>8</v>
      </c>
      <c r="AE37" s="269">
        <v>0</v>
      </c>
      <c r="AF37" s="694">
        <v>84.800000000000011</v>
      </c>
      <c r="AG37" s="694">
        <f t="shared" si="3"/>
        <v>0</v>
      </c>
      <c r="AH37" s="695">
        <f t="shared" si="4"/>
        <v>84.800000000000011</v>
      </c>
      <c r="AI37" s="599">
        <f t="shared" si="1"/>
        <v>90.736000000000018</v>
      </c>
    </row>
    <row r="38" spans="1:35" s="272" customFormat="1">
      <c r="A38" s="693">
        <v>36</v>
      </c>
      <c r="B38" s="268" t="s">
        <v>8</v>
      </c>
      <c r="C38" s="268" t="s">
        <v>2927</v>
      </c>
      <c r="D38" s="268" t="s">
        <v>2847</v>
      </c>
      <c r="E38" s="268" t="s">
        <v>422</v>
      </c>
      <c r="F38" s="268" t="s">
        <v>541</v>
      </c>
      <c r="G38" s="268"/>
      <c r="H38" s="268" t="s">
        <v>2849</v>
      </c>
      <c r="I38" s="268"/>
      <c r="J38" s="268" t="s">
        <v>121</v>
      </c>
      <c r="K38" s="268"/>
      <c r="L38" s="268" t="s">
        <v>404</v>
      </c>
      <c r="M38" s="268" t="s">
        <v>113</v>
      </c>
      <c r="N38" s="268" t="s">
        <v>401</v>
      </c>
      <c r="O38" s="268" t="s">
        <v>433</v>
      </c>
      <c r="P38" s="268"/>
      <c r="Q38" s="268"/>
      <c r="R38" s="268"/>
      <c r="S38" s="268"/>
      <c r="T38" s="268"/>
      <c r="U38" s="268" t="s">
        <v>2928</v>
      </c>
      <c r="V38" s="268" t="s">
        <v>68</v>
      </c>
      <c r="W38" s="268" t="s">
        <v>68</v>
      </c>
      <c r="X38" s="268" t="s">
        <v>68</v>
      </c>
      <c r="Y38" s="268" t="s">
        <v>68</v>
      </c>
      <c r="Z38" s="268" t="s">
        <v>69</v>
      </c>
      <c r="AA38" s="268"/>
      <c r="AB38" s="268" t="s">
        <v>2792</v>
      </c>
      <c r="AC38" s="269">
        <v>49</v>
      </c>
      <c r="AD38" s="269">
        <v>8</v>
      </c>
      <c r="AE38" s="269">
        <v>13</v>
      </c>
      <c r="AF38" s="694">
        <v>112</v>
      </c>
      <c r="AG38" s="694">
        <f t="shared" si="3"/>
        <v>0</v>
      </c>
      <c r="AH38" s="695">
        <f t="shared" si="4"/>
        <v>112</v>
      </c>
      <c r="AI38" s="599">
        <f t="shared" si="1"/>
        <v>119.84</v>
      </c>
    </row>
    <row r="39" spans="1:35" s="272" customFormat="1">
      <c r="A39" s="693">
        <v>37</v>
      </c>
      <c r="B39" s="268" t="s">
        <v>8</v>
      </c>
      <c r="C39" s="268" t="s">
        <v>2929</v>
      </c>
      <c r="D39" s="268" t="s">
        <v>2847</v>
      </c>
      <c r="E39" s="268" t="s">
        <v>422</v>
      </c>
      <c r="F39" s="268" t="s">
        <v>541</v>
      </c>
      <c r="G39" s="268"/>
      <c r="H39" s="268" t="s">
        <v>2849</v>
      </c>
      <c r="I39" s="268"/>
      <c r="J39" s="268" t="s">
        <v>108</v>
      </c>
      <c r="K39" s="268"/>
      <c r="L39" s="268" t="s">
        <v>404</v>
      </c>
      <c r="M39" s="268" t="s">
        <v>113</v>
      </c>
      <c r="N39" s="268" t="s">
        <v>392</v>
      </c>
      <c r="O39" s="268" t="s">
        <v>433</v>
      </c>
      <c r="P39" s="268"/>
      <c r="Q39" s="268"/>
      <c r="R39" s="268"/>
      <c r="S39" s="268"/>
      <c r="T39" s="268"/>
      <c r="U39" s="268" t="s">
        <v>2930</v>
      </c>
      <c r="V39" s="268" t="s">
        <v>68</v>
      </c>
      <c r="W39" s="268" t="s">
        <v>68</v>
      </c>
      <c r="X39" s="268" t="s">
        <v>68</v>
      </c>
      <c r="Y39" s="268" t="s">
        <v>68</v>
      </c>
      <c r="Z39" s="268" t="s">
        <v>69</v>
      </c>
      <c r="AA39" s="268"/>
      <c r="AB39" s="268" t="s">
        <v>2792</v>
      </c>
      <c r="AC39" s="269">
        <v>49</v>
      </c>
      <c r="AD39" s="269">
        <v>0</v>
      </c>
      <c r="AE39" s="269">
        <v>13</v>
      </c>
      <c r="AF39" s="694">
        <v>99.2</v>
      </c>
      <c r="AG39" s="694">
        <f t="shared" si="3"/>
        <v>0</v>
      </c>
      <c r="AH39" s="695">
        <f t="shared" si="4"/>
        <v>99.2</v>
      </c>
      <c r="AI39" s="599">
        <f t="shared" si="1"/>
        <v>106.14400000000001</v>
      </c>
    </row>
    <row r="40" spans="1:35" s="272" customFormat="1">
      <c r="A40" s="693">
        <v>38</v>
      </c>
      <c r="B40" s="268" t="s">
        <v>8</v>
      </c>
      <c r="C40" s="268" t="s">
        <v>2931</v>
      </c>
      <c r="D40" s="268" t="s">
        <v>2847</v>
      </c>
      <c r="E40" s="268" t="s">
        <v>422</v>
      </c>
      <c r="F40" s="268" t="s">
        <v>541</v>
      </c>
      <c r="G40" s="268"/>
      <c r="H40" s="268" t="s">
        <v>2849</v>
      </c>
      <c r="I40" s="268"/>
      <c r="J40" s="268" t="s">
        <v>121</v>
      </c>
      <c r="K40" s="268"/>
      <c r="L40" s="268">
        <v>500</v>
      </c>
      <c r="M40" s="268" t="s">
        <v>113</v>
      </c>
      <c r="N40" s="268" t="s">
        <v>392</v>
      </c>
      <c r="O40" s="268" t="s">
        <v>433</v>
      </c>
      <c r="P40" s="268"/>
      <c r="Q40" s="268"/>
      <c r="R40" s="268"/>
      <c r="S40" s="268"/>
      <c r="T40" s="268"/>
      <c r="U40" s="268" t="s">
        <v>2932</v>
      </c>
      <c r="V40" s="268" t="s">
        <v>68</v>
      </c>
      <c r="W40" s="268" t="s">
        <v>68</v>
      </c>
      <c r="X40" s="268" t="s">
        <v>68</v>
      </c>
      <c r="Y40" s="268" t="s">
        <v>68</v>
      </c>
      <c r="Z40" s="268" t="s">
        <v>69</v>
      </c>
      <c r="AA40" s="268"/>
      <c r="AB40" s="268" t="s">
        <v>2792</v>
      </c>
      <c r="AC40" s="269">
        <v>49</v>
      </c>
      <c r="AD40" s="269">
        <v>8</v>
      </c>
      <c r="AE40" s="269">
        <v>0</v>
      </c>
      <c r="AF40" s="694">
        <v>91.2</v>
      </c>
      <c r="AG40" s="694">
        <f t="shared" si="3"/>
        <v>0</v>
      </c>
      <c r="AH40" s="695">
        <f t="shared" si="4"/>
        <v>91.2</v>
      </c>
      <c r="AI40" s="599">
        <f t="shared" si="1"/>
        <v>97.584000000000003</v>
      </c>
    </row>
    <row r="41" spans="1:35" s="272" customFormat="1">
      <c r="A41" s="693">
        <v>39</v>
      </c>
      <c r="B41" s="268" t="s">
        <v>8</v>
      </c>
      <c r="C41" s="268" t="s">
        <v>2933</v>
      </c>
      <c r="D41" s="268" t="s">
        <v>2847</v>
      </c>
      <c r="E41" s="268" t="s">
        <v>422</v>
      </c>
      <c r="F41" s="268" t="s">
        <v>541</v>
      </c>
      <c r="G41" s="268"/>
      <c r="H41" s="268" t="s">
        <v>2849</v>
      </c>
      <c r="I41" s="268"/>
      <c r="J41" s="268" t="s">
        <v>121</v>
      </c>
      <c r="K41" s="268"/>
      <c r="L41" s="268" t="s">
        <v>404</v>
      </c>
      <c r="M41" s="268" t="s">
        <v>113</v>
      </c>
      <c r="N41" s="268" t="s">
        <v>392</v>
      </c>
      <c r="O41" s="268" t="s">
        <v>433</v>
      </c>
      <c r="P41" s="268"/>
      <c r="Q41" s="268"/>
      <c r="R41" s="268"/>
      <c r="S41" s="268"/>
      <c r="T41" s="268"/>
      <c r="U41" s="268" t="s">
        <v>2934</v>
      </c>
      <c r="V41" s="268" t="s">
        <v>68</v>
      </c>
      <c r="W41" s="268" t="s">
        <v>68</v>
      </c>
      <c r="X41" s="268" t="s">
        <v>68</v>
      </c>
      <c r="Y41" s="268" t="s">
        <v>68</v>
      </c>
      <c r="Z41" s="268" t="s">
        <v>69</v>
      </c>
      <c r="AA41" s="268"/>
      <c r="AB41" s="268" t="s">
        <v>2792</v>
      </c>
      <c r="AC41" s="269">
        <v>49</v>
      </c>
      <c r="AD41" s="269">
        <v>8</v>
      </c>
      <c r="AE41" s="269">
        <v>13</v>
      </c>
      <c r="AF41" s="694">
        <v>112</v>
      </c>
      <c r="AG41" s="694">
        <f t="shared" si="3"/>
        <v>0</v>
      </c>
      <c r="AH41" s="695">
        <f t="shared" si="4"/>
        <v>112</v>
      </c>
      <c r="AI41" s="599">
        <f t="shared" si="1"/>
        <v>119.84</v>
      </c>
    </row>
    <row r="42" spans="1:35" s="272" customFormat="1">
      <c r="A42" s="693">
        <v>40</v>
      </c>
      <c r="B42" s="268" t="s">
        <v>8</v>
      </c>
      <c r="C42" s="268" t="s">
        <v>2935</v>
      </c>
      <c r="D42" s="268" t="s">
        <v>2847</v>
      </c>
      <c r="E42" s="268" t="s">
        <v>422</v>
      </c>
      <c r="F42" s="268" t="s">
        <v>541</v>
      </c>
      <c r="G42" s="268"/>
      <c r="H42" s="268" t="s">
        <v>2849</v>
      </c>
      <c r="I42" s="268"/>
      <c r="J42" s="268" t="s">
        <v>121</v>
      </c>
      <c r="K42" s="268"/>
      <c r="L42" s="268" t="s">
        <v>386</v>
      </c>
      <c r="M42" s="268" t="s">
        <v>113</v>
      </c>
      <c r="N42" s="268" t="s">
        <v>401</v>
      </c>
      <c r="O42" s="268" t="s">
        <v>433</v>
      </c>
      <c r="P42" s="268"/>
      <c r="Q42" s="268"/>
      <c r="R42" s="268"/>
      <c r="S42" s="268"/>
      <c r="T42" s="268"/>
      <c r="U42" s="268" t="s">
        <v>2936</v>
      </c>
      <c r="V42" s="268" t="s">
        <v>68</v>
      </c>
      <c r="W42" s="268" t="s">
        <v>68</v>
      </c>
      <c r="X42" s="268" t="s">
        <v>68</v>
      </c>
      <c r="Y42" s="268" t="s">
        <v>68</v>
      </c>
      <c r="Z42" s="268" t="s">
        <v>69</v>
      </c>
      <c r="AA42" s="268"/>
      <c r="AB42" s="268" t="s">
        <v>2792</v>
      </c>
      <c r="AC42" s="269">
        <v>49</v>
      </c>
      <c r="AD42" s="269">
        <v>8</v>
      </c>
      <c r="AE42" s="269">
        <v>8</v>
      </c>
      <c r="AF42" s="694">
        <v>104</v>
      </c>
      <c r="AG42" s="694">
        <f t="shared" si="3"/>
        <v>0</v>
      </c>
      <c r="AH42" s="695">
        <f t="shared" si="4"/>
        <v>104</v>
      </c>
      <c r="AI42" s="599">
        <f t="shared" si="1"/>
        <v>111.28</v>
      </c>
    </row>
    <row r="43" spans="1:35" s="272" customFormat="1">
      <c r="A43" s="693">
        <v>41</v>
      </c>
      <c r="B43" s="268" t="s">
        <v>8</v>
      </c>
      <c r="C43" s="268" t="s">
        <v>2937</v>
      </c>
      <c r="D43" s="268" t="s">
        <v>2847</v>
      </c>
      <c r="E43" s="268" t="s">
        <v>422</v>
      </c>
      <c r="F43" s="268" t="s">
        <v>541</v>
      </c>
      <c r="G43" s="268"/>
      <c r="H43" s="268" t="s">
        <v>2849</v>
      </c>
      <c r="I43" s="268"/>
      <c r="J43" s="268" t="s">
        <v>121</v>
      </c>
      <c r="K43" s="268"/>
      <c r="L43" s="268" t="s">
        <v>404</v>
      </c>
      <c r="M43" s="268" t="s">
        <v>113</v>
      </c>
      <c r="N43" s="268" t="s">
        <v>392</v>
      </c>
      <c r="O43" s="268" t="s">
        <v>433</v>
      </c>
      <c r="P43" s="268"/>
      <c r="Q43" s="268"/>
      <c r="R43" s="268"/>
      <c r="S43" s="268"/>
      <c r="T43" s="268"/>
      <c r="U43" s="268" t="s">
        <v>2938</v>
      </c>
      <c r="V43" s="268" t="s">
        <v>68</v>
      </c>
      <c r="W43" s="268" t="s">
        <v>68</v>
      </c>
      <c r="X43" s="268" t="s">
        <v>68</v>
      </c>
      <c r="Y43" s="268" t="s">
        <v>68</v>
      </c>
      <c r="Z43" s="268" t="s">
        <v>69</v>
      </c>
      <c r="AA43" s="268"/>
      <c r="AB43" s="268" t="s">
        <v>2792</v>
      </c>
      <c r="AC43" s="269">
        <v>49</v>
      </c>
      <c r="AD43" s="269">
        <v>8</v>
      </c>
      <c r="AE43" s="269">
        <v>13</v>
      </c>
      <c r="AF43" s="694">
        <v>112</v>
      </c>
      <c r="AG43" s="694">
        <f t="shared" si="3"/>
        <v>0</v>
      </c>
      <c r="AH43" s="695">
        <f t="shared" si="4"/>
        <v>112</v>
      </c>
      <c r="AI43" s="599">
        <f t="shared" si="1"/>
        <v>119.84</v>
      </c>
    </row>
    <row r="44" spans="1:35" s="272" customFormat="1">
      <c r="A44" s="693">
        <v>42</v>
      </c>
      <c r="B44" s="268" t="s">
        <v>8</v>
      </c>
      <c r="C44" s="268" t="s">
        <v>2939</v>
      </c>
      <c r="D44" s="268" t="s">
        <v>2847</v>
      </c>
      <c r="E44" s="268" t="s">
        <v>422</v>
      </c>
      <c r="F44" s="268" t="s">
        <v>541</v>
      </c>
      <c r="G44" s="268"/>
      <c r="H44" s="268" t="s">
        <v>2940</v>
      </c>
      <c r="I44" s="268"/>
      <c r="J44" s="268" t="s">
        <v>108</v>
      </c>
      <c r="K44" s="268"/>
      <c r="L44" s="268" t="s">
        <v>386</v>
      </c>
      <c r="M44" s="268" t="s">
        <v>113</v>
      </c>
      <c r="N44" s="268" t="s">
        <v>401</v>
      </c>
      <c r="O44" s="268" t="s">
        <v>433</v>
      </c>
      <c r="P44" s="268"/>
      <c r="Q44" s="268"/>
      <c r="R44" s="268"/>
      <c r="S44" s="268"/>
      <c r="T44" s="268"/>
      <c r="U44" s="268" t="s">
        <v>2941</v>
      </c>
      <c r="V44" s="268" t="s">
        <v>68</v>
      </c>
      <c r="W44" s="268" t="s">
        <v>68</v>
      </c>
      <c r="X44" s="268" t="s">
        <v>68</v>
      </c>
      <c r="Y44" s="268" t="s">
        <v>68</v>
      </c>
      <c r="Z44" s="268" t="s">
        <v>69</v>
      </c>
      <c r="AA44" s="268"/>
      <c r="AB44" s="268" t="s">
        <v>2792</v>
      </c>
      <c r="AC44" s="269">
        <v>39</v>
      </c>
      <c r="AD44" s="269">
        <v>0</v>
      </c>
      <c r="AE44" s="269">
        <v>8</v>
      </c>
      <c r="AF44" s="694">
        <v>75.2</v>
      </c>
      <c r="AG44" s="694">
        <f t="shared" si="3"/>
        <v>0</v>
      </c>
      <c r="AH44" s="695">
        <f t="shared" si="4"/>
        <v>75.2</v>
      </c>
      <c r="AI44" s="599">
        <f t="shared" si="1"/>
        <v>80.464000000000013</v>
      </c>
    </row>
    <row r="45" spans="1:35" s="272" customFormat="1">
      <c r="A45" s="693">
        <v>43</v>
      </c>
      <c r="B45" s="268" t="s">
        <v>8</v>
      </c>
      <c r="C45" s="268" t="s">
        <v>2942</v>
      </c>
      <c r="D45" s="268" t="s">
        <v>2847</v>
      </c>
      <c r="E45" s="268" t="s">
        <v>422</v>
      </c>
      <c r="F45" s="268" t="s">
        <v>541</v>
      </c>
      <c r="G45" s="268"/>
      <c r="H45" s="268" t="s">
        <v>2849</v>
      </c>
      <c r="I45" s="268"/>
      <c r="J45" s="268" t="s">
        <v>121</v>
      </c>
      <c r="K45" s="268"/>
      <c r="L45" s="268" t="s">
        <v>386</v>
      </c>
      <c r="M45" s="268" t="s">
        <v>113</v>
      </c>
      <c r="N45" s="268" t="s">
        <v>436</v>
      </c>
      <c r="O45" s="268" t="s">
        <v>433</v>
      </c>
      <c r="P45" s="268"/>
      <c r="Q45" s="268"/>
      <c r="R45" s="268"/>
      <c r="S45" s="268"/>
      <c r="T45" s="268"/>
      <c r="U45" s="268" t="s">
        <v>2943</v>
      </c>
      <c r="V45" s="268" t="s">
        <v>68</v>
      </c>
      <c r="W45" s="268" t="s">
        <v>68</v>
      </c>
      <c r="X45" s="268" t="s">
        <v>68</v>
      </c>
      <c r="Y45" s="268" t="s">
        <v>68</v>
      </c>
      <c r="Z45" s="268" t="s">
        <v>69</v>
      </c>
      <c r="AA45" s="268"/>
      <c r="AB45" s="268" t="s">
        <v>2792</v>
      </c>
      <c r="AC45" s="269">
        <v>49</v>
      </c>
      <c r="AD45" s="269">
        <v>8</v>
      </c>
      <c r="AE45" s="269">
        <v>8</v>
      </c>
      <c r="AF45" s="694">
        <v>104</v>
      </c>
      <c r="AG45" s="694">
        <f t="shared" si="3"/>
        <v>0</v>
      </c>
      <c r="AH45" s="695">
        <f t="shared" si="4"/>
        <v>104</v>
      </c>
      <c r="AI45" s="599">
        <f t="shared" si="1"/>
        <v>111.28</v>
      </c>
    </row>
    <row r="46" spans="1:35" s="272" customFormat="1">
      <c r="A46" s="693">
        <v>44</v>
      </c>
      <c r="B46" s="268" t="s">
        <v>8</v>
      </c>
      <c r="C46" s="268" t="s">
        <v>2944</v>
      </c>
      <c r="D46" s="268" t="s">
        <v>2847</v>
      </c>
      <c r="E46" s="268" t="s">
        <v>422</v>
      </c>
      <c r="F46" s="268" t="s">
        <v>541</v>
      </c>
      <c r="G46" s="268"/>
      <c r="H46" s="268" t="s">
        <v>2849</v>
      </c>
      <c r="I46" s="268"/>
      <c r="J46" s="268" t="s">
        <v>121</v>
      </c>
      <c r="K46" s="268"/>
      <c r="L46" s="268" t="s">
        <v>386</v>
      </c>
      <c r="M46" s="268" t="s">
        <v>113</v>
      </c>
      <c r="N46" s="268" t="s">
        <v>436</v>
      </c>
      <c r="O46" s="268" t="s">
        <v>433</v>
      </c>
      <c r="P46" s="268"/>
      <c r="Q46" s="268"/>
      <c r="R46" s="268"/>
      <c r="S46" s="268"/>
      <c r="T46" s="268"/>
      <c r="U46" s="268" t="s">
        <v>2945</v>
      </c>
      <c r="V46" s="268" t="s">
        <v>68</v>
      </c>
      <c r="W46" s="268" t="s">
        <v>68</v>
      </c>
      <c r="X46" s="268" t="s">
        <v>68</v>
      </c>
      <c r="Y46" s="268" t="s">
        <v>68</v>
      </c>
      <c r="Z46" s="268" t="s">
        <v>69</v>
      </c>
      <c r="AA46" s="268"/>
      <c r="AB46" s="268" t="s">
        <v>2792</v>
      </c>
      <c r="AC46" s="269">
        <v>49</v>
      </c>
      <c r="AD46" s="269">
        <v>8</v>
      </c>
      <c r="AE46" s="269">
        <v>8</v>
      </c>
      <c r="AF46" s="694">
        <v>104</v>
      </c>
      <c r="AG46" s="694">
        <f t="shared" si="3"/>
        <v>0</v>
      </c>
      <c r="AH46" s="695">
        <f t="shared" si="4"/>
        <v>104</v>
      </c>
      <c r="AI46" s="599">
        <f t="shared" si="1"/>
        <v>111.28</v>
      </c>
    </row>
    <row r="47" spans="1:35" s="272" customFormat="1">
      <c r="A47" s="693">
        <v>45</v>
      </c>
      <c r="B47" s="268" t="s">
        <v>8</v>
      </c>
      <c r="C47" s="268" t="s">
        <v>2946</v>
      </c>
      <c r="D47" s="268" t="s">
        <v>2847</v>
      </c>
      <c r="E47" s="268" t="s">
        <v>422</v>
      </c>
      <c r="F47" s="268" t="s">
        <v>541</v>
      </c>
      <c r="G47" s="268"/>
      <c r="H47" s="268" t="s">
        <v>2849</v>
      </c>
      <c r="I47" s="268"/>
      <c r="J47" s="268" t="s">
        <v>121</v>
      </c>
      <c r="K47" s="268"/>
      <c r="L47" s="268" t="s">
        <v>386</v>
      </c>
      <c r="M47" s="268" t="s">
        <v>113</v>
      </c>
      <c r="N47" s="268" t="s">
        <v>436</v>
      </c>
      <c r="O47" s="268" t="s">
        <v>433</v>
      </c>
      <c r="P47" s="268"/>
      <c r="Q47" s="268"/>
      <c r="R47" s="268"/>
      <c r="S47" s="268"/>
      <c r="T47" s="268"/>
      <c r="U47" s="268" t="s">
        <v>2947</v>
      </c>
      <c r="V47" s="268" t="s">
        <v>68</v>
      </c>
      <c r="W47" s="268" t="s">
        <v>68</v>
      </c>
      <c r="X47" s="268" t="s">
        <v>68</v>
      </c>
      <c r="Y47" s="268" t="s">
        <v>68</v>
      </c>
      <c r="Z47" s="268" t="s">
        <v>69</v>
      </c>
      <c r="AA47" s="268"/>
      <c r="AB47" s="268" t="s">
        <v>2792</v>
      </c>
      <c r="AC47" s="269">
        <v>49</v>
      </c>
      <c r="AD47" s="269">
        <v>8</v>
      </c>
      <c r="AE47" s="269">
        <v>8</v>
      </c>
      <c r="AF47" s="694">
        <v>104</v>
      </c>
      <c r="AG47" s="694">
        <f t="shared" si="3"/>
        <v>0</v>
      </c>
      <c r="AH47" s="695">
        <f t="shared" si="4"/>
        <v>104</v>
      </c>
      <c r="AI47" s="599">
        <f t="shared" si="1"/>
        <v>111.28</v>
      </c>
    </row>
    <row r="48" spans="1:35" s="272" customFormat="1">
      <c r="A48" s="693">
        <v>46</v>
      </c>
      <c r="B48" s="268" t="s">
        <v>8</v>
      </c>
      <c r="C48" s="268" t="s">
        <v>2948</v>
      </c>
      <c r="D48" s="268" t="s">
        <v>2847</v>
      </c>
      <c r="E48" s="268" t="s">
        <v>422</v>
      </c>
      <c r="F48" s="268" t="s">
        <v>541</v>
      </c>
      <c r="G48" s="268"/>
      <c r="H48" s="268" t="s">
        <v>2849</v>
      </c>
      <c r="I48" s="268"/>
      <c r="J48" s="268" t="s">
        <v>121</v>
      </c>
      <c r="K48" s="268"/>
      <c r="L48" s="268" t="s">
        <v>386</v>
      </c>
      <c r="M48" s="268" t="s">
        <v>113</v>
      </c>
      <c r="N48" s="268" t="s">
        <v>401</v>
      </c>
      <c r="O48" s="268" t="s">
        <v>433</v>
      </c>
      <c r="P48" s="268"/>
      <c r="Q48" s="268"/>
      <c r="R48" s="268"/>
      <c r="S48" s="268"/>
      <c r="T48" s="268"/>
      <c r="U48" s="268" t="s">
        <v>2949</v>
      </c>
      <c r="V48" s="268" t="s">
        <v>68</v>
      </c>
      <c r="W48" s="268" t="s">
        <v>68</v>
      </c>
      <c r="X48" s="268" t="s">
        <v>68</v>
      </c>
      <c r="Y48" s="268" t="s">
        <v>68</v>
      </c>
      <c r="Z48" s="268" t="s">
        <v>69</v>
      </c>
      <c r="AA48" s="268"/>
      <c r="AB48" s="268" t="s">
        <v>2792</v>
      </c>
      <c r="AC48" s="269">
        <v>49</v>
      </c>
      <c r="AD48" s="269">
        <v>8</v>
      </c>
      <c r="AE48" s="269">
        <v>8</v>
      </c>
      <c r="AF48" s="694">
        <v>104</v>
      </c>
      <c r="AG48" s="694">
        <f t="shared" si="3"/>
        <v>0</v>
      </c>
      <c r="AH48" s="695">
        <f t="shared" si="4"/>
        <v>104</v>
      </c>
      <c r="AI48" s="599">
        <f t="shared" si="1"/>
        <v>111.28</v>
      </c>
    </row>
    <row r="49" spans="1:35" s="272" customFormat="1">
      <c r="A49" s="693">
        <v>47</v>
      </c>
      <c r="B49" s="268" t="s">
        <v>8</v>
      </c>
      <c r="C49" s="268" t="s">
        <v>2950</v>
      </c>
      <c r="D49" s="268" t="s">
        <v>2847</v>
      </c>
      <c r="E49" s="268" t="s">
        <v>422</v>
      </c>
      <c r="F49" s="268" t="s">
        <v>541</v>
      </c>
      <c r="G49" s="268"/>
      <c r="H49" s="268" t="s">
        <v>2849</v>
      </c>
      <c r="I49" s="268"/>
      <c r="J49" s="268" t="s">
        <v>121</v>
      </c>
      <c r="K49" s="268"/>
      <c r="L49" s="268" t="s">
        <v>386</v>
      </c>
      <c r="M49" s="268" t="s">
        <v>113</v>
      </c>
      <c r="N49" s="268" t="s">
        <v>401</v>
      </c>
      <c r="O49" s="268" t="s">
        <v>433</v>
      </c>
      <c r="P49" s="268"/>
      <c r="Q49" s="268"/>
      <c r="R49" s="268"/>
      <c r="S49" s="268"/>
      <c r="T49" s="268"/>
      <c r="U49" s="268" t="s">
        <v>2951</v>
      </c>
      <c r="V49" s="268" t="s">
        <v>68</v>
      </c>
      <c r="W49" s="268" t="s">
        <v>68</v>
      </c>
      <c r="X49" s="268" t="s">
        <v>68</v>
      </c>
      <c r="Y49" s="268" t="s">
        <v>68</v>
      </c>
      <c r="Z49" s="268" t="s">
        <v>69</v>
      </c>
      <c r="AA49" s="268"/>
      <c r="AB49" s="268" t="s">
        <v>2792</v>
      </c>
      <c r="AC49" s="269">
        <v>49</v>
      </c>
      <c r="AD49" s="269">
        <v>8</v>
      </c>
      <c r="AE49" s="269">
        <v>8</v>
      </c>
      <c r="AF49" s="694">
        <v>104</v>
      </c>
      <c r="AG49" s="694">
        <f t="shared" si="3"/>
        <v>0</v>
      </c>
      <c r="AH49" s="695">
        <f t="shared" si="4"/>
        <v>104</v>
      </c>
      <c r="AI49" s="599">
        <f t="shared" si="1"/>
        <v>111.28</v>
      </c>
    </row>
    <row r="50" spans="1:35" s="272" customFormat="1">
      <c r="A50" s="693">
        <v>48</v>
      </c>
      <c r="B50" s="268" t="s">
        <v>8</v>
      </c>
      <c r="C50" s="268" t="s">
        <v>2952</v>
      </c>
      <c r="D50" s="268" t="s">
        <v>2847</v>
      </c>
      <c r="E50" s="268" t="s">
        <v>422</v>
      </c>
      <c r="F50" s="268" t="s">
        <v>541</v>
      </c>
      <c r="G50" s="268"/>
      <c r="H50" s="268" t="s">
        <v>2849</v>
      </c>
      <c r="I50" s="268"/>
      <c r="J50" s="268" t="s">
        <v>121</v>
      </c>
      <c r="K50" s="268"/>
      <c r="L50" s="268" t="s">
        <v>386</v>
      </c>
      <c r="M50" s="268" t="s">
        <v>113</v>
      </c>
      <c r="N50" s="268" t="s">
        <v>401</v>
      </c>
      <c r="O50" s="268" t="s">
        <v>433</v>
      </c>
      <c r="P50" s="268"/>
      <c r="Q50" s="268"/>
      <c r="R50" s="268"/>
      <c r="S50" s="268"/>
      <c r="T50" s="268"/>
      <c r="U50" s="268" t="s">
        <v>2953</v>
      </c>
      <c r="V50" s="268" t="s">
        <v>68</v>
      </c>
      <c r="W50" s="268" t="s">
        <v>68</v>
      </c>
      <c r="X50" s="268" t="s">
        <v>68</v>
      </c>
      <c r="Y50" s="268" t="s">
        <v>68</v>
      </c>
      <c r="Z50" s="268" t="s">
        <v>69</v>
      </c>
      <c r="AA50" s="268"/>
      <c r="AB50" s="268" t="s">
        <v>2792</v>
      </c>
      <c r="AC50" s="269">
        <v>49</v>
      </c>
      <c r="AD50" s="269">
        <v>8</v>
      </c>
      <c r="AE50" s="269">
        <v>8</v>
      </c>
      <c r="AF50" s="694">
        <v>104</v>
      </c>
      <c r="AG50" s="694">
        <f t="shared" si="3"/>
        <v>0</v>
      </c>
      <c r="AH50" s="695">
        <f t="shared" si="4"/>
        <v>104</v>
      </c>
      <c r="AI50" s="599">
        <f t="shared" si="1"/>
        <v>111.28</v>
      </c>
    </row>
    <row r="51" spans="1:35" s="272" customFormat="1">
      <c r="A51" s="693">
        <v>49</v>
      </c>
      <c r="B51" s="268" t="s">
        <v>8</v>
      </c>
      <c r="C51" s="268" t="s">
        <v>2954</v>
      </c>
      <c r="D51" s="268" t="s">
        <v>2847</v>
      </c>
      <c r="E51" s="268" t="s">
        <v>422</v>
      </c>
      <c r="F51" s="268" t="s">
        <v>541</v>
      </c>
      <c r="G51" s="268"/>
      <c r="H51" s="268" t="s">
        <v>2849</v>
      </c>
      <c r="I51" s="268"/>
      <c r="J51" s="268" t="s">
        <v>121</v>
      </c>
      <c r="K51" s="268"/>
      <c r="L51" s="268" t="s">
        <v>386</v>
      </c>
      <c r="M51" s="268" t="s">
        <v>113</v>
      </c>
      <c r="N51" s="268" t="s">
        <v>401</v>
      </c>
      <c r="O51" s="268" t="s">
        <v>433</v>
      </c>
      <c r="P51" s="268"/>
      <c r="Q51" s="268"/>
      <c r="R51" s="268"/>
      <c r="S51" s="268"/>
      <c r="T51" s="268"/>
      <c r="U51" s="268" t="s">
        <v>2955</v>
      </c>
      <c r="V51" s="268" t="s">
        <v>68</v>
      </c>
      <c r="W51" s="268" t="s">
        <v>68</v>
      </c>
      <c r="X51" s="268" t="s">
        <v>68</v>
      </c>
      <c r="Y51" s="268" t="s">
        <v>68</v>
      </c>
      <c r="Z51" s="268" t="s">
        <v>69</v>
      </c>
      <c r="AA51" s="268"/>
      <c r="AB51" s="268" t="s">
        <v>2792</v>
      </c>
      <c r="AC51" s="269">
        <v>49</v>
      </c>
      <c r="AD51" s="269">
        <v>8</v>
      </c>
      <c r="AE51" s="269">
        <v>8</v>
      </c>
      <c r="AF51" s="694">
        <v>104</v>
      </c>
      <c r="AG51" s="694">
        <f t="shared" si="3"/>
        <v>0</v>
      </c>
      <c r="AH51" s="695">
        <f t="shared" si="4"/>
        <v>104</v>
      </c>
      <c r="AI51" s="599">
        <f t="shared" si="1"/>
        <v>111.28</v>
      </c>
    </row>
    <row r="52" spans="1:35" s="272" customFormat="1">
      <c r="A52" s="693">
        <v>50</v>
      </c>
      <c r="B52" s="268" t="s">
        <v>8</v>
      </c>
      <c r="C52" s="268" t="s">
        <v>2956</v>
      </c>
      <c r="D52" s="268" t="s">
        <v>2847</v>
      </c>
      <c r="E52" s="268" t="s">
        <v>422</v>
      </c>
      <c r="F52" s="268" t="s">
        <v>541</v>
      </c>
      <c r="G52" s="268"/>
      <c r="H52" s="268" t="s">
        <v>2849</v>
      </c>
      <c r="I52" s="268"/>
      <c r="J52" s="268" t="s">
        <v>121</v>
      </c>
      <c r="K52" s="268"/>
      <c r="L52" s="268" t="s">
        <v>386</v>
      </c>
      <c r="M52" s="268" t="s">
        <v>113</v>
      </c>
      <c r="N52" s="268" t="s">
        <v>392</v>
      </c>
      <c r="O52" s="268" t="s">
        <v>433</v>
      </c>
      <c r="P52" s="268"/>
      <c r="Q52" s="268"/>
      <c r="R52" s="268"/>
      <c r="S52" s="268"/>
      <c r="T52" s="268"/>
      <c r="U52" s="268" t="s">
        <v>2957</v>
      </c>
      <c r="V52" s="268" t="s">
        <v>68</v>
      </c>
      <c r="W52" s="268" t="s">
        <v>68</v>
      </c>
      <c r="X52" s="268" t="s">
        <v>68</v>
      </c>
      <c r="Y52" s="268" t="s">
        <v>68</v>
      </c>
      <c r="Z52" s="268" t="s">
        <v>69</v>
      </c>
      <c r="AA52" s="268"/>
      <c r="AB52" s="268" t="s">
        <v>2792</v>
      </c>
      <c r="AC52" s="269">
        <v>49</v>
      </c>
      <c r="AD52" s="269">
        <v>8</v>
      </c>
      <c r="AE52" s="269">
        <v>8</v>
      </c>
      <c r="AF52" s="694">
        <v>104</v>
      </c>
      <c r="AG52" s="694">
        <f t="shared" si="3"/>
        <v>0</v>
      </c>
      <c r="AH52" s="695">
        <f t="shared" si="4"/>
        <v>104</v>
      </c>
      <c r="AI52" s="599">
        <f t="shared" si="1"/>
        <v>111.28</v>
      </c>
    </row>
    <row r="53" spans="1:35" s="272" customFormat="1">
      <c r="A53" s="693">
        <v>51</v>
      </c>
      <c r="B53" s="268" t="s">
        <v>8</v>
      </c>
      <c r="C53" s="268" t="s">
        <v>2958</v>
      </c>
      <c r="D53" s="268" t="s">
        <v>2847</v>
      </c>
      <c r="E53" s="268" t="s">
        <v>422</v>
      </c>
      <c r="F53" s="268" t="s">
        <v>541</v>
      </c>
      <c r="G53" s="268"/>
      <c r="H53" s="268" t="s">
        <v>2849</v>
      </c>
      <c r="I53" s="268"/>
      <c r="J53" s="268" t="s">
        <v>121</v>
      </c>
      <c r="K53" s="268"/>
      <c r="L53" s="268" t="s">
        <v>386</v>
      </c>
      <c r="M53" s="268" t="s">
        <v>113</v>
      </c>
      <c r="N53" s="268" t="s">
        <v>401</v>
      </c>
      <c r="O53" s="268" t="s">
        <v>433</v>
      </c>
      <c r="P53" s="268"/>
      <c r="Q53" s="268"/>
      <c r="R53" s="268"/>
      <c r="S53" s="268"/>
      <c r="T53" s="268"/>
      <c r="U53" s="268" t="s">
        <v>2959</v>
      </c>
      <c r="V53" s="268" t="s">
        <v>68</v>
      </c>
      <c r="W53" s="268" t="s">
        <v>68</v>
      </c>
      <c r="X53" s="268" t="s">
        <v>68</v>
      </c>
      <c r="Y53" s="268" t="s">
        <v>68</v>
      </c>
      <c r="Z53" s="268" t="s">
        <v>69</v>
      </c>
      <c r="AA53" s="268"/>
      <c r="AB53" s="268" t="s">
        <v>2792</v>
      </c>
      <c r="AC53" s="269">
        <v>49</v>
      </c>
      <c r="AD53" s="269">
        <v>8</v>
      </c>
      <c r="AE53" s="269">
        <v>8</v>
      </c>
      <c r="AF53" s="694">
        <v>104</v>
      </c>
      <c r="AG53" s="694">
        <f t="shared" si="3"/>
        <v>0</v>
      </c>
      <c r="AH53" s="695">
        <f t="shared" si="4"/>
        <v>104</v>
      </c>
      <c r="AI53" s="599">
        <f t="shared" si="1"/>
        <v>111.28</v>
      </c>
    </row>
    <row r="54" spans="1:35" s="272" customFormat="1">
      <c r="A54" s="693">
        <v>52</v>
      </c>
      <c r="B54" s="268" t="s">
        <v>8</v>
      </c>
      <c r="C54" s="268" t="s">
        <v>2960</v>
      </c>
      <c r="D54" s="268" t="s">
        <v>2847</v>
      </c>
      <c r="E54" s="268" t="s">
        <v>422</v>
      </c>
      <c r="F54" s="268" t="s">
        <v>541</v>
      </c>
      <c r="G54" s="268"/>
      <c r="H54" s="268" t="s">
        <v>2849</v>
      </c>
      <c r="I54" s="268"/>
      <c r="J54" s="268" t="s">
        <v>121</v>
      </c>
      <c r="K54" s="268"/>
      <c r="L54" s="268" t="s">
        <v>386</v>
      </c>
      <c r="M54" s="268" t="s">
        <v>113</v>
      </c>
      <c r="N54" s="268" t="s">
        <v>401</v>
      </c>
      <c r="O54" s="268" t="s">
        <v>433</v>
      </c>
      <c r="P54" s="268"/>
      <c r="Q54" s="268"/>
      <c r="R54" s="268"/>
      <c r="S54" s="268"/>
      <c r="T54" s="268"/>
      <c r="U54" s="268" t="s">
        <v>2961</v>
      </c>
      <c r="V54" s="268" t="s">
        <v>68</v>
      </c>
      <c r="W54" s="268" t="s">
        <v>68</v>
      </c>
      <c r="X54" s="268" t="s">
        <v>68</v>
      </c>
      <c r="Y54" s="268" t="s">
        <v>68</v>
      </c>
      <c r="Z54" s="268" t="s">
        <v>69</v>
      </c>
      <c r="AA54" s="268"/>
      <c r="AB54" s="268" t="s">
        <v>2792</v>
      </c>
      <c r="AC54" s="269">
        <v>49</v>
      </c>
      <c r="AD54" s="269">
        <v>8</v>
      </c>
      <c r="AE54" s="269">
        <v>8</v>
      </c>
      <c r="AF54" s="694">
        <v>104</v>
      </c>
      <c r="AG54" s="694">
        <f t="shared" si="3"/>
        <v>0</v>
      </c>
      <c r="AH54" s="695">
        <f t="shared" si="4"/>
        <v>104</v>
      </c>
      <c r="AI54" s="599">
        <f t="shared" si="1"/>
        <v>111.28</v>
      </c>
    </row>
    <row r="55" spans="1:35" s="272" customFormat="1">
      <c r="A55" s="693">
        <v>53</v>
      </c>
      <c r="B55" s="268" t="s">
        <v>8</v>
      </c>
      <c r="C55" s="268" t="s">
        <v>2962</v>
      </c>
      <c r="D55" s="268" t="s">
        <v>2847</v>
      </c>
      <c r="E55" s="268" t="s">
        <v>422</v>
      </c>
      <c r="F55" s="268" t="s">
        <v>541</v>
      </c>
      <c r="G55" s="268"/>
      <c r="H55" s="268" t="s">
        <v>2849</v>
      </c>
      <c r="I55" s="268"/>
      <c r="J55" s="268" t="s">
        <v>121</v>
      </c>
      <c r="K55" s="268"/>
      <c r="L55" s="268" t="s">
        <v>386</v>
      </c>
      <c r="M55" s="268" t="s">
        <v>113</v>
      </c>
      <c r="N55" s="268" t="s">
        <v>401</v>
      </c>
      <c r="O55" s="268" t="s">
        <v>433</v>
      </c>
      <c r="P55" s="268"/>
      <c r="Q55" s="268"/>
      <c r="R55" s="268"/>
      <c r="S55" s="268"/>
      <c r="T55" s="268"/>
      <c r="U55" s="268" t="s">
        <v>2963</v>
      </c>
      <c r="V55" s="268" t="s">
        <v>68</v>
      </c>
      <c r="W55" s="268" t="s">
        <v>68</v>
      </c>
      <c r="X55" s="268" t="s">
        <v>68</v>
      </c>
      <c r="Y55" s="268" t="s">
        <v>68</v>
      </c>
      <c r="Z55" s="268" t="s">
        <v>69</v>
      </c>
      <c r="AA55" s="268"/>
      <c r="AB55" s="268" t="s">
        <v>2792</v>
      </c>
      <c r="AC55" s="269">
        <v>49</v>
      </c>
      <c r="AD55" s="269">
        <v>8</v>
      </c>
      <c r="AE55" s="269">
        <v>8</v>
      </c>
      <c r="AF55" s="694">
        <v>104</v>
      </c>
      <c r="AG55" s="694">
        <f t="shared" si="3"/>
        <v>0</v>
      </c>
      <c r="AH55" s="695">
        <f t="shared" si="4"/>
        <v>104</v>
      </c>
      <c r="AI55" s="599">
        <f t="shared" si="1"/>
        <v>111.28</v>
      </c>
    </row>
    <row r="56" spans="1:35" s="272" customFormat="1">
      <c r="A56" s="693">
        <v>54</v>
      </c>
      <c r="B56" s="268" t="s">
        <v>8</v>
      </c>
      <c r="C56" s="268" t="s">
        <v>2964</v>
      </c>
      <c r="D56" s="268" t="s">
        <v>2847</v>
      </c>
      <c r="E56" s="268" t="s">
        <v>422</v>
      </c>
      <c r="F56" s="268" t="s">
        <v>541</v>
      </c>
      <c r="G56" s="268"/>
      <c r="H56" s="268" t="s">
        <v>2849</v>
      </c>
      <c r="I56" s="268"/>
      <c r="J56" s="268" t="s">
        <v>121</v>
      </c>
      <c r="K56" s="268"/>
      <c r="L56" s="268" t="s">
        <v>386</v>
      </c>
      <c r="M56" s="268" t="s">
        <v>113</v>
      </c>
      <c r="N56" s="268" t="s">
        <v>401</v>
      </c>
      <c r="O56" s="268" t="s">
        <v>433</v>
      </c>
      <c r="P56" s="268"/>
      <c r="Q56" s="268"/>
      <c r="R56" s="268"/>
      <c r="S56" s="268"/>
      <c r="T56" s="268"/>
      <c r="U56" s="268" t="s">
        <v>2965</v>
      </c>
      <c r="V56" s="268" t="s">
        <v>68</v>
      </c>
      <c r="W56" s="268" t="s">
        <v>68</v>
      </c>
      <c r="X56" s="268" t="s">
        <v>68</v>
      </c>
      <c r="Y56" s="268" t="s">
        <v>68</v>
      </c>
      <c r="Z56" s="268" t="s">
        <v>69</v>
      </c>
      <c r="AA56" s="268"/>
      <c r="AB56" s="268" t="s">
        <v>2792</v>
      </c>
      <c r="AC56" s="269">
        <v>49</v>
      </c>
      <c r="AD56" s="269">
        <v>8</v>
      </c>
      <c r="AE56" s="269">
        <v>8</v>
      </c>
      <c r="AF56" s="694">
        <v>104</v>
      </c>
      <c r="AG56" s="694">
        <f t="shared" si="3"/>
        <v>0</v>
      </c>
      <c r="AH56" s="695">
        <f t="shared" si="4"/>
        <v>104</v>
      </c>
      <c r="AI56" s="599">
        <f t="shared" si="1"/>
        <v>111.28</v>
      </c>
    </row>
    <row r="57" spans="1:35" s="272" customFormat="1">
      <c r="A57" s="693">
        <v>55</v>
      </c>
      <c r="B57" s="268" t="s">
        <v>8</v>
      </c>
      <c r="C57" s="268" t="s">
        <v>2966</v>
      </c>
      <c r="D57" s="268" t="s">
        <v>2847</v>
      </c>
      <c r="E57" s="268" t="s">
        <v>422</v>
      </c>
      <c r="F57" s="268" t="s">
        <v>541</v>
      </c>
      <c r="G57" s="268"/>
      <c r="H57" s="268" t="s">
        <v>2849</v>
      </c>
      <c r="I57" s="268"/>
      <c r="J57" s="268" t="s">
        <v>121</v>
      </c>
      <c r="K57" s="268"/>
      <c r="L57" s="268">
        <v>500</v>
      </c>
      <c r="M57" s="268" t="s">
        <v>113</v>
      </c>
      <c r="N57" s="268" t="s">
        <v>436</v>
      </c>
      <c r="O57" s="268" t="s">
        <v>433</v>
      </c>
      <c r="P57" s="268"/>
      <c r="Q57" s="268"/>
      <c r="R57" s="268"/>
      <c r="S57" s="268"/>
      <c r="T57" s="268"/>
      <c r="U57" s="268" t="s">
        <v>2967</v>
      </c>
      <c r="V57" s="268" t="s">
        <v>68</v>
      </c>
      <c r="W57" s="268" t="s">
        <v>68</v>
      </c>
      <c r="X57" s="268" t="s">
        <v>68</v>
      </c>
      <c r="Y57" s="268" t="s">
        <v>68</v>
      </c>
      <c r="Z57" s="268" t="s">
        <v>69</v>
      </c>
      <c r="AA57" s="268"/>
      <c r="AB57" s="268" t="s">
        <v>2792</v>
      </c>
      <c r="AC57" s="269">
        <v>49</v>
      </c>
      <c r="AD57" s="269">
        <v>8</v>
      </c>
      <c r="AE57" s="269">
        <v>0</v>
      </c>
      <c r="AF57" s="694">
        <v>91.2</v>
      </c>
      <c r="AG57" s="694">
        <f t="shared" si="3"/>
        <v>0</v>
      </c>
      <c r="AH57" s="695">
        <f t="shared" si="4"/>
        <v>91.2</v>
      </c>
      <c r="AI57" s="599">
        <f t="shared" si="1"/>
        <v>97.584000000000003</v>
      </c>
    </row>
    <row r="58" spans="1:35" s="272" customFormat="1">
      <c r="A58" s="693">
        <v>56</v>
      </c>
      <c r="B58" s="268" t="s">
        <v>8</v>
      </c>
      <c r="C58" s="268" t="s">
        <v>2968</v>
      </c>
      <c r="D58" s="268" t="s">
        <v>2847</v>
      </c>
      <c r="E58" s="268" t="s">
        <v>422</v>
      </c>
      <c r="F58" s="268" t="s">
        <v>541</v>
      </c>
      <c r="G58" s="268"/>
      <c r="H58" s="268" t="s">
        <v>2849</v>
      </c>
      <c r="I58" s="268"/>
      <c r="J58" s="268" t="s">
        <v>121</v>
      </c>
      <c r="K58" s="268"/>
      <c r="L58" s="268">
        <v>500</v>
      </c>
      <c r="M58" s="268" t="s">
        <v>113</v>
      </c>
      <c r="N58" s="268" t="s">
        <v>401</v>
      </c>
      <c r="O58" s="268" t="s">
        <v>433</v>
      </c>
      <c r="P58" s="268"/>
      <c r="Q58" s="268"/>
      <c r="R58" s="268"/>
      <c r="S58" s="268"/>
      <c r="T58" s="268"/>
      <c r="U58" s="268" t="s">
        <v>2969</v>
      </c>
      <c r="V58" s="268" t="s">
        <v>68</v>
      </c>
      <c r="W58" s="268" t="s">
        <v>68</v>
      </c>
      <c r="X58" s="268" t="s">
        <v>68</v>
      </c>
      <c r="Y58" s="268" t="s">
        <v>68</v>
      </c>
      <c r="Z58" s="268" t="s">
        <v>69</v>
      </c>
      <c r="AA58" s="268"/>
      <c r="AB58" s="268" t="s">
        <v>2792</v>
      </c>
      <c r="AC58" s="269">
        <v>49</v>
      </c>
      <c r="AD58" s="269">
        <v>8</v>
      </c>
      <c r="AE58" s="269">
        <v>0</v>
      </c>
      <c r="AF58" s="694">
        <v>91.2</v>
      </c>
      <c r="AG58" s="694">
        <f t="shared" si="3"/>
        <v>0</v>
      </c>
      <c r="AH58" s="695">
        <f t="shared" si="4"/>
        <v>91.2</v>
      </c>
      <c r="AI58" s="599">
        <f t="shared" si="1"/>
        <v>97.584000000000003</v>
      </c>
    </row>
    <row r="59" spans="1:35" s="701" customFormat="1" ht="15.75" thickBot="1">
      <c r="A59" s="696">
        <v>57</v>
      </c>
      <c r="B59" s="697" t="s">
        <v>8</v>
      </c>
      <c r="C59" s="697" t="s">
        <v>2970</v>
      </c>
      <c r="D59" s="697" t="s">
        <v>2847</v>
      </c>
      <c r="E59" s="697" t="s">
        <v>422</v>
      </c>
      <c r="F59" s="697" t="s">
        <v>541</v>
      </c>
      <c r="G59" s="697"/>
      <c r="H59" s="697" t="s">
        <v>2849</v>
      </c>
      <c r="I59" s="697"/>
      <c r="J59" s="697" t="s">
        <v>108</v>
      </c>
      <c r="K59" s="697"/>
      <c r="L59" s="697">
        <v>500</v>
      </c>
      <c r="M59" s="697" t="s">
        <v>113</v>
      </c>
      <c r="N59" s="697" t="s">
        <v>392</v>
      </c>
      <c r="O59" s="697" t="s">
        <v>433</v>
      </c>
      <c r="P59" s="697"/>
      <c r="Q59" s="697"/>
      <c r="R59" s="697"/>
      <c r="S59" s="697"/>
      <c r="T59" s="697"/>
      <c r="U59" s="697" t="s">
        <v>2971</v>
      </c>
      <c r="V59" s="697" t="s">
        <v>68</v>
      </c>
      <c r="W59" s="697" t="s">
        <v>68</v>
      </c>
      <c r="X59" s="697" t="s">
        <v>68</v>
      </c>
      <c r="Y59" s="697" t="s">
        <v>68</v>
      </c>
      <c r="Z59" s="697" t="s">
        <v>69</v>
      </c>
      <c r="AA59" s="697"/>
      <c r="AB59" s="697" t="s">
        <v>2792</v>
      </c>
      <c r="AC59" s="698">
        <v>49</v>
      </c>
      <c r="AD59" s="698">
        <v>0</v>
      </c>
      <c r="AE59" s="698">
        <v>0</v>
      </c>
      <c r="AF59" s="699">
        <v>78.400000000000006</v>
      </c>
      <c r="AG59" s="699">
        <f t="shared" si="3"/>
        <v>0</v>
      </c>
      <c r="AH59" s="700">
        <f t="shared" si="4"/>
        <v>78.400000000000006</v>
      </c>
      <c r="AI59" s="600">
        <f t="shared" si="1"/>
        <v>83.888000000000005</v>
      </c>
    </row>
    <row r="60" spans="1:35">
      <c r="AH60" s="121"/>
    </row>
    <row r="61" spans="1:35">
      <c r="A61" s="692" t="s">
        <v>133</v>
      </c>
      <c r="V61" s="225">
        <f>SUM(V2:V59)</f>
        <v>0</v>
      </c>
      <c r="AH61" s="121"/>
      <c r="AI61" s="122"/>
    </row>
  </sheetData>
  <customSheetViews>
    <customSheetView guid="{1B6ADCBD-C280-4470-851F-30A10F715017}" scale="75" hiddenColumns="1">
      <pageMargins left="0.7" right="0.7" top="0.75" bottom="0.75" header="0.3" footer="0.3"/>
      <pageSetup orientation="portrait" horizontalDpi="4294967295" verticalDpi="4294967295"/>
    </customSheetView>
    <customSheetView guid="{5B1FA305-463D-4B6E-BF98-81A6929C891E}" scale="75" hiddenColumns="1">
      <pageMargins left="0.7" right="0.7" top="0.75" bottom="0.75" header="0.3" footer="0.3"/>
      <pageSetup orientation="portrait" horizontalDpi="4294967295" verticalDpi="4294967295"/>
    </customSheetView>
    <customSheetView guid="{3404915B-ECC1-450C-BC7F-CCAAA07C3040}" scale="75" hiddenColumns="1">
      <pageMargins left="0.7" right="0.7" top="0.75" bottom="0.75" header="0.3" footer="0.3"/>
      <pageSetup orientation="portrait" horizontalDpi="4294967295" verticalDpi="4294967295"/>
    </customSheetView>
    <customSheetView guid="{B6E6045D-E631-482D-8F65-2EABDB0B6ECE}" scale="75" hiddenColumns="1">
      <pageMargins left="0.7" right="0.7" top="0.75" bottom="0.75" header="0.3" footer="0.3"/>
      <pageSetup orientation="portrait" horizontalDpi="4294967295" verticalDpi="4294967295"/>
    </customSheetView>
    <customSheetView guid="{074FE138-8171-45F3-8951-6B9C47661CC2}" scale="75" hiddenColumns="1">
      <selection activeCell="AW39" sqref="AW39"/>
      <pageMargins left="0.7" right="0.7" top="0.75" bottom="0.75" header="0.3" footer="0.3"/>
      <pageSetup orientation="portrait" horizontalDpi="4294967295" verticalDpi="4294967295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/>
    </customSheetView>
    <customSheetView guid="{C7D2B2DA-D43B-42CE-8359-0D8E1474403E}" scale="75" hiddenColumns="1">
      <pageMargins left="0.7" right="0.7" top="0.75" bottom="0.75" header="0.3" footer="0.3"/>
      <pageSetup orientation="portrait" horizontalDpi="4294967295" verticalDpi="4294967295"/>
    </customSheetView>
    <customSheetView guid="{71B299E4-61CE-49C1-81D9-062E3F90F2BD}" scale="75" hiddenColumns="1" topLeftCell="A38">
      <selection activeCell="L56" sqref="L56"/>
      <pageMargins left="0.7" right="0.7" top="0.75" bottom="0.75" header="0.3" footer="0.3"/>
      <pageSetup orientation="portrait" horizontalDpi="4294967295" verticalDpi="4294967295"/>
    </customSheetView>
    <customSheetView guid="{BF7BEA0E-ED18-4608-868B-0C16A30D130B}" scale="75" hiddenColumns="1">
      <pageMargins left="0.7" right="0.7" top="0.75" bottom="0.75" header="0.3" footer="0.3"/>
      <pageSetup orientation="portrait" horizontalDpi="4294967295" verticalDpi="4294967295"/>
    </customSheetView>
  </customSheetViews>
  <pageMargins left="0.7" right="0.7" top="0.75" bottom="0.75" header="0.3" footer="0.3"/>
  <pageSetup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50"/>
  </sheetPr>
  <dimension ref="A1:AK198"/>
  <sheetViews>
    <sheetView topLeftCell="A181" zoomScale="75" zoomScaleNormal="75" workbookViewId="0">
      <selection activeCell="S197" sqref="S197"/>
    </sheetView>
  </sheetViews>
  <sheetFormatPr baseColWidth="10" defaultColWidth="9.140625" defaultRowHeight="15"/>
  <cols>
    <col min="1" max="1" width="4.28515625" style="706" bestFit="1" customWidth="1"/>
    <col min="2" max="2" width="8" style="123" bestFit="1" customWidth="1"/>
    <col min="3" max="3" width="12.85546875" style="123" hidden="1" customWidth="1"/>
    <col min="4" max="4" width="9.28515625" style="123" hidden="1" customWidth="1"/>
    <col min="5" max="5" width="11.5703125" style="123" hidden="1" customWidth="1"/>
    <col min="6" max="6" width="8" style="123" bestFit="1" customWidth="1"/>
    <col min="7" max="7" width="7.140625" style="123" hidden="1" customWidth="1"/>
    <col min="8" max="8" width="9.140625" style="123" bestFit="1" customWidth="1"/>
    <col min="9" max="9" width="8.85546875" style="123" hidden="1" customWidth="1"/>
    <col min="10" max="10" width="6.42578125" style="123" bestFit="1" customWidth="1"/>
    <col min="11" max="11" width="11.5703125" style="123" bestFit="1" customWidth="1"/>
    <col min="12" max="12" width="8.28515625" style="123" bestFit="1" customWidth="1"/>
    <col min="13" max="13" width="11.140625" style="123" bestFit="1" customWidth="1"/>
    <col min="14" max="14" width="6.5703125" style="123" bestFit="1" customWidth="1"/>
    <col min="15" max="15" width="14.28515625" style="123" bestFit="1" customWidth="1"/>
    <col min="16" max="16" width="9.28515625" style="123" hidden="1" customWidth="1"/>
    <col min="17" max="17" width="12.85546875" style="123" hidden="1" customWidth="1"/>
    <col min="18" max="18" width="15.7109375" style="123" hidden="1" customWidth="1"/>
    <col min="19" max="19" width="16.140625" style="123" customWidth="1"/>
    <col min="20" max="20" width="10.5703125" style="123" hidden="1" customWidth="1"/>
    <col min="21" max="21" width="26.7109375" style="123" customWidth="1"/>
    <col min="22" max="22" width="8.5703125" style="123" hidden="1" customWidth="1"/>
    <col min="23" max="23" width="15.28515625" style="123" customWidth="1"/>
    <col min="24" max="24" width="16.85546875" style="123" bestFit="1" customWidth="1"/>
    <col min="25" max="25" width="15" style="123" bestFit="1" customWidth="1"/>
    <col min="26" max="26" width="4.7109375" style="123" bestFit="1" customWidth="1"/>
    <col min="27" max="27" width="6" style="123" customWidth="1"/>
    <col min="28" max="28" width="13.85546875" style="123" hidden="1" customWidth="1"/>
    <col min="29" max="29" width="13.140625" style="124" hidden="1" customWidth="1"/>
    <col min="30" max="30" width="10" style="124" hidden="1" customWidth="1"/>
    <col min="31" max="31" width="9.85546875" style="124" hidden="1" customWidth="1"/>
    <col min="32" max="32" width="9.140625" style="708" customWidth="1"/>
    <col min="33" max="33" width="12.5703125" style="708" bestFit="1" customWidth="1"/>
    <col min="34" max="34" width="10" style="124" bestFit="1" customWidth="1"/>
    <col min="35" max="35" width="11" style="125" bestFit="1" customWidth="1"/>
    <col min="36" max="36" width="9.140625" style="126"/>
    <col min="37" max="37" width="22.85546875" style="126" bestFit="1" customWidth="1"/>
    <col min="38" max="16384" width="9.140625" style="126"/>
  </cols>
  <sheetData>
    <row r="1" spans="1:37" s="276" customFormat="1" ht="81" customHeight="1" thickBot="1">
      <c r="A1" s="704"/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273"/>
      <c r="AB1" s="273"/>
      <c r="AC1" s="274"/>
      <c r="AD1" s="274"/>
      <c r="AE1" s="274"/>
      <c r="AF1" s="707"/>
      <c r="AG1" s="707"/>
      <c r="AH1" s="274"/>
      <c r="AI1" s="275"/>
    </row>
    <row r="2" spans="1:37" s="371" customFormat="1" ht="15.75" thickBot="1">
      <c r="A2" s="439" t="s">
        <v>22</v>
      </c>
      <c r="B2" s="366" t="s">
        <v>23</v>
      </c>
      <c r="C2" s="366" t="s">
        <v>24</v>
      </c>
      <c r="D2" s="366" t="s">
        <v>25</v>
      </c>
      <c r="E2" s="366" t="s">
        <v>26</v>
      </c>
      <c r="F2" s="366" t="s">
        <v>27</v>
      </c>
      <c r="G2" s="366" t="s">
        <v>28</v>
      </c>
      <c r="H2" s="366" t="s">
        <v>29</v>
      </c>
      <c r="I2" s="366" t="s">
        <v>30</v>
      </c>
      <c r="J2" s="366" t="s">
        <v>31</v>
      </c>
      <c r="K2" s="366" t="s">
        <v>32</v>
      </c>
      <c r="L2" s="366" t="s">
        <v>33</v>
      </c>
      <c r="M2" s="366" t="s">
        <v>34</v>
      </c>
      <c r="N2" s="366" t="s">
        <v>35</v>
      </c>
      <c r="O2" s="366" t="s">
        <v>36</v>
      </c>
      <c r="P2" s="366" t="s">
        <v>37</v>
      </c>
      <c r="Q2" s="366" t="s">
        <v>38</v>
      </c>
      <c r="R2" s="366" t="s">
        <v>39</v>
      </c>
      <c r="S2" s="366" t="s">
        <v>40</v>
      </c>
      <c r="T2" s="366" t="s">
        <v>41</v>
      </c>
      <c r="U2" s="366" t="s">
        <v>42</v>
      </c>
      <c r="V2" s="366" t="s">
        <v>43</v>
      </c>
      <c r="W2" s="366" t="s">
        <v>44</v>
      </c>
      <c r="X2" s="366" t="s">
        <v>45</v>
      </c>
      <c r="Y2" s="366" t="s">
        <v>46</v>
      </c>
      <c r="Z2" s="366" t="s">
        <v>47</v>
      </c>
      <c r="AA2" s="366" t="s">
        <v>48</v>
      </c>
      <c r="AB2" s="366" t="s">
        <v>49</v>
      </c>
      <c r="AC2" s="367" t="s">
        <v>50</v>
      </c>
      <c r="AD2" s="367" t="s">
        <v>51</v>
      </c>
      <c r="AE2" s="367" t="s">
        <v>52</v>
      </c>
      <c r="AF2" s="377" t="s">
        <v>53</v>
      </c>
      <c r="AG2" s="377" t="s">
        <v>54</v>
      </c>
      <c r="AH2" s="367" t="s">
        <v>55</v>
      </c>
      <c r="AI2" s="368" t="s">
        <v>56</v>
      </c>
      <c r="AJ2" s="369"/>
      <c r="AK2" s="370"/>
    </row>
    <row r="3" spans="1:37" s="276" customFormat="1">
      <c r="A3" s="705">
        <v>1</v>
      </c>
      <c r="B3" s="273" t="s">
        <v>8</v>
      </c>
      <c r="C3" s="273" t="s">
        <v>2242</v>
      </c>
      <c r="D3" s="273" t="s">
        <v>2243</v>
      </c>
      <c r="E3" s="273" t="s">
        <v>2244</v>
      </c>
      <c r="F3" s="273" t="s">
        <v>2245</v>
      </c>
      <c r="G3" s="273" t="s">
        <v>133</v>
      </c>
      <c r="H3" s="273" t="s">
        <v>384</v>
      </c>
      <c r="I3" s="273">
        <v>3000</v>
      </c>
      <c r="J3" s="273" t="s">
        <v>108</v>
      </c>
      <c r="K3" s="273" t="s">
        <v>194</v>
      </c>
      <c r="L3" s="273">
        <v>250</v>
      </c>
      <c r="M3" s="273" t="s">
        <v>74</v>
      </c>
      <c r="N3" s="273" t="s">
        <v>75</v>
      </c>
      <c r="O3" s="273" t="s">
        <v>1169</v>
      </c>
      <c r="P3" s="273">
        <v>0</v>
      </c>
      <c r="Q3" s="273" t="s">
        <v>133</v>
      </c>
      <c r="R3" s="273" t="s">
        <v>133</v>
      </c>
      <c r="S3" s="273"/>
      <c r="T3" s="273" t="s">
        <v>375</v>
      </c>
      <c r="U3" s="273" t="s">
        <v>2246</v>
      </c>
      <c r="V3" s="273" t="s">
        <v>68</v>
      </c>
      <c r="W3" s="273" t="s">
        <v>68</v>
      </c>
      <c r="X3" s="273" t="s">
        <v>68</v>
      </c>
      <c r="Y3" s="273" t="s">
        <v>68</v>
      </c>
      <c r="Z3" s="273" t="s">
        <v>69</v>
      </c>
      <c r="AA3" s="273" t="s">
        <v>133</v>
      </c>
      <c r="AB3" s="273" t="s">
        <v>2237</v>
      </c>
      <c r="AC3" s="274">
        <v>31</v>
      </c>
      <c r="AD3" s="274">
        <v>0</v>
      </c>
      <c r="AE3" s="274">
        <v>0</v>
      </c>
      <c r="AF3" s="707">
        <v>49.6</v>
      </c>
      <c r="AG3" s="707">
        <f>AF3*(1-(0.95^0*0.9^0*0.8^0*0.7^0*0.65^0*0.93^0*0.93^0*1^0))</f>
        <v>0</v>
      </c>
      <c r="AH3" s="702">
        <f t="shared" ref="AH3:AH49" si="0">AF3-AG3</f>
        <v>49.6</v>
      </c>
      <c r="AI3" s="703">
        <f>AF3*1.07</f>
        <v>53.072000000000003</v>
      </c>
    </row>
    <row r="4" spans="1:37" s="276" customFormat="1">
      <c r="A4" s="705">
        <v>2</v>
      </c>
      <c r="B4" s="273" t="s">
        <v>8</v>
      </c>
      <c r="C4" s="273" t="s">
        <v>2247</v>
      </c>
      <c r="D4" s="273" t="s">
        <v>2243</v>
      </c>
      <c r="E4" s="273" t="s">
        <v>149</v>
      </c>
      <c r="F4" s="273" t="s">
        <v>2245</v>
      </c>
      <c r="G4" s="273" t="s">
        <v>133</v>
      </c>
      <c r="H4" s="273" t="s">
        <v>584</v>
      </c>
      <c r="I4" s="273">
        <v>2000</v>
      </c>
      <c r="J4" s="273" t="s">
        <v>108</v>
      </c>
      <c r="K4" s="273" t="s">
        <v>133</v>
      </c>
      <c r="L4" s="273" t="s">
        <v>133</v>
      </c>
      <c r="M4" s="273" t="s">
        <v>74</v>
      </c>
      <c r="N4" s="273" t="s">
        <v>401</v>
      </c>
      <c r="O4" s="273" t="s">
        <v>1169</v>
      </c>
      <c r="P4" s="273">
        <v>0</v>
      </c>
      <c r="Q4" s="273" t="s">
        <v>133</v>
      </c>
      <c r="R4" s="273" t="s">
        <v>133</v>
      </c>
      <c r="S4" s="273"/>
      <c r="T4" s="273" t="s">
        <v>133</v>
      </c>
      <c r="U4" s="273" t="s">
        <v>2248</v>
      </c>
      <c r="V4" s="273" t="s">
        <v>68</v>
      </c>
      <c r="W4" s="273" t="s">
        <v>68</v>
      </c>
      <c r="X4" s="273" t="s">
        <v>68</v>
      </c>
      <c r="Y4" s="273" t="s">
        <v>68</v>
      </c>
      <c r="Z4" s="273" t="s">
        <v>69</v>
      </c>
      <c r="AA4" s="273" t="s">
        <v>133</v>
      </c>
      <c r="AB4" s="273" t="s">
        <v>2237</v>
      </c>
      <c r="AC4" s="274">
        <v>38</v>
      </c>
      <c r="AD4" s="274">
        <v>0</v>
      </c>
      <c r="AE4" s="274">
        <v>0</v>
      </c>
      <c r="AF4" s="707">
        <v>60.800000000000004</v>
      </c>
      <c r="AG4" s="707">
        <v>0</v>
      </c>
      <c r="AH4" s="702">
        <f t="shared" si="0"/>
        <v>60.800000000000004</v>
      </c>
      <c r="AI4" s="703">
        <f t="shared" ref="AI4:AI49" si="1">AF4*1.07</f>
        <v>65.056000000000012</v>
      </c>
    </row>
    <row r="5" spans="1:37" s="276" customFormat="1">
      <c r="A5" s="705">
        <v>3</v>
      </c>
      <c r="B5" s="273" t="s">
        <v>8</v>
      </c>
      <c r="C5" s="273" t="s">
        <v>2249</v>
      </c>
      <c r="D5" s="273" t="s">
        <v>2243</v>
      </c>
      <c r="E5" s="273" t="s">
        <v>2250</v>
      </c>
      <c r="F5" s="273" t="s">
        <v>2245</v>
      </c>
      <c r="G5" s="273" t="s">
        <v>133</v>
      </c>
      <c r="H5" s="273" t="s">
        <v>584</v>
      </c>
      <c r="I5" s="273">
        <v>2000</v>
      </c>
      <c r="J5" s="273" t="s">
        <v>108</v>
      </c>
      <c r="K5" s="273" t="s">
        <v>194</v>
      </c>
      <c r="L5" s="273">
        <v>250</v>
      </c>
      <c r="M5" s="273" t="s">
        <v>74</v>
      </c>
      <c r="N5" s="273" t="s">
        <v>75</v>
      </c>
      <c r="O5" s="273" t="s">
        <v>1169</v>
      </c>
      <c r="P5" s="273">
        <v>0</v>
      </c>
      <c r="Q5" s="273" t="s">
        <v>133</v>
      </c>
      <c r="R5" s="273" t="s">
        <v>133</v>
      </c>
      <c r="S5" s="273"/>
      <c r="T5" s="273" t="s">
        <v>133</v>
      </c>
      <c r="U5" s="273" t="s">
        <v>2251</v>
      </c>
      <c r="V5" s="273" t="s">
        <v>68</v>
      </c>
      <c r="W5" s="273" t="s">
        <v>68</v>
      </c>
      <c r="X5" s="273" t="s">
        <v>68</v>
      </c>
      <c r="Y5" s="273" t="s">
        <v>68</v>
      </c>
      <c r="Z5" s="273" t="s">
        <v>69</v>
      </c>
      <c r="AA5" s="273" t="s">
        <v>133</v>
      </c>
      <c r="AB5" s="273" t="s">
        <v>2237</v>
      </c>
      <c r="AC5" s="274">
        <v>38</v>
      </c>
      <c r="AD5" s="274">
        <v>0</v>
      </c>
      <c r="AE5" s="274">
        <v>0</v>
      </c>
      <c r="AF5" s="707">
        <v>60.800000000000004</v>
      </c>
      <c r="AG5" s="707">
        <f t="shared" ref="AG5:AG12" si="2">AF5*(1-(0.95^0*0.9^0*0.8^0*0.7^0*0.65^0*0.93^0*0.93^0*1^0))</f>
        <v>0</v>
      </c>
      <c r="AH5" s="702">
        <f t="shared" si="0"/>
        <v>60.800000000000004</v>
      </c>
      <c r="AI5" s="703">
        <f t="shared" si="1"/>
        <v>65.056000000000012</v>
      </c>
    </row>
    <row r="6" spans="1:37" s="276" customFormat="1">
      <c r="A6" s="705">
        <v>4</v>
      </c>
      <c r="B6" s="273" t="s">
        <v>8</v>
      </c>
      <c r="C6" s="273" t="s">
        <v>2252</v>
      </c>
      <c r="D6" s="273" t="s">
        <v>2243</v>
      </c>
      <c r="E6" s="273" t="s">
        <v>406</v>
      </c>
      <c r="F6" s="273" t="s">
        <v>2245</v>
      </c>
      <c r="G6" s="273" t="s">
        <v>133</v>
      </c>
      <c r="H6" s="273" t="s">
        <v>584</v>
      </c>
      <c r="I6" s="273" t="s">
        <v>133</v>
      </c>
      <c r="J6" s="273" t="s">
        <v>108</v>
      </c>
      <c r="K6" s="273" t="s">
        <v>133</v>
      </c>
      <c r="L6" s="273">
        <v>250</v>
      </c>
      <c r="M6" s="273" t="s">
        <v>74</v>
      </c>
      <c r="N6" s="273" t="s">
        <v>75</v>
      </c>
      <c r="O6" s="273" t="s">
        <v>1169</v>
      </c>
      <c r="P6" s="273" t="s">
        <v>133</v>
      </c>
      <c r="Q6" s="273" t="s">
        <v>133</v>
      </c>
      <c r="R6" s="273" t="s">
        <v>133</v>
      </c>
      <c r="S6" s="273"/>
      <c r="T6" s="273" t="s">
        <v>133</v>
      </c>
      <c r="U6" s="273" t="s">
        <v>2253</v>
      </c>
      <c r="V6" s="273" t="s">
        <v>68</v>
      </c>
      <c r="W6" s="273" t="s">
        <v>68</v>
      </c>
      <c r="X6" s="273" t="s">
        <v>68</v>
      </c>
      <c r="Y6" s="273" t="s">
        <v>68</v>
      </c>
      <c r="Z6" s="273" t="s">
        <v>69</v>
      </c>
      <c r="AA6" s="273" t="s">
        <v>133</v>
      </c>
      <c r="AB6" s="273" t="s">
        <v>2235</v>
      </c>
      <c r="AC6" s="274">
        <v>38</v>
      </c>
      <c r="AD6" s="274">
        <v>0</v>
      </c>
      <c r="AE6" s="274">
        <v>0</v>
      </c>
      <c r="AF6" s="707">
        <v>60.800000000000004</v>
      </c>
      <c r="AG6" s="707">
        <f t="shared" si="2"/>
        <v>0</v>
      </c>
      <c r="AH6" s="702">
        <f t="shared" si="0"/>
        <v>60.800000000000004</v>
      </c>
      <c r="AI6" s="703">
        <f t="shared" si="1"/>
        <v>65.056000000000012</v>
      </c>
    </row>
    <row r="7" spans="1:37" s="276" customFormat="1">
      <c r="A7" s="705">
        <v>5</v>
      </c>
      <c r="B7" s="273" t="s">
        <v>8</v>
      </c>
      <c r="C7" s="273" t="s">
        <v>2254</v>
      </c>
      <c r="D7" s="273" t="s">
        <v>2243</v>
      </c>
      <c r="E7" s="273" t="s">
        <v>406</v>
      </c>
      <c r="F7" s="273" t="s">
        <v>2245</v>
      </c>
      <c r="G7" s="273" t="s">
        <v>133</v>
      </c>
      <c r="H7" s="273" t="s">
        <v>584</v>
      </c>
      <c r="I7" s="273" t="s">
        <v>133</v>
      </c>
      <c r="J7" s="273" t="s">
        <v>108</v>
      </c>
      <c r="K7" s="273" t="s">
        <v>133</v>
      </c>
      <c r="L7" s="273">
        <v>250</v>
      </c>
      <c r="M7" s="273" t="s">
        <v>74</v>
      </c>
      <c r="N7" s="273" t="s">
        <v>75</v>
      </c>
      <c r="O7" s="273" t="s">
        <v>1169</v>
      </c>
      <c r="P7" s="273" t="s">
        <v>133</v>
      </c>
      <c r="Q7" s="273" t="s">
        <v>133</v>
      </c>
      <c r="R7" s="273" t="s">
        <v>133</v>
      </c>
      <c r="S7" s="273"/>
      <c r="T7" s="273" t="s">
        <v>133</v>
      </c>
      <c r="U7" s="273" t="s">
        <v>2255</v>
      </c>
      <c r="V7" s="273" t="s">
        <v>68</v>
      </c>
      <c r="W7" s="273" t="s">
        <v>68</v>
      </c>
      <c r="X7" s="273" t="s">
        <v>68</v>
      </c>
      <c r="Y7" s="273" t="s">
        <v>68</v>
      </c>
      <c r="Z7" s="273" t="s">
        <v>69</v>
      </c>
      <c r="AA7" s="273" t="s">
        <v>133</v>
      </c>
      <c r="AB7" s="273" t="s">
        <v>2256</v>
      </c>
      <c r="AC7" s="274">
        <v>38</v>
      </c>
      <c r="AD7" s="274">
        <v>0</v>
      </c>
      <c r="AE7" s="274">
        <v>0</v>
      </c>
      <c r="AF7" s="707">
        <v>60.800000000000004</v>
      </c>
      <c r="AG7" s="707">
        <f t="shared" si="2"/>
        <v>0</v>
      </c>
      <c r="AH7" s="702">
        <f t="shared" si="0"/>
        <v>60.800000000000004</v>
      </c>
      <c r="AI7" s="703">
        <f t="shared" si="1"/>
        <v>65.056000000000012</v>
      </c>
    </row>
    <row r="8" spans="1:37" s="276" customFormat="1">
      <c r="A8" s="705">
        <v>6</v>
      </c>
      <c r="B8" s="273" t="s">
        <v>8</v>
      </c>
      <c r="C8" s="273" t="s">
        <v>2257</v>
      </c>
      <c r="D8" s="273" t="s">
        <v>2243</v>
      </c>
      <c r="E8" s="273" t="s">
        <v>406</v>
      </c>
      <c r="F8" s="273" t="s">
        <v>2245</v>
      </c>
      <c r="G8" s="273" t="s">
        <v>133</v>
      </c>
      <c r="H8" s="273" t="s">
        <v>584</v>
      </c>
      <c r="I8" s="273" t="s">
        <v>133</v>
      </c>
      <c r="J8" s="273" t="s">
        <v>108</v>
      </c>
      <c r="K8" s="273" t="s">
        <v>133</v>
      </c>
      <c r="L8" s="273">
        <v>250</v>
      </c>
      <c r="M8" s="273" t="s">
        <v>74</v>
      </c>
      <c r="N8" s="273" t="s">
        <v>75</v>
      </c>
      <c r="O8" s="273" t="s">
        <v>1169</v>
      </c>
      <c r="P8" s="273" t="s">
        <v>133</v>
      </c>
      <c r="Q8" s="273" t="s">
        <v>133</v>
      </c>
      <c r="R8" s="273" t="s">
        <v>133</v>
      </c>
      <c r="S8" s="273"/>
      <c r="T8" s="273" t="s">
        <v>133</v>
      </c>
      <c r="U8" s="273" t="s">
        <v>2258</v>
      </c>
      <c r="V8" s="273" t="s">
        <v>68</v>
      </c>
      <c r="W8" s="273" t="s">
        <v>68</v>
      </c>
      <c r="X8" s="273" t="s">
        <v>68</v>
      </c>
      <c r="Y8" s="273" t="s">
        <v>68</v>
      </c>
      <c r="Z8" s="273" t="s">
        <v>69</v>
      </c>
      <c r="AA8" s="273" t="s">
        <v>133</v>
      </c>
      <c r="AB8" s="273" t="s">
        <v>2235</v>
      </c>
      <c r="AC8" s="274">
        <v>38</v>
      </c>
      <c r="AD8" s="274">
        <v>0</v>
      </c>
      <c r="AE8" s="274">
        <v>0</v>
      </c>
      <c r="AF8" s="707">
        <v>60.800000000000004</v>
      </c>
      <c r="AG8" s="707">
        <f t="shared" si="2"/>
        <v>0</v>
      </c>
      <c r="AH8" s="702">
        <f t="shared" si="0"/>
        <v>60.800000000000004</v>
      </c>
      <c r="AI8" s="703">
        <f t="shared" si="1"/>
        <v>65.056000000000012</v>
      </c>
    </row>
    <row r="9" spans="1:37" s="276" customFormat="1">
      <c r="A9" s="705">
        <v>7</v>
      </c>
      <c r="B9" s="273" t="s">
        <v>8</v>
      </c>
      <c r="C9" s="273" t="s">
        <v>2259</v>
      </c>
      <c r="D9" s="273" t="s">
        <v>2243</v>
      </c>
      <c r="E9" s="273" t="s">
        <v>409</v>
      </c>
      <c r="F9" s="273" t="s">
        <v>2245</v>
      </c>
      <c r="G9" s="273" t="s">
        <v>133</v>
      </c>
      <c r="H9" s="273" t="s">
        <v>584</v>
      </c>
      <c r="I9" s="273">
        <v>2000</v>
      </c>
      <c r="J9" s="273" t="s">
        <v>121</v>
      </c>
      <c r="K9" s="273" t="s">
        <v>194</v>
      </c>
      <c r="L9" s="273" t="s">
        <v>216</v>
      </c>
      <c r="M9" s="273" t="s">
        <v>74</v>
      </c>
      <c r="N9" s="273" t="s">
        <v>401</v>
      </c>
      <c r="O9" s="273" t="s">
        <v>1169</v>
      </c>
      <c r="P9" s="273">
        <v>0</v>
      </c>
      <c r="Q9" s="273" t="s">
        <v>133</v>
      </c>
      <c r="R9" s="273" t="s">
        <v>133</v>
      </c>
      <c r="S9" s="273"/>
      <c r="T9" s="273" t="s">
        <v>375</v>
      </c>
      <c r="U9" s="273" t="s">
        <v>2260</v>
      </c>
      <c r="V9" s="273" t="s">
        <v>68</v>
      </c>
      <c r="W9" s="273" t="s">
        <v>68</v>
      </c>
      <c r="X9" s="273" t="s">
        <v>68</v>
      </c>
      <c r="Y9" s="273" t="s">
        <v>68</v>
      </c>
      <c r="Z9" s="273" t="s">
        <v>69</v>
      </c>
      <c r="AA9" s="273" t="s">
        <v>133</v>
      </c>
      <c r="AB9" s="273" t="s">
        <v>2237</v>
      </c>
      <c r="AC9" s="274">
        <v>38</v>
      </c>
      <c r="AD9" s="274">
        <v>8</v>
      </c>
      <c r="AE9" s="274">
        <v>8</v>
      </c>
      <c r="AF9" s="707">
        <v>86.4</v>
      </c>
      <c r="AG9" s="707">
        <f t="shared" si="2"/>
        <v>0</v>
      </c>
      <c r="AH9" s="702">
        <f t="shared" si="0"/>
        <v>86.4</v>
      </c>
      <c r="AI9" s="703">
        <f t="shared" si="1"/>
        <v>92.448000000000008</v>
      </c>
    </row>
    <row r="10" spans="1:37" s="276" customFormat="1">
      <c r="A10" s="705">
        <v>8</v>
      </c>
      <c r="B10" s="273" t="s">
        <v>8</v>
      </c>
      <c r="C10" s="273" t="s">
        <v>2261</v>
      </c>
      <c r="D10" s="273" t="s">
        <v>2243</v>
      </c>
      <c r="E10" s="273" t="s">
        <v>409</v>
      </c>
      <c r="F10" s="273" t="s">
        <v>2245</v>
      </c>
      <c r="G10" s="273" t="s">
        <v>133</v>
      </c>
      <c r="H10" s="273" t="s">
        <v>584</v>
      </c>
      <c r="I10" s="273">
        <v>2000</v>
      </c>
      <c r="J10" s="273" t="s">
        <v>121</v>
      </c>
      <c r="K10" s="273" t="s">
        <v>194</v>
      </c>
      <c r="L10" s="273" t="s">
        <v>216</v>
      </c>
      <c r="M10" s="273" t="s">
        <v>74</v>
      </c>
      <c r="N10" s="273" t="s">
        <v>401</v>
      </c>
      <c r="O10" s="273" t="s">
        <v>1169</v>
      </c>
      <c r="P10" s="273">
        <v>0</v>
      </c>
      <c r="Q10" s="273" t="s">
        <v>133</v>
      </c>
      <c r="R10" s="273" t="s">
        <v>133</v>
      </c>
      <c r="S10" s="273"/>
      <c r="T10" s="273" t="s">
        <v>375</v>
      </c>
      <c r="U10" s="273" t="s">
        <v>2262</v>
      </c>
      <c r="V10" s="273" t="s">
        <v>68</v>
      </c>
      <c r="W10" s="273" t="s">
        <v>68</v>
      </c>
      <c r="X10" s="273" t="s">
        <v>68</v>
      </c>
      <c r="Y10" s="273" t="s">
        <v>68</v>
      </c>
      <c r="Z10" s="273" t="s">
        <v>69</v>
      </c>
      <c r="AA10" s="273" t="s">
        <v>133</v>
      </c>
      <c r="AB10" s="273" t="s">
        <v>2237</v>
      </c>
      <c r="AC10" s="274">
        <v>38</v>
      </c>
      <c r="AD10" s="274">
        <v>8</v>
      </c>
      <c r="AE10" s="274">
        <v>8</v>
      </c>
      <c r="AF10" s="707">
        <v>86.4</v>
      </c>
      <c r="AG10" s="707">
        <f t="shared" si="2"/>
        <v>0</v>
      </c>
      <c r="AH10" s="702">
        <f t="shared" si="0"/>
        <v>86.4</v>
      </c>
      <c r="AI10" s="703">
        <f t="shared" si="1"/>
        <v>92.448000000000008</v>
      </c>
    </row>
    <row r="11" spans="1:37" s="276" customFormat="1">
      <c r="A11" s="705">
        <v>9</v>
      </c>
      <c r="B11" s="273" t="s">
        <v>8</v>
      </c>
      <c r="C11" s="273" t="s">
        <v>2263</v>
      </c>
      <c r="D11" s="273" t="s">
        <v>2243</v>
      </c>
      <c r="E11" s="273" t="s">
        <v>409</v>
      </c>
      <c r="F11" s="273" t="s">
        <v>2245</v>
      </c>
      <c r="G11" s="273" t="s">
        <v>133</v>
      </c>
      <c r="H11" s="273" t="s">
        <v>584</v>
      </c>
      <c r="I11" s="273">
        <v>2000</v>
      </c>
      <c r="J11" s="273" t="s">
        <v>121</v>
      </c>
      <c r="K11" s="273" t="s">
        <v>194</v>
      </c>
      <c r="L11" s="273" t="s">
        <v>2264</v>
      </c>
      <c r="M11" s="273" t="s">
        <v>113</v>
      </c>
      <c r="N11" s="273" t="s">
        <v>401</v>
      </c>
      <c r="O11" s="273" t="s">
        <v>1169</v>
      </c>
      <c r="P11" s="273">
        <v>0</v>
      </c>
      <c r="Q11" s="273" t="s">
        <v>133</v>
      </c>
      <c r="R11" s="273" t="s">
        <v>133</v>
      </c>
      <c r="S11" s="273"/>
      <c r="T11" s="273" t="s">
        <v>375</v>
      </c>
      <c r="U11" s="273" t="s">
        <v>2265</v>
      </c>
      <c r="V11" s="273" t="s">
        <v>68</v>
      </c>
      <c r="W11" s="273" t="s">
        <v>68</v>
      </c>
      <c r="X11" s="273" t="s">
        <v>68</v>
      </c>
      <c r="Y11" s="273" t="s">
        <v>68</v>
      </c>
      <c r="Z11" s="273" t="s">
        <v>69</v>
      </c>
      <c r="AA11" s="273" t="s">
        <v>133</v>
      </c>
      <c r="AB11" s="273" t="s">
        <v>2237</v>
      </c>
      <c r="AC11" s="274">
        <v>38</v>
      </c>
      <c r="AD11" s="274">
        <v>8</v>
      </c>
      <c r="AE11" s="274">
        <v>8</v>
      </c>
      <c r="AF11" s="707">
        <v>86.4</v>
      </c>
      <c r="AG11" s="707">
        <f t="shared" si="2"/>
        <v>0</v>
      </c>
      <c r="AH11" s="702">
        <f t="shared" si="0"/>
        <v>86.4</v>
      </c>
      <c r="AI11" s="703">
        <f t="shared" si="1"/>
        <v>92.448000000000008</v>
      </c>
    </row>
    <row r="12" spans="1:37" s="276" customFormat="1">
      <c r="A12" s="705">
        <v>10</v>
      </c>
      <c r="B12" s="273" t="s">
        <v>8</v>
      </c>
      <c r="C12" s="273" t="s">
        <v>2266</v>
      </c>
      <c r="D12" s="273" t="s">
        <v>2243</v>
      </c>
      <c r="E12" s="273" t="s">
        <v>409</v>
      </c>
      <c r="F12" s="273" t="s">
        <v>2245</v>
      </c>
      <c r="G12" s="273" t="s">
        <v>133</v>
      </c>
      <c r="H12" s="273" t="s">
        <v>584</v>
      </c>
      <c r="I12" s="273">
        <v>2000</v>
      </c>
      <c r="J12" s="273" t="s">
        <v>121</v>
      </c>
      <c r="K12" s="273" t="s">
        <v>194</v>
      </c>
      <c r="L12" s="273" t="s">
        <v>2238</v>
      </c>
      <c r="M12" s="273" t="s">
        <v>113</v>
      </c>
      <c r="N12" s="273" t="s">
        <v>401</v>
      </c>
      <c r="O12" s="273" t="s">
        <v>1169</v>
      </c>
      <c r="P12" s="273">
        <v>0</v>
      </c>
      <c r="Q12" s="273" t="s">
        <v>133</v>
      </c>
      <c r="R12" s="273" t="s">
        <v>133</v>
      </c>
      <c r="S12" s="273"/>
      <c r="T12" s="273" t="s">
        <v>375</v>
      </c>
      <c r="U12" s="273" t="s">
        <v>2267</v>
      </c>
      <c r="V12" s="273" t="s">
        <v>68</v>
      </c>
      <c r="W12" s="273" t="s">
        <v>68</v>
      </c>
      <c r="X12" s="273" t="s">
        <v>68</v>
      </c>
      <c r="Y12" s="273" t="s">
        <v>68</v>
      </c>
      <c r="Z12" s="273" t="s">
        <v>69</v>
      </c>
      <c r="AA12" s="273" t="s">
        <v>133</v>
      </c>
      <c r="AB12" s="273" t="s">
        <v>2237</v>
      </c>
      <c r="AC12" s="274">
        <v>38</v>
      </c>
      <c r="AD12" s="274">
        <v>8</v>
      </c>
      <c r="AE12" s="274">
        <v>8</v>
      </c>
      <c r="AF12" s="707">
        <v>86.4</v>
      </c>
      <c r="AG12" s="707">
        <f t="shared" si="2"/>
        <v>0</v>
      </c>
      <c r="AH12" s="702">
        <f t="shared" si="0"/>
        <v>86.4</v>
      </c>
      <c r="AI12" s="703">
        <f t="shared" si="1"/>
        <v>92.448000000000008</v>
      </c>
    </row>
    <row r="13" spans="1:37" s="276" customFormat="1">
      <c r="A13" s="705">
        <v>11</v>
      </c>
      <c r="B13" s="273" t="s">
        <v>8</v>
      </c>
      <c r="C13" s="273" t="s">
        <v>2268</v>
      </c>
      <c r="D13" s="273" t="s">
        <v>2243</v>
      </c>
      <c r="E13" s="273" t="s">
        <v>1309</v>
      </c>
      <c r="F13" s="273" t="s">
        <v>2245</v>
      </c>
      <c r="G13" s="273" t="s">
        <v>133</v>
      </c>
      <c r="H13" s="273" t="s">
        <v>2269</v>
      </c>
      <c r="I13" s="273">
        <v>2000</v>
      </c>
      <c r="J13" s="273" t="s">
        <v>121</v>
      </c>
      <c r="K13" s="273" t="s">
        <v>194</v>
      </c>
      <c r="L13" s="273" t="s">
        <v>395</v>
      </c>
      <c r="M13" s="273" t="s">
        <v>74</v>
      </c>
      <c r="N13" s="273" t="s">
        <v>75</v>
      </c>
      <c r="O13" s="273" t="s">
        <v>1169</v>
      </c>
      <c r="P13" s="273">
        <v>0</v>
      </c>
      <c r="Q13" s="273" t="s">
        <v>133</v>
      </c>
      <c r="R13" s="273" t="s">
        <v>133</v>
      </c>
      <c r="S13" s="273"/>
      <c r="T13" s="273" t="s">
        <v>133</v>
      </c>
      <c r="U13" s="273" t="s">
        <v>2270</v>
      </c>
      <c r="V13" s="273" t="s">
        <v>68</v>
      </c>
      <c r="W13" s="273" t="s">
        <v>68</v>
      </c>
      <c r="X13" s="273" t="s">
        <v>68</v>
      </c>
      <c r="Y13" s="273" t="s">
        <v>68</v>
      </c>
      <c r="Z13" s="273" t="s">
        <v>69</v>
      </c>
      <c r="AA13" s="273" t="s">
        <v>82</v>
      </c>
      <c r="AB13" s="273" t="s">
        <v>2237</v>
      </c>
      <c r="AC13" s="274">
        <v>38</v>
      </c>
      <c r="AD13" s="274">
        <v>8</v>
      </c>
      <c r="AE13" s="274">
        <v>13</v>
      </c>
      <c r="AF13" s="707">
        <v>94.4</v>
      </c>
      <c r="AG13" s="707">
        <f>AF13*(1-(0.95^0*0.9^0*0.8^0*0.7^0*0.65^0*0.93^0*0.93^0*1^1))</f>
        <v>0</v>
      </c>
      <c r="AH13" s="702">
        <f t="shared" si="0"/>
        <v>94.4</v>
      </c>
      <c r="AI13" s="703">
        <f t="shared" si="1"/>
        <v>101.00800000000001</v>
      </c>
    </row>
    <row r="14" spans="1:37" s="276" customFormat="1">
      <c r="A14" s="705">
        <v>12</v>
      </c>
      <c r="B14" s="273" t="s">
        <v>8</v>
      </c>
      <c r="C14" s="273" t="s">
        <v>2271</v>
      </c>
      <c r="D14" s="273" t="s">
        <v>2243</v>
      </c>
      <c r="E14" s="273" t="s">
        <v>406</v>
      </c>
      <c r="F14" s="273" t="s">
        <v>2218</v>
      </c>
      <c r="G14" s="273" t="s">
        <v>133</v>
      </c>
      <c r="H14" s="273" t="s">
        <v>2272</v>
      </c>
      <c r="I14" s="273" t="s">
        <v>133</v>
      </c>
      <c r="J14" s="273" t="s">
        <v>108</v>
      </c>
      <c r="K14" s="273" t="s">
        <v>133</v>
      </c>
      <c r="L14" s="273">
        <v>120</v>
      </c>
      <c r="M14" s="273" t="s">
        <v>236</v>
      </c>
      <c r="N14" s="273" t="s">
        <v>75</v>
      </c>
      <c r="O14" s="273" t="s">
        <v>1169</v>
      </c>
      <c r="P14" s="273" t="s">
        <v>133</v>
      </c>
      <c r="Q14" s="273" t="s">
        <v>133</v>
      </c>
      <c r="R14" s="273" t="s">
        <v>133</v>
      </c>
      <c r="S14" s="273" t="s">
        <v>133</v>
      </c>
      <c r="T14" s="273" t="s">
        <v>133</v>
      </c>
      <c r="U14" s="273" t="s">
        <v>2273</v>
      </c>
      <c r="V14" s="273" t="s">
        <v>68</v>
      </c>
      <c r="W14" s="273" t="s">
        <v>68</v>
      </c>
      <c r="X14" s="273" t="s">
        <v>68</v>
      </c>
      <c r="Y14" s="273" t="s">
        <v>68</v>
      </c>
      <c r="Z14" s="273" t="s">
        <v>69</v>
      </c>
      <c r="AA14" s="273" t="s">
        <v>133</v>
      </c>
      <c r="AB14" s="273" t="s">
        <v>2220</v>
      </c>
      <c r="AC14" s="274">
        <v>45</v>
      </c>
      <c r="AD14" s="274">
        <v>0</v>
      </c>
      <c r="AE14" s="274">
        <v>0</v>
      </c>
      <c r="AF14" s="707">
        <v>72</v>
      </c>
      <c r="AG14" s="707">
        <f t="shared" ref="AG14:AG45" si="3">AF14*(1-(0.95^0*0.9^0*0.8^0*0.7^0*0.65^0*0.93^0*0.93^0*1^0))</f>
        <v>0</v>
      </c>
      <c r="AH14" s="702">
        <f t="shared" si="0"/>
        <v>72</v>
      </c>
      <c r="AI14" s="703">
        <f t="shared" si="1"/>
        <v>77.040000000000006</v>
      </c>
    </row>
    <row r="15" spans="1:37" s="276" customFormat="1">
      <c r="A15" s="705">
        <v>13</v>
      </c>
      <c r="B15" s="273" t="s">
        <v>8</v>
      </c>
      <c r="C15" s="273" t="s">
        <v>2274</v>
      </c>
      <c r="D15" s="273" t="s">
        <v>2243</v>
      </c>
      <c r="E15" s="273" t="s">
        <v>406</v>
      </c>
      <c r="F15" s="273" t="s">
        <v>2218</v>
      </c>
      <c r="G15" s="273" t="s">
        <v>133</v>
      </c>
      <c r="H15" s="273" t="s">
        <v>2272</v>
      </c>
      <c r="I15" s="273" t="s">
        <v>133</v>
      </c>
      <c r="J15" s="273" t="s">
        <v>108</v>
      </c>
      <c r="K15" s="273" t="s">
        <v>133</v>
      </c>
      <c r="L15" s="273">
        <v>120</v>
      </c>
      <c r="M15" s="273" t="s">
        <v>236</v>
      </c>
      <c r="N15" s="273" t="s">
        <v>75</v>
      </c>
      <c r="O15" s="273" t="s">
        <v>1169</v>
      </c>
      <c r="P15" s="273" t="s">
        <v>133</v>
      </c>
      <c r="Q15" s="273" t="s">
        <v>133</v>
      </c>
      <c r="R15" s="273" t="s">
        <v>133</v>
      </c>
      <c r="S15" s="273" t="s">
        <v>133</v>
      </c>
      <c r="T15" s="273" t="s">
        <v>133</v>
      </c>
      <c r="U15" s="273" t="s">
        <v>2275</v>
      </c>
      <c r="V15" s="273" t="s">
        <v>68</v>
      </c>
      <c r="W15" s="273" t="s">
        <v>68</v>
      </c>
      <c r="X15" s="273" t="s">
        <v>68</v>
      </c>
      <c r="Y15" s="273" t="s">
        <v>68</v>
      </c>
      <c r="Z15" s="273" t="s">
        <v>69</v>
      </c>
      <c r="AA15" s="273" t="s">
        <v>133</v>
      </c>
      <c r="AB15" s="273" t="s">
        <v>2220</v>
      </c>
      <c r="AC15" s="274">
        <v>45</v>
      </c>
      <c r="AD15" s="274">
        <v>0</v>
      </c>
      <c r="AE15" s="274">
        <v>0</v>
      </c>
      <c r="AF15" s="707">
        <v>72</v>
      </c>
      <c r="AG15" s="707">
        <f t="shared" si="3"/>
        <v>0</v>
      </c>
      <c r="AH15" s="702">
        <f t="shared" si="0"/>
        <v>72</v>
      </c>
      <c r="AI15" s="703">
        <f t="shared" si="1"/>
        <v>77.040000000000006</v>
      </c>
    </row>
    <row r="16" spans="1:37" s="276" customFormat="1">
      <c r="A16" s="705">
        <v>14</v>
      </c>
      <c r="B16" s="273" t="s">
        <v>8</v>
      </c>
      <c r="C16" s="273" t="s">
        <v>2276</v>
      </c>
      <c r="D16" s="273" t="s">
        <v>2243</v>
      </c>
      <c r="E16" s="273" t="s">
        <v>406</v>
      </c>
      <c r="F16" s="273" t="s">
        <v>2218</v>
      </c>
      <c r="G16" s="273" t="s">
        <v>133</v>
      </c>
      <c r="H16" s="273" t="s">
        <v>2272</v>
      </c>
      <c r="I16" s="273" t="s">
        <v>133</v>
      </c>
      <c r="J16" s="273" t="s">
        <v>108</v>
      </c>
      <c r="K16" s="273" t="s">
        <v>133</v>
      </c>
      <c r="L16" s="273">
        <v>120</v>
      </c>
      <c r="M16" s="273" t="s">
        <v>236</v>
      </c>
      <c r="N16" s="273" t="s">
        <v>75</v>
      </c>
      <c r="O16" s="273" t="s">
        <v>1169</v>
      </c>
      <c r="P16" s="273" t="s">
        <v>133</v>
      </c>
      <c r="Q16" s="273" t="s">
        <v>133</v>
      </c>
      <c r="R16" s="273" t="s">
        <v>133</v>
      </c>
      <c r="S16" s="273" t="s">
        <v>133</v>
      </c>
      <c r="T16" s="273" t="s">
        <v>133</v>
      </c>
      <c r="U16" s="273" t="s">
        <v>2277</v>
      </c>
      <c r="V16" s="273" t="s">
        <v>68</v>
      </c>
      <c r="W16" s="273" t="s">
        <v>68</v>
      </c>
      <c r="X16" s="273" t="s">
        <v>68</v>
      </c>
      <c r="Y16" s="273" t="s">
        <v>68</v>
      </c>
      <c r="Z16" s="273" t="s">
        <v>69</v>
      </c>
      <c r="AA16" s="273" t="s">
        <v>133</v>
      </c>
      <c r="AB16" s="273" t="s">
        <v>2220</v>
      </c>
      <c r="AC16" s="274">
        <v>45</v>
      </c>
      <c r="AD16" s="274">
        <v>0</v>
      </c>
      <c r="AE16" s="274">
        <v>0</v>
      </c>
      <c r="AF16" s="707">
        <v>72</v>
      </c>
      <c r="AG16" s="707">
        <f t="shared" si="3"/>
        <v>0</v>
      </c>
      <c r="AH16" s="702">
        <f t="shared" si="0"/>
        <v>72</v>
      </c>
      <c r="AI16" s="703">
        <f t="shared" si="1"/>
        <v>77.040000000000006</v>
      </c>
    </row>
    <row r="17" spans="1:35" s="276" customFormat="1">
      <c r="A17" s="705">
        <v>15</v>
      </c>
      <c r="B17" s="273" t="s">
        <v>8</v>
      </c>
      <c r="C17" s="273" t="s">
        <v>2278</v>
      </c>
      <c r="D17" s="273" t="s">
        <v>2243</v>
      </c>
      <c r="E17" s="273" t="s">
        <v>406</v>
      </c>
      <c r="F17" s="273" t="s">
        <v>2218</v>
      </c>
      <c r="G17" s="273" t="s">
        <v>133</v>
      </c>
      <c r="H17" s="273" t="s">
        <v>2272</v>
      </c>
      <c r="I17" s="273" t="s">
        <v>133</v>
      </c>
      <c r="J17" s="273" t="s">
        <v>108</v>
      </c>
      <c r="K17" s="273" t="s">
        <v>133</v>
      </c>
      <c r="L17" s="273">
        <v>120</v>
      </c>
      <c r="M17" s="273" t="s">
        <v>236</v>
      </c>
      <c r="N17" s="273" t="s">
        <v>75</v>
      </c>
      <c r="O17" s="273" t="s">
        <v>1169</v>
      </c>
      <c r="P17" s="273" t="s">
        <v>133</v>
      </c>
      <c r="Q17" s="273" t="s">
        <v>133</v>
      </c>
      <c r="R17" s="273" t="s">
        <v>133</v>
      </c>
      <c r="S17" s="273" t="s">
        <v>133</v>
      </c>
      <c r="T17" s="273" t="s">
        <v>133</v>
      </c>
      <c r="U17" s="273" t="s">
        <v>2279</v>
      </c>
      <c r="V17" s="273" t="s">
        <v>68</v>
      </c>
      <c r="W17" s="273" t="s">
        <v>68</v>
      </c>
      <c r="X17" s="273" t="s">
        <v>68</v>
      </c>
      <c r="Y17" s="273" t="s">
        <v>68</v>
      </c>
      <c r="Z17" s="273" t="s">
        <v>69</v>
      </c>
      <c r="AA17" s="273" t="s">
        <v>133</v>
      </c>
      <c r="AB17" s="273" t="s">
        <v>2220</v>
      </c>
      <c r="AC17" s="274">
        <v>45</v>
      </c>
      <c r="AD17" s="274">
        <v>0</v>
      </c>
      <c r="AE17" s="274">
        <v>0</v>
      </c>
      <c r="AF17" s="707">
        <v>72</v>
      </c>
      <c r="AG17" s="707">
        <f t="shared" si="3"/>
        <v>0</v>
      </c>
      <c r="AH17" s="702">
        <f t="shared" si="0"/>
        <v>72</v>
      </c>
      <c r="AI17" s="703">
        <f t="shared" si="1"/>
        <v>77.040000000000006</v>
      </c>
    </row>
    <row r="18" spans="1:35" s="276" customFormat="1">
      <c r="A18" s="705">
        <v>16</v>
      </c>
      <c r="B18" s="273" t="s">
        <v>8</v>
      </c>
      <c r="C18" s="273" t="s">
        <v>2280</v>
      </c>
      <c r="D18" s="273" t="s">
        <v>2243</v>
      </c>
      <c r="E18" s="273" t="s">
        <v>406</v>
      </c>
      <c r="F18" s="273" t="s">
        <v>2218</v>
      </c>
      <c r="G18" s="273" t="s">
        <v>133</v>
      </c>
      <c r="H18" s="273" t="s">
        <v>2272</v>
      </c>
      <c r="I18" s="273" t="s">
        <v>133</v>
      </c>
      <c r="J18" s="273" t="s">
        <v>108</v>
      </c>
      <c r="K18" s="273" t="s">
        <v>133</v>
      </c>
      <c r="L18" s="273">
        <v>120</v>
      </c>
      <c r="M18" s="273" t="s">
        <v>236</v>
      </c>
      <c r="N18" s="273" t="s">
        <v>75</v>
      </c>
      <c r="O18" s="273" t="s">
        <v>1169</v>
      </c>
      <c r="P18" s="273" t="s">
        <v>133</v>
      </c>
      <c r="Q18" s="273" t="s">
        <v>133</v>
      </c>
      <c r="R18" s="273" t="s">
        <v>133</v>
      </c>
      <c r="S18" s="273" t="s">
        <v>133</v>
      </c>
      <c r="T18" s="273" t="s">
        <v>133</v>
      </c>
      <c r="U18" s="273" t="s">
        <v>2281</v>
      </c>
      <c r="V18" s="273" t="s">
        <v>68</v>
      </c>
      <c r="W18" s="273" t="s">
        <v>68</v>
      </c>
      <c r="X18" s="273" t="s">
        <v>68</v>
      </c>
      <c r="Y18" s="273" t="s">
        <v>68</v>
      </c>
      <c r="Z18" s="273" t="s">
        <v>69</v>
      </c>
      <c r="AA18" s="273" t="s">
        <v>133</v>
      </c>
      <c r="AB18" s="273" t="s">
        <v>2220</v>
      </c>
      <c r="AC18" s="274">
        <v>45</v>
      </c>
      <c r="AD18" s="274">
        <v>0</v>
      </c>
      <c r="AE18" s="274">
        <v>0</v>
      </c>
      <c r="AF18" s="707">
        <v>72</v>
      </c>
      <c r="AG18" s="707">
        <f t="shared" si="3"/>
        <v>0</v>
      </c>
      <c r="AH18" s="702">
        <f t="shared" si="0"/>
        <v>72</v>
      </c>
      <c r="AI18" s="703">
        <f t="shared" si="1"/>
        <v>77.040000000000006</v>
      </c>
    </row>
    <row r="19" spans="1:35" s="276" customFormat="1">
      <c r="A19" s="705">
        <v>17</v>
      </c>
      <c r="B19" s="273" t="s">
        <v>8</v>
      </c>
      <c r="C19" s="273" t="s">
        <v>2282</v>
      </c>
      <c r="D19" s="273" t="s">
        <v>2243</v>
      </c>
      <c r="E19" s="273" t="s">
        <v>406</v>
      </c>
      <c r="F19" s="273" t="s">
        <v>2218</v>
      </c>
      <c r="G19" s="273" t="s">
        <v>133</v>
      </c>
      <c r="H19" s="273" t="s">
        <v>2272</v>
      </c>
      <c r="I19" s="273" t="s">
        <v>133</v>
      </c>
      <c r="J19" s="273" t="s">
        <v>108</v>
      </c>
      <c r="K19" s="273" t="s">
        <v>133</v>
      </c>
      <c r="L19" s="273">
        <v>120</v>
      </c>
      <c r="M19" s="273" t="s">
        <v>236</v>
      </c>
      <c r="N19" s="273" t="s">
        <v>75</v>
      </c>
      <c r="O19" s="273" t="s">
        <v>1169</v>
      </c>
      <c r="P19" s="273" t="s">
        <v>133</v>
      </c>
      <c r="Q19" s="273" t="s">
        <v>133</v>
      </c>
      <c r="R19" s="273" t="s">
        <v>133</v>
      </c>
      <c r="S19" s="273"/>
      <c r="T19" s="273" t="s">
        <v>133</v>
      </c>
      <c r="U19" s="273" t="s">
        <v>2283</v>
      </c>
      <c r="V19" s="273" t="s">
        <v>68</v>
      </c>
      <c r="W19" s="273" t="s">
        <v>68</v>
      </c>
      <c r="X19" s="273" t="s">
        <v>68</v>
      </c>
      <c r="Y19" s="273" t="s">
        <v>68</v>
      </c>
      <c r="Z19" s="273" t="s">
        <v>69</v>
      </c>
      <c r="AA19" s="273" t="s">
        <v>133</v>
      </c>
      <c r="AB19" s="273" t="s">
        <v>2220</v>
      </c>
      <c r="AC19" s="274">
        <v>45</v>
      </c>
      <c r="AD19" s="274">
        <v>0</v>
      </c>
      <c r="AE19" s="274">
        <v>0</v>
      </c>
      <c r="AF19" s="707">
        <v>72</v>
      </c>
      <c r="AG19" s="707">
        <f t="shared" si="3"/>
        <v>0</v>
      </c>
      <c r="AH19" s="702">
        <f t="shared" si="0"/>
        <v>72</v>
      </c>
      <c r="AI19" s="703">
        <f t="shared" si="1"/>
        <v>77.040000000000006</v>
      </c>
    </row>
    <row r="20" spans="1:35" s="276" customFormat="1">
      <c r="A20" s="705">
        <v>18</v>
      </c>
      <c r="B20" s="273" t="s">
        <v>8</v>
      </c>
      <c r="C20" s="273" t="s">
        <v>2284</v>
      </c>
      <c r="D20" s="273" t="s">
        <v>2243</v>
      </c>
      <c r="E20" s="273" t="s">
        <v>406</v>
      </c>
      <c r="F20" s="273" t="s">
        <v>2218</v>
      </c>
      <c r="G20" s="273" t="s">
        <v>133</v>
      </c>
      <c r="H20" s="273" t="s">
        <v>2272</v>
      </c>
      <c r="I20" s="273" t="s">
        <v>133</v>
      </c>
      <c r="J20" s="273" t="s">
        <v>108</v>
      </c>
      <c r="K20" s="273" t="s">
        <v>133</v>
      </c>
      <c r="L20" s="273">
        <v>120</v>
      </c>
      <c r="M20" s="273" t="s">
        <v>236</v>
      </c>
      <c r="N20" s="273" t="s">
        <v>75</v>
      </c>
      <c r="O20" s="273" t="s">
        <v>1169</v>
      </c>
      <c r="P20" s="273" t="s">
        <v>133</v>
      </c>
      <c r="Q20" s="273" t="s">
        <v>133</v>
      </c>
      <c r="R20" s="273" t="s">
        <v>133</v>
      </c>
      <c r="S20" s="273"/>
      <c r="T20" s="273" t="s">
        <v>133</v>
      </c>
      <c r="U20" s="273" t="s">
        <v>2285</v>
      </c>
      <c r="V20" s="273" t="s">
        <v>68</v>
      </c>
      <c r="W20" s="273" t="s">
        <v>68</v>
      </c>
      <c r="X20" s="273" t="s">
        <v>68</v>
      </c>
      <c r="Y20" s="273" t="s">
        <v>68</v>
      </c>
      <c r="Z20" s="273" t="s">
        <v>69</v>
      </c>
      <c r="AA20" s="273" t="s">
        <v>133</v>
      </c>
      <c r="AB20" s="273" t="s">
        <v>2220</v>
      </c>
      <c r="AC20" s="274">
        <v>45</v>
      </c>
      <c r="AD20" s="274">
        <v>0</v>
      </c>
      <c r="AE20" s="274">
        <v>0</v>
      </c>
      <c r="AF20" s="707">
        <v>72</v>
      </c>
      <c r="AG20" s="707">
        <f t="shared" si="3"/>
        <v>0</v>
      </c>
      <c r="AH20" s="702">
        <f t="shared" si="0"/>
        <v>72</v>
      </c>
      <c r="AI20" s="703">
        <f t="shared" si="1"/>
        <v>77.040000000000006</v>
      </c>
    </row>
    <row r="21" spans="1:35" s="276" customFormat="1">
      <c r="A21" s="705">
        <v>19</v>
      </c>
      <c r="B21" s="273" t="s">
        <v>8</v>
      </c>
      <c r="C21" s="273" t="s">
        <v>2286</v>
      </c>
      <c r="D21" s="273" t="s">
        <v>2243</v>
      </c>
      <c r="E21" s="273" t="s">
        <v>408</v>
      </c>
      <c r="F21" s="273" t="s">
        <v>2218</v>
      </c>
      <c r="G21" s="273" t="s">
        <v>133</v>
      </c>
      <c r="H21" s="273" t="s">
        <v>2272</v>
      </c>
      <c r="I21" s="273" t="s">
        <v>133</v>
      </c>
      <c r="J21" s="273" t="s">
        <v>108</v>
      </c>
      <c r="K21" s="273" t="s">
        <v>133</v>
      </c>
      <c r="L21" s="273">
        <v>120</v>
      </c>
      <c r="M21" s="273" t="s">
        <v>236</v>
      </c>
      <c r="N21" s="273" t="s">
        <v>392</v>
      </c>
      <c r="O21" s="273" t="s">
        <v>1169</v>
      </c>
      <c r="P21" s="273" t="s">
        <v>133</v>
      </c>
      <c r="Q21" s="273" t="s">
        <v>133</v>
      </c>
      <c r="R21" s="273" t="s">
        <v>133</v>
      </c>
      <c r="S21" s="273" t="s">
        <v>133</v>
      </c>
      <c r="T21" s="273" t="s">
        <v>133</v>
      </c>
      <c r="U21" s="273" t="s">
        <v>2287</v>
      </c>
      <c r="V21" s="273" t="s">
        <v>68</v>
      </c>
      <c r="W21" s="273" t="s">
        <v>68</v>
      </c>
      <c r="X21" s="273" t="s">
        <v>68</v>
      </c>
      <c r="Y21" s="273" t="s">
        <v>68</v>
      </c>
      <c r="Z21" s="273" t="s">
        <v>69</v>
      </c>
      <c r="AA21" s="273" t="s">
        <v>133</v>
      </c>
      <c r="AB21" s="273" t="s">
        <v>2220</v>
      </c>
      <c r="AC21" s="274">
        <v>45</v>
      </c>
      <c r="AD21" s="274">
        <v>0</v>
      </c>
      <c r="AE21" s="274">
        <v>0</v>
      </c>
      <c r="AF21" s="707">
        <v>72</v>
      </c>
      <c r="AG21" s="707">
        <f t="shared" si="3"/>
        <v>0</v>
      </c>
      <c r="AH21" s="702">
        <f t="shared" si="0"/>
        <v>72</v>
      </c>
      <c r="AI21" s="703">
        <f t="shared" si="1"/>
        <v>77.040000000000006</v>
      </c>
    </row>
    <row r="22" spans="1:35" s="276" customFormat="1">
      <c r="A22" s="705">
        <v>20</v>
      </c>
      <c r="B22" s="273" t="s">
        <v>8</v>
      </c>
      <c r="C22" s="273" t="s">
        <v>2288</v>
      </c>
      <c r="D22" s="273" t="s">
        <v>2243</v>
      </c>
      <c r="E22" s="273" t="s">
        <v>2244</v>
      </c>
      <c r="F22" s="273" t="s">
        <v>2218</v>
      </c>
      <c r="G22" s="273" t="s">
        <v>133</v>
      </c>
      <c r="H22" s="273" t="s">
        <v>2272</v>
      </c>
      <c r="I22" s="273">
        <v>2000</v>
      </c>
      <c r="J22" s="273" t="s">
        <v>108</v>
      </c>
      <c r="K22" s="273" t="s">
        <v>194</v>
      </c>
      <c r="L22" s="273">
        <v>500</v>
      </c>
      <c r="M22" s="273" t="s">
        <v>74</v>
      </c>
      <c r="N22" s="273" t="s">
        <v>75</v>
      </c>
      <c r="O22" s="273" t="s">
        <v>1169</v>
      </c>
      <c r="P22" s="273">
        <v>0</v>
      </c>
      <c r="Q22" s="273" t="s">
        <v>133</v>
      </c>
      <c r="R22" s="273" t="s">
        <v>133</v>
      </c>
      <c r="S22" s="273"/>
      <c r="T22" s="273" t="s">
        <v>375</v>
      </c>
      <c r="U22" s="273" t="s">
        <v>2289</v>
      </c>
      <c r="V22" s="273" t="s">
        <v>68</v>
      </c>
      <c r="W22" s="273" t="s">
        <v>68</v>
      </c>
      <c r="X22" s="273" t="s">
        <v>68</v>
      </c>
      <c r="Y22" s="273" t="s">
        <v>68</v>
      </c>
      <c r="Z22" s="273" t="s">
        <v>69</v>
      </c>
      <c r="AA22" s="273" t="s">
        <v>133</v>
      </c>
      <c r="AB22" s="273" t="s">
        <v>2239</v>
      </c>
      <c r="AC22" s="274">
        <v>45</v>
      </c>
      <c r="AD22" s="274">
        <v>0</v>
      </c>
      <c r="AE22" s="274">
        <v>0</v>
      </c>
      <c r="AF22" s="707">
        <v>72</v>
      </c>
      <c r="AG22" s="707">
        <f t="shared" si="3"/>
        <v>0</v>
      </c>
      <c r="AH22" s="702">
        <f t="shared" si="0"/>
        <v>72</v>
      </c>
      <c r="AI22" s="703">
        <f t="shared" si="1"/>
        <v>77.040000000000006</v>
      </c>
    </row>
    <row r="23" spans="1:35" s="276" customFormat="1">
      <c r="A23" s="705">
        <v>21</v>
      </c>
      <c r="B23" s="273" t="s">
        <v>8</v>
      </c>
      <c r="C23" s="273" t="s">
        <v>2290</v>
      </c>
      <c r="D23" s="273" t="s">
        <v>2243</v>
      </c>
      <c r="E23" s="273" t="s">
        <v>998</v>
      </c>
      <c r="F23" s="273" t="s">
        <v>2218</v>
      </c>
      <c r="G23" s="273" t="s">
        <v>133</v>
      </c>
      <c r="H23" s="273" t="s">
        <v>2272</v>
      </c>
      <c r="I23" s="273">
        <v>2000</v>
      </c>
      <c r="J23" s="273" t="s">
        <v>108</v>
      </c>
      <c r="K23" s="273" t="s">
        <v>194</v>
      </c>
      <c r="L23" s="273" t="s">
        <v>216</v>
      </c>
      <c r="M23" s="273" t="s">
        <v>74</v>
      </c>
      <c r="N23" s="273" t="s">
        <v>392</v>
      </c>
      <c r="O23" s="273" t="s">
        <v>1169</v>
      </c>
      <c r="P23" s="273">
        <v>0</v>
      </c>
      <c r="Q23" s="273" t="s">
        <v>133</v>
      </c>
      <c r="R23" s="273" t="s">
        <v>133</v>
      </c>
      <c r="S23" s="273"/>
      <c r="T23" s="273" t="s">
        <v>133</v>
      </c>
      <c r="U23" s="273" t="s">
        <v>2291</v>
      </c>
      <c r="V23" s="273" t="s">
        <v>68</v>
      </c>
      <c r="W23" s="273" t="s">
        <v>68</v>
      </c>
      <c r="X23" s="273" t="s">
        <v>68</v>
      </c>
      <c r="Y23" s="273" t="s">
        <v>68</v>
      </c>
      <c r="Z23" s="273" t="s">
        <v>69</v>
      </c>
      <c r="AA23" s="273" t="s">
        <v>133</v>
      </c>
      <c r="AB23" s="273" t="s">
        <v>2239</v>
      </c>
      <c r="AC23" s="274">
        <v>45</v>
      </c>
      <c r="AD23" s="274">
        <v>0</v>
      </c>
      <c r="AE23" s="274">
        <v>8</v>
      </c>
      <c r="AF23" s="707">
        <v>84.800000000000011</v>
      </c>
      <c r="AG23" s="707">
        <f t="shared" si="3"/>
        <v>0</v>
      </c>
      <c r="AH23" s="702">
        <f t="shared" si="0"/>
        <v>84.800000000000011</v>
      </c>
      <c r="AI23" s="703">
        <f t="shared" si="1"/>
        <v>90.736000000000018</v>
      </c>
    </row>
    <row r="24" spans="1:35" s="276" customFormat="1">
      <c r="A24" s="705">
        <v>22</v>
      </c>
      <c r="B24" s="273" t="s">
        <v>8</v>
      </c>
      <c r="C24" s="273" t="s">
        <v>2292</v>
      </c>
      <c r="D24" s="273" t="s">
        <v>2243</v>
      </c>
      <c r="E24" s="273" t="s">
        <v>2139</v>
      </c>
      <c r="F24" s="273" t="s">
        <v>2218</v>
      </c>
      <c r="G24" s="273" t="s">
        <v>133</v>
      </c>
      <c r="H24" s="273" t="s">
        <v>2272</v>
      </c>
      <c r="I24" s="273">
        <v>2000</v>
      </c>
      <c r="J24" s="273" t="s">
        <v>108</v>
      </c>
      <c r="K24" s="273" t="s">
        <v>194</v>
      </c>
      <c r="L24" s="273" t="s">
        <v>386</v>
      </c>
      <c r="M24" s="273" t="s">
        <v>74</v>
      </c>
      <c r="N24" s="273" t="s">
        <v>75</v>
      </c>
      <c r="O24" s="273" t="s">
        <v>1169</v>
      </c>
      <c r="P24" s="273">
        <v>0</v>
      </c>
      <c r="Q24" s="273" t="s">
        <v>133</v>
      </c>
      <c r="R24" s="273" t="s">
        <v>133</v>
      </c>
      <c r="S24" s="273"/>
      <c r="T24" s="273" t="s">
        <v>133</v>
      </c>
      <c r="U24" s="273" t="s">
        <v>2293</v>
      </c>
      <c r="V24" s="273" t="s">
        <v>68</v>
      </c>
      <c r="W24" s="273" t="s">
        <v>68</v>
      </c>
      <c r="X24" s="273" t="s">
        <v>68</v>
      </c>
      <c r="Y24" s="273" t="s">
        <v>68</v>
      </c>
      <c r="Z24" s="273" t="s">
        <v>69</v>
      </c>
      <c r="AA24" s="273" t="s">
        <v>133</v>
      </c>
      <c r="AB24" s="273" t="s">
        <v>2239</v>
      </c>
      <c r="AC24" s="274">
        <v>45</v>
      </c>
      <c r="AD24" s="274">
        <v>0</v>
      </c>
      <c r="AE24" s="274">
        <v>8</v>
      </c>
      <c r="AF24" s="707">
        <v>84.800000000000011</v>
      </c>
      <c r="AG24" s="707">
        <f t="shared" si="3"/>
        <v>0</v>
      </c>
      <c r="AH24" s="702">
        <f t="shared" si="0"/>
        <v>84.800000000000011</v>
      </c>
      <c r="AI24" s="703">
        <f t="shared" si="1"/>
        <v>90.736000000000018</v>
      </c>
    </row>
    <row r="25" spans="1:35" s="276" customFormat="1">
      <c r="A25" s="705">
        <v>23</v>
      </c>
      <c r="B25" s="273" t="s">
        <v>8</v>
      </c>
      <c r="C25" s="273" t="s">
        <v>2294</v>
      </c>
      <c r="D25" s="273" t="s">
        <v>2243</v>
      </c>
      <c r="E25" s="273" t="s">
        <v>2139</v>
      </c>
      <c r="F25" s="273" t="s">
        <v>2218</v>
      </c>
      <c r="G25" s="273" t="s">
        <v>133</v>
      </c>
      <c r="H25" s="273" t="s">
        <v>2272</v>
      </c>
      <c r="I25" s="273">
        <v>2000</v>
      </c>
      <c r="J25" s="273" t="s">
        <v>108</v>
      </c>
      <c r="K25" s="273" t="s">
        <v>194</v>
      </c>
      <c r="L25" s="273" t="s">
        <v>386</v>
      </c>
      <c r="M25" s="273" t="s">
        <v>74</v>
      </c>
      <c r="N25" s="273" t="s">
        <v>75</v>
      </c>
      <c r="O25" s="273" t="s">
        <v>1169</v>
      </c>
      <c r="P25" s="273">
        <v>0</v>
      </c>
      <c r="Q25" s="273" t="s">
        <v>133</v>
      </c>
      <c r="R25" s="273" t="s">
        <v>133</v>
      </c>
      <c r="S25" s="273"/>
      <c r="T25" s="273" t="s">
        <v>133</v>
      </c>
      <c r="U25" s="273" t="s">
        <v>2295</v>
      </c>
      <c r="V25" s="273" t="s">
        <v>68</v>
      </c>
      <c r="W25" s="273" t="s">
        <v>68</v>
      </c>
      <c r="X25" s="273" t="s">
        <v>68</v>
      </c>
      <c r="Y25" s="273" t="s">
        <v>68</v>
      </c>
      <c r="Z25" s="273" t="s">
        <v>69</v>
      </c>
      <c r="AA25" s="273" t="s">
        <v>133</v>
      </c>
      <c r="AB25" s="273" t="s">
        <v>2239</v>
      </c>
      <c r="AC25" s="274">
        <v>45</v>
      </c>
      <c r="AD25" s="274">
        <v>0</v>
      </c>
      <c r="AE25" s="274">
        <v>8</v>
      </c>
      <c r="AF25" s="707">
        <v>84.800000000000011</v>
      </c>
      <c r="AG25" s="707">
        <f t="shared" si="3"/>
        <v>0</v>
      </c>
      <c r="AH25" s="702">
        <f t="shared" si="0"/>
        <v>84.800000000000011</v>
      </c>
      <c r="AI25" s="703">
        <f t="shared" si="1"/>
        <v>90.736000000000018</v>
      </c>
    </row>
    <row r="26" spans="1:35" s="276" customFormat="1">
      <c r="A26" s="705">
        <v>24</v>
      </c>
      <c r="B26" s="273" t="s">
        <v>8</v>
      </c>
      <c r="C26" s="273" t="s">
        <v>2296</v>
      </c>
      <c r="D26" s="273" t="s">
        <v>2243</v>
      </c>
      <c r="E26" s="273" t="s">
        <v>408</v>
      </c>
      <c r="F26" s="273" t="s">
        <v>2218</v>
      </c>
      <c r="G26" s="273" t="s">
        <v>133</v>
      </c>
      <c r="H26" s="273" t="s">
        <v>2272</v>
      </c>
      <c r="I26" s="273" t="s">
        <v>133</v>
      </c>
      <c r="J26" s="273" t="s">
        <v>121</v>
      </c>
      <c r="K26" s="273" t="s">
        <v>133</v>
      </c>
      <c r="L26" s="273">
        <v>120</v>
      </c>
      <c r="M26" s="273" t="s">
        <v>236</v>
      </c>
      <c r="N26" s="273" t="s">
        <v>75</v>
      </c>
      <c r="O26" s="273" t="s">
        <v>1169</v>
      </c>
      <c r="P26" s="273" t="s">
        <v>133</v>
      </c>
      <c r="Q26" s="273" t="s">
        <v>133</v>
      </c>
      <c r="R26" s="273" t="s">
        <v>133</v>
      </c>
      <c r="S26" s="273"/>
      <c r="T26" s="273" t="s">
        <v>133</v>
      </c>
      <c r="U26" s="273" t="s">
        <v>2297</v>
      </c>
      <c r="V26" s="273" t="s">
        <v>68</v>
      </c>
      <c r="W26" s="273" t="s">
        <v>68</v>
      </c>
      <c r="X26" s="273" t="s">
        <v>68</v>
      </c>
      <c r="Y26" s="273" t="s">
        <v>68</v>
      </c>
      <c r="Z26" s="273" t="s">
        <v>69</v>
      </c>
      <c r="AA26" s="273" t="s">
        <v>133</v>
      </c>
      <c r="AB26" s="273" t="s">
        <v>2220</v>
      </c>
      <c r="AC26" s="274">
        <v>45</v>
      </c>
      <c r="AD26" s="274">
        <v>8</v>
      </c>
      <c r="AE26" s="274">
        <v>0</v>
      </c>
      <c r="AF26" s="707">
        <v>84.800000000000011</v>
      </c>
      <c r="AG26" s="707">
        <f t="shared" si="3"/>
        <v>0</v>
      </c>
      <c r="AH26" s="702">
        <f t="shared" si="0"/>
        <v>84.800000000000011</v>
      </c>
      <c r="AI26" s="703">
        <f t="shared" si="1"/>
        <v>90.736000000000018</v>
      </c>
    </row>
    <row r="27" spans="1:35" s="276" customFormat="1">
      <c r="A27" s="705">
        <v>25</v>
      </c>
      <c r="B27" s="273" t="s">
        <v>8</v>
      </c>
      <c r="C27" s="273" t="s">
        <v>2298</v>
      </c>
      <c r="D27" s="273" t="s">
        <v>2243</v>
      </c>
      <c r="E27" s="273" t="s">
        <v>408</v>
      </c>
      <c r="F27" s="273" t="s">
        <v>2218</v>
      </c>
      <c r="G27" s="273" t="s">
        <v>133</v>
      </c>
      <c r="H27" s="273" t="s">
        <v>2272</v>
      </c>
      <c r="I27" s="273" t="s">
        <v>133</v>
      </c>
      <c r="J27" s="273" t="s">
        <v>121</v>
      </c>
      <c r="K27" s="273" t="s">
        <v>133</v>
      </c>
      <c r="L27" s="273">
        <v>120</v>
      </c>
      <c r="M27" s="273" t="s">
        <v>236</v>
      </c>
      <c r="N27" s="273" t="s">
        <v>75</v>
      </c>
      <c r="O27" s="273" t="s">
        <v>1169</v>
      </c>
      <c r="P27" s="273" t="s">
        <v>133</v>
      </c>
      <c r="Q27" s="273" t="s">
        <v>133</v>
      </c>
      <c r="R27" s="273" t="s">
        <v>133</v>
      </c>
      <c r="S27" s="273"/>
      <c r="T27" s="273" t="s">
        <v>133</v>
      </c>
      <c r="U27" s="273" t="s">
        <v>2299</v>
      </c>
      <c r="V27" s="273" t="s">
        <v>68</v>
      </c>
      <c r="W27" s="273" t="s">
        <v>68</v>
      </c>
      <c r="X27" s="273" t="s">
        <v>68</v>
      </c>
      <c r="Y27" s="273" t="s">
        <v>68</v>
      </c>
      <c r="Z27" s="273" t="s">
        <v>69</v>
      </c>
      <c r="AA27" s="273" t="s">
        <v>133</v>
      </c>
      <c r="AB27" s="273" t="s">
        <v>2220</v>
      </c>
      <c r="AC27" s="274">
        <v>45</v>
      </c>
      <c r="AD27" s="274">
        <v>8</v>
      </c>
      <c r="AE27" s="274">
        <v>0</v>
      </c>
      <c r="AF27" s="707">
        <v>84.800000000000011</v>
      </c>
      <c r="AG27" s="707">
        <f t="shared" si="3"/>
        <v>0</v>
      </c>
      <c r="AH27" s="702">
        <f t="shared" si="0"/>
        <v>84.800000000000011</v>
      </c>
      <c r="AI27" s="703">
        <f t="shared" si="1"/>
        <v>90.736000000000018</v>
      </c>
    </row>
    <row r="28" spans="1:35" s="276" customFormat="1">
      <c r="A28" s="705">
        <v>26</v>
      </c>
      <c r="B28" s="273" t="s">
        <v>8</v>
      </c>
      <c r="C28" s="273" t="s">
        <v>2300</v>
      </c>
      <c r="D28" s="273" t="s">
        <v>2243</v>
      </c>
      <c r="E28" s="273" t="s">
        <v>408</v>
      </c>
      <c r="F28" s="273" t="s">
        <v>2218</v>
      </c>
      <c r="G28" s="273" t="s">
        <v>133</v>
      </c>
      <c r="H28" s="273" t="s">
        <v>2272</v>
      </c>
      <c r="I28" s="273" t="s">
        <v>133</v>
      </c>
      <c r="J28" s="273" t="s">
        <v>121</v>
      </c>
      <c r="K28" s="273" t="s">
        <v>133</v>
      </c>
      <c r="L28" s="273">
        <v>120</v>
      </c>
      <c r="M28" s="273" t="s">
        <v>236</v>
      </c>
      <c r="N28" s="273" t="s">
        <v>75</v>
      </c>
      <c r="O28" s="273" t="s">
        <v>1169</v>
      </c>
      <c r="P28" s="273" t="s">
        <v>133</v>
      </c>
      <c r="Q28" s="273" t="s">
        <v>133</v>
      </c>
      <c r="R28" s="273" t="s">
        <v>133</v>
      </c>
      <c r="S28" s="273"/>
      <c r="T28" s="273" t="s">
        <v>133</v>
      </c>
      <c r="U28" s="273" t="s">
        <v>2301</v>
      </c>
      <c r="V28" s="273" t="s">
        <v>68</v>
      </c>
      <c r="W28" s="273" t="s">
        <v>68</v>
      </c>
      <c r="X28" s="273" t="s">
        <v>68</v>
      </c>
      <c r="Y28" s="273" t="s">
        <v>68</v>
      </c>
      <c r="Z28" s="273" t="s">
        <v>69</v>
      </c>
      <c r="AA28" s="273" t="s">
        <v>133</v>
      </c>
      <c r="AB28" s="273" t="s">
        <v>2220</v>
      </c>
      <c r="AC28" s="274">
        <v>45</v>
      </c>
      <c r="AD28" s="274">
        <v>8</v>
      </c>
      <c r="AE28" s="274">
        <v>0</v>
      </c>
      <c r="AF28" s="707">
        <v>84.800000000000011</v>
      </c>
      <c r="AG28" s="707">
        <f t="shared" si="3"/>
        <v>0</v>
      </c>
      <c r="AH28" s="702">
        <f t="shared" si="0"/>
        <v>84.800000000000011</v>
      </c>
      <c r="AI28" s="703">
        <f t="shared" si="1"/>
        <v>90.736000000000018</v>
      </c>
    </row>
    <row r="29" spans="1:35" s="276" customFormat="1">
      <c r="A29" s="705">
        <v>27</v>
      </c>
      <c r="B29" s="273" t="s">
        <v>8</v>
      </c>
      <c r="C29" s="273" t="s">
        <v>2302</v>
      </c>
      <c r="D29" s="273" t="s">
        <v>2243</v>
      </c>
      <c r="E29" s="273" t="s">
        <v>408</v>
      </c>
      <c r="F29" s="273" t="s">
        <v>2218</v>
      </c>
      <c r="G29" s="273" t="s">
        <v>133</v>
      </c>
      <c r="H29" s="273" t="s">
        <v>2272</v>
      </c>
      <c r="I29" s="273" t="s">
        <v>133</v>
      </c>
      <c r="J29" s="273" t="s">
        <v>121</v>
      </c>
      <c r="K29" s="273" t="s">
        <v>133</v>
      </c>
      <c r="L29" s="273">
        <v>120</v>
      </c>
      <c r="M29" s="273" t="s">
        <v>236</v>
      </c>
      <c r="N29" s="273" t="s">
        <v>75</v>
      </c>
      <c r="O29" s="273" t="s">
        <v>1169</v>
      </c>
      <c r="P29" s="273" t="s">
        <v>133</v>
      </c>
      <c r="Q29" s="273" t="s">
        <v>133</v>
      </c>
      <c r="R29" s="273" t="s">
        <v>133</v>
      </c>
      <c r="S29" s="273" t="s">
        <v>133</v>
      </c>
      <c r="T29" s="273" t="s">
        <v>133</v>
      </c>
      <c r="U29" s="273" t="s">
        <v>2303</v>
      </c>
      <c r="V29" s="273" t="s">
        <v>68</v>
      </c>
      <c r="W29" s="273" t="s">
        <v>68</v>
      </c>
      <c r="X29" s="273" t="s">
        <v>68</v>
      </c>
      <c r="Y29" s="273" t="s">
        <v>68</v>
      </c>
      <c r="Z29" s="273" t="s">
        <v>69</v>
      </c>
      <c r="AA29" s="273" t="s">
        <v>133</v>
      </c>
      <c r="AB29" s="273" t="s">
        <v>2220</v>
      </c>
      <c r="AC29" s="274">
        <v>45</v>
      </c>
      <c r="AD29" s="274">
        <v>8</v>
      </c>
      <c r="AE29" s="274">
        <v>0</v>
      </c>
      <c r="AF29" s="707">
        <v>84.800000000000011</v>
      </c>
      <c r="AG29" s="707">
        <f t="shared" si="3"/>
        <v>0</v>
      </c>
      <c r="AH29" s="702">
        <f t="shared" si="0"/>
        <v>84.800000000000011</v>
      </c>
      <c r="AI29" s="703">
        <f t="shared" si="1"/>
        <v>90.736000000000018</v>
      </c>
    </row>
    <row r="30" spans="1:35" s="276" customFormat="1">
      <c r="A30" s="705">
        <v>28</v>
      </c>
      <c r="B30" s="273" t="s">
        <v>8</v>
      </c>
      <c r="C30" s="273" t="s">
        <v>2304</v>
      </c>
      <c r="D30" s="273" t="s">
        <v>2243</v>
      </c>
      <c r="E30" s="273" t="s">
        <v>408</v>
      </c>
      <c r="F30" s="273" t="s">
        <v>2218</v>
      </c>
      <c r="G30" s="273" t="s">
        <v>133</v>
      </c>
      <c r="H30" s="273" t="s">
        <v>2272</v>
      </c>
      <c r="I30" s="273" t="s">
        <v>133</v>
      </c>
      <c r="J30" s="273" t="s">
        <v>121</v>
      </c>
      <c r="K30" s="273" t="s">
        <v>133</v>
      </c>
      <c r="L30" s="273">
        <v>120</v>
      </c>
      <c r="M30" s="273" t="s">
        <v>236</v>
      </c>
      <c r="N30" s="273" t="s">
        <v>75</v>
      </c>
      <c r="O30" s="273" t="s">
        <v>1169</v>
      </c>
      <c r="P30" s="273" t="s">
        <v>133</v>
      </c>
      <c r="Q30" s="273" t="s">
        <v>133</v>
      </c>
      <c r="R30" s="273" t="s">
        <v>133</v>
      </c>
      <c r="S30" s="273" t="s">
        <v>133</v>
      </c>
      <c r="T30" s="273" t="s">
        <v>133</v>
      </c>
      <c r="U30" s="273" t="s">
        <v>2305</v>
      </c>
      <c r="V30" s="273" t="s">
        <v>68</v>
      </c>
      <c r="W30" s="273" t="s">
        <v>68</v>
      </c>
      <c r="X30" s="273" t="s">
        <v>68</v>
      </c>
      <c r="Y30" s="273" t="s">
        <v>68</v>
      </c>
      <c r="Z30" s="273" t="s">
        <v>69</v>
      </c>
      <c r="AA30" s="273" t="s">
        <v>133</v>
      </c>
      <c r="AB30" s="273" t="s">
        <v>2220</v>
      </c>
      <c r="AC30" s="274">
        <v>45</v>
      </c>
      <c r="AD30" s="274">
        <v>8</v>
      </c>
      <c r="AE30" s="274">
        <v>0</v>
      </c>
      <c r="AF30" s="707">
        <v>84.800000000000011</v>
      </c>
      <c r="AG30" s="707">
        <f t="shared" si="3"/>
        <v>0</v>
      </c>
      <c r="AH30" s="702">
        <f t="shared" si="0"/>
        <v>84.800000000000011</v>
      </c>
      <c r="AI30" s="703">
        <f t="shared" si="1"/>
        <v>90.736000000000018</v>
      </c>
    </row>
    <row r="31" spans="1:35" s="276" customFormat="1">
      <c r="A31" s="705">
        <v>29</v>
      </c>
      <c r="B31" s="273" t="s">
        <v>8</v>
      </c>
      <c r="C31" s="273" t="s">
        <v>2306</v>
      </c>
      <c r="D31" s="273" t="s">
        <v>2243</v>
      </c>
      <c r="E31" s="273" t="s">
        <v>408</v>
      </c>
      <c r="F31" s="273" t="s">
        <v>2218</v>
      </c>
      <c r="G31" s="273" t="s">
        <v>133</v>
      </c>
      <c r="H31" s="273" t="s">
        <v>2272</v>
      </c>
      <c r="I31" s="273" t="s">
        <v>133</v>
      </c>
      <c r="J31" s="273" t="s">
        <v>121</v>
      </c>
      <c r="K31" s="273" t="s">
        <v>133</v>
      </c>
      <c r="L31" s="273">
        <v>120</v>
      </c>
      <c r="M31" s="273" t="s">
        <v>236</v>
      </c>
      <c r="N31" s="273" t="s">
        <v>75</v>
      </c>
      <c r="O31" s="273" t="s">
        <v>1169</v>
      </c>
      <c r="P31" s="273" t="s">
        <v>133</v>
      </c>
      <c r="Q31" s="273" t="s">
        <v>133</v>
      </c>
      <c r="R31" s="273" t="s">
        <v>133</v>
      </c>
      <c r="S31" s="273" t="s">
        <v>133</v>
      </c>
      <c r="T31" s="273" t="s">
        <v>133</v>
      </c>
      <c r="U31" s="273" t="s">
        <v>2307</v>
      </c>
      <c r="V31" s="273" t="s">
        <v>68</v>
      </c>
      <c r="W31" s="273" t="s">
        <v>68</v>
      </c>
      <c r="X31" s="273" t="s">
        <v>68</v>
      </c>
      <c r="Y31" s="273" t="s">
        <v>68</v>
      </c>
      <c r="Z31" s="273" t="s">
        <v>69</v>
      </c>
      <c r="AA31" s="273" t="s">
        <v>133</v>
      </c>
      <c r="AB31" s="273" t="s">
        <v>2220</v>
      </c>
      <c r="AC31" s="274">
        <v>45</v>
      </c>
      <c r="AD31" s="274">
        <v>8</v>
      </c>
      <c r="AE31" s="274">
        <v>0</v>
      </c>
      <c r="AF31" s="707">
        <v>84.800000000000011</v>
      </c>
      <c r="AG31" s="707">
        <f t="shared" si="3"/>
        <v>0</v>
      </c>
      <c r="AH31" s="702">
        <f t="shared" si="0"/>
        <v>84.800000000000011</v>
      </c>
      <c r="AI31" s="703">
        <f t="shared" si="1"/>
        <v>90.736000000000018</v>
      </c>
    </row>
    <row r="32" spans="1:35" s="276" customFormat="1">
      <c r="A32" s="705">
        <v>30</v>
      </c>
      <c r="B32" s="273" t="s">
        <v>8</v>
      </c>
      <c r="C32" s="273" t="s">
        <v>2308</v>
      </c>
      <c r="D32" s="273" t="s">
        <v>2243</v>
      </c>
      <c r="E32" s="273" t="s">
        <v>408</v>
      </c>
      <c r="F32" s="273" t="s">
        <v>2218</v>
      </c>
      <c r="G32" s="273" t="s">
        <v>133</v>
      </c>
      <c r="H32" s="273" t="s">
        <v>2272</v>
      </c>
      <c r="I32" s="273" t="s">
        <v>133</v>
      </c>
      <c r="J32" s="273" t="s">
        <v>121</v>
      </c>
      <c r="K32" s="273" t="s">
        <v>133</v>
      </c>
      <c r="L32" s="273">
        <v>120</v>
      </c>
      <c r="M32" s="273" t="s">
        <v>236</v>
      </c>
      <c r="N32" s="273" t="s">
        <v>75</v>
      </c>
      <c r="O32" s="273" t="s">
        <v>1169</v>
      </c>
      <c r="P32" s="273" t="s">
        <v>133</v>
      </c>
      <c r="Q32" s="273" t="s">
        <v>133</v>
      </c>
      <c r="R32" s="273" t="s">
        <v>133</v>
      </c>
      <c r="S32" s="273" t="s">
        <v>133</v>
      </c>
      <c r="T32" s="273" t="s">
        <v>133</v>
      </c>
      <c r="U32" s="273" t="s">
        <v>2309</v>
      </c>
      <c r="V32" s="273" t="s">
        <v>68</v>
      </c>
      <c r="W32" s="273" t="s">
        <v>68</v>
      </c>
      <c r="X32" s="273" t="s">
        <v>68</v>
      </c>
      <c r="Y32" s="273" t="s">
        <v>68</v>
      </c>
      <c r="Z32" s="273" t="s">
        <v>69</v>
      </c>
      <c r="AA32" s="273" t="s">
        <v>133</v>
      </c>
      <c r="AB32" s="273" t="s">
        <v>2220</v>
      </c>
      <c r="AC32" s="274">
        <v>45</v>
      </c>
      <c r="AD32" s="274">
        <v>8</v>
      </c>
      <c r="AE32" s="274">
        <v>0</v>
      </c>
      <c r="AF32" s="707">
        <v>84.800000000000011</v>
      </c>
      <c r="AG32" s="707">
        <f t="shared" si="3"/>
        <v>0</v>
      </c>
      <c r="AH32" s="702">
        <f t="shared" si="0"/>
        <v>84.800000000000011</v>
      </c>
      <c r="AI32" s="703">
        <f t="shared" si="1"/>
        <v>90.736000000000018</v>
      </c>
    </row>
    <row r="33" spans="1:35" s="276" customFormat="1">
      <c r="A33" s="705">
        <v>31</v>
      </c>
      <c r="B33" s="273" t="s">
        <v>8</v>
      </c>
      <c r="C33" s="273" t="s">
        <v>2310</v>
      </c>
      <c r="D33" s="273" t="s">
        <v>2243</v>
      </c>
      <c r="E33" s="273" t="s">
        <v>408</v>
      </c>
      <c r="F33" s="273" t="s">
        <v>2218</v>
      </c>
      <c r="G33" s="273" t="s">
        <v>133</v>
      </c>
      <c r="H33" s="273" t="s">
        <v>2272</v>
      </c>
      <c r="I33" s="273" t="s">
        <v>133</v>
      </c>
      <c r="J33" s="273" t="s">
        <v>121</v>
      </c>
      <c r="K33" s="273" t="s">
        <v>133</v>
      </c>
      <c r="L33" s="273">
        <v>120</v>
      </c>
      <c r="M33" s="273" t="s">
        <v>236</v>
      </c>
      <c r="N33" s="273" t="s">
        <v>75</v>
      </c>
      <c r="O33" s="273" t="s">
        <v>1169</v>
      </c>
      <c r="P33" s="273" t="s">
        <v>133</v>
      </c>
      <c r="Q33" s="273" t="s">
        <v>133</v>
      </c>
      <c r="R33" s="273" t="s">
        <v>133</v>
      </c>
      <c r="S33" s="273" t="s">
        <v>133</v>
      </c>
      <c r="T33" s="273" t="s">
        <v>133</v>
      </c>
      <c r="U33" s="273" t="s">
        <v>2311</v>
      </c>
      <c r="V33" s="273" t="s">
        <v>68</v>
      </c>
      <c r="W33" s="273" t="s">
        <v>68</v>
      </c>
      <c r="X33" s="273" t="s">
        <v>68</v>
      </c>
      <c r="Y33" s="273" t="s">
        <v>68</v>
      </c>
      <c r="Z33" s="273" t="s">
        <v>69</v>
      </c>
      <c r="AA33" s="273" t="s">
        <v>133</v>
      </c>
      <c r="AB33" s="273" t="s">
        <v>2220</v>
      </c>
      <c r="AC33" s="274">
        <v>45</v>
      </c>
      <c r="AD33" s="274">
        <v>8</v>
      </c>
      <c r="AE33" s="274">
        <v>0</v>
      </c>
      <c r="AF33" s="707">
        <v>84.800000000000011</v>
      </c>
      <c r="AG33" s="707">
        <f t="shared" si="3"/>
        <v>0</v>
      </c>
      <c r="AH33" s="702">
        <f t="shared" si="0"/>
        <v>84.800000000000011</v>
      </c>
      <c r="AI33" s="703">
        <f t="shared" si="1"/>
        <v>90.736000000000018</v>
      </c>
    </row>
    <row r="34" spans="1:35" s="276" customFormat="1">
      <c r="A34" s="705">
        <v>32</v>
      </c>
      <c r="B34" s="273" t="s">
        <v>8</v>
      </c>
      <c r="C34" s="273" t="s">
        <v>2312</v>
      </c>
      <c r="D34" s="273" t="s">
        <v>2243</v>
      </c>
      <c r="E34" s="273" t="s">
        <v>408</v>
      </c>
      <c r="F34" s="273" t="s">
        <v>2218</v>
      </c>
      <c r="G34" s="273" t="s">
        <v>133</v>
      </c>
      <c r="H34" s="273" t="s">
        <v>2272</v>
      </c>
      <c r="I34" s="273" t="s">
        <v>133</v>
      </c>
      <c r="J34" s="273" t="s">
        <v>121</v>
      </c>
      <c r="K34" s="273" t="s">
        <v>133</v>
      </c>
      <c r="L34" s="273">
        <v>120</v>
      </c>
      <c r="M34" s="273" t="s">
        <v>236</v>
      </c>
      <c r="N34" s="273" t="s">
        <v>75</v>
      </c>
      <c r="O34" s="273" t="s">
        <v>1169</v>
      </c>
      <c r="P34" s="273" t="s">
        <v>133</v>
      </c>
      <c r="Q34" s="273" t="s">
        <v>133</v>
      </c>
      <c r="R34" s="273" t="s">
        <v>133</v>
      </c>
      <c r="S34" s="273" t="s">
        <v>133</v>
      </c>
      <c r="T34" s="273" t="s">
        <v>133</v>
      </c>
      <c r="U34" s="273" t="s">
        <v>2313</v>
      </c>
      <c r="V34" s="273" t="s">
        <v>68</v>
      </c>
      <c r="W34" s="273" t="s">
        <v>68</v>
      </c>
      <c r="X34" s="273" t="s">
        <v>68</v>
      </c>
      <c r="Y34" s="273" t="s">
        <v>68</v>
      </c>
      <c r="Z34" s="273" t="s">
        <v>69</v>
      </c>
      <c r="AA34" s="273" t="s">
        <v>133</v>
      </c>
      <c r="AB34" s="273" t="s">
        <v>2220</v>
      </c>
      <c r="AC34" s="274">
        <v>45</v>
      </c>
      <c r="AD34" s="274">
        <v>8</v>
      </c>
      <c r="AE34" s="274">
        <v>0</v>
      </c>
      <c r="AF34" s="707">
        <v>84.800000000000011</v>
      </c>
      <c r="AG34" s="707">
        <f t="shared" si="3"/>
        <v>0</v>
      </c>
      <c r="AH34" s="702">
        <f t="shared" si="0"/>
        <v>84.800000000000011</v>
      </c>
      <c r="AI34" s="703">
        <f t="shared" si="1"/>
        <v>90.736000000000018</v>
      </c>
    </row>
    <row r="35" spans="1:35" s="276" customFormat="1">
      <c r="A35" s="705">
        <v>33</v>
      </c>
      <c r="B35" s="273" t="s">
        <v>8</v>
      </c>
      <c r="C35" s="273" t="s">
        <v>2314</v>
      </c>
      <c r="D35" s="273" t="s">
        <v>2243</v>
      </c>
      <c r="E35" s="273" t="s">
        <v>408</v>
      </c>
      <c r="F35" s="273" t="s">
        <v>2218</v>
      </c>
      <c r="G35" s="273" t="s">
        <v>133</v>
      </c>
      <c r="H35" s="273" t="s">
        <v>2272</v>
      </c>
      <c r="I35" s="273" t="s">
        <v>133</v>
      </c>
      <c r="J35" s="273" t="s">
        <v>121</v>
      </c>
      <c r="K35" s="273" t="s">
        <v>133</v>
      </c>
      <c r="L35" s="273">
        <v>120</v>
      </c>
      <c r="M35" s="273" t="s">
        <v>236</v>
      </c>
      <c r="N35" s="273" t="s">
        <v>75</v>
      </c>
      <c r="O35" s="273" t="s">
        <v>1169</v>
      </c>
      <c r="P35" s="273" t="s">
        <v>133</v>
      </c>
      <c r="Q35" s="273" t="s">
        <v>133</v>
      </c>
      <c r="R35" s="273" t="s">
        <v>133</v>
      </c>
      <c r="S35" s="273" t="s">
        <v>133</v>
      </c>
      <c r="T35" s="273" t="s">
        <v>133</v>
      </c>
      <c r="U35" s="273" t="s">
        <v>2315</v>
      </c>
      <c r="V35" s="273" t="s">
        <v>68</v>
      </c>
      <c r="W35" s="273" t="s">
        <v>68</v>
      </c>
      <c r="X35" s="273" t="s">
        <v>68</v>
      </c>
      <c r="Y35" s="273" t="s">
        <v>68</v>
      </c>
      <c r="Z35" s="273" t="s">
        <v>69</v>
      </c>
      <c r="AA35" s="273" t="s">
        <v>133</v>
      </c>
      <c r="AB35" s="273" t="s">
        <v>2220</v>
      </c>
      <c r="AC35" s="274">
        <v>45</v>
      </c>
      <c r="AD35" s="274">
        <v>8</v>
      </c>
      <c r="AE35" s="274">
        <v>0</v>
      </c>
      <c r="AF35" s="707">
        <v>84.800000000000011</v>
      </c>
      <c r="AG35" s="707">
        <f t="shared" si="3"/>
        <v>0</v>
      </c>
      <c r="AH35" s="702">
        <f t="shared" si="0"/>
        <v>84.800000000000011</v>
      </c>
      <c r="AI35" s="703">
        <f t="shared" si="1"/>
        <v>90.736000000000018</v>
      </c>
    </row>
    <row r="36" spans="1:35" s="276" customFormat="1">
      <c r="A36" s="705">
        <v>34</v>
      </c>
      <c r="B36" s="273" t="s">
        <v>8</v>
      </c>
      <c r="C36" s="273" t="s">
        <v>2316</v>
      </c>
      <c r="D36" s="273" t="s">
        <v>2243</v>
      </c>
      <c r="E36" s="273" t="s">
        <v>408</v>
      </c>
      <c r="F36" s="273" t="s">
        <v>2218</v>
      </c>
      <c r="G36" s="273" t="s">
        <v>133</v>
      </c>
      <c r="H36" s="273" t="s">
        <v>2272</v>
      </c>
      <c r="I36" s="273" t="s">
        <v>133</v>
      </c>
      <c r="J36" s="273" t="s">
        <v>121</v>
      </c>
      <c r="K36" s="273" t="s">
        <v>133</v>
      </c>
      <c r="L36" s="273">
        <v>120</v>
      </c>
      <c r="M36" s="273" t="s">
        <v>236</v>
      </c>
      <c r="N36" s="273" t="s">
        <v>75</v>
      </c>
      <c r="O36" s="273" t="s">
        <v>1169</v>
      </c>
      <c r="P36" s="273" t="s">
        <v>133</v>
      </c>
      <c r="Q36" s="273" t="s">
        <v>133</v>
      </c>
      <c r="R36" s="273" t="s">
        <v>133</v>
      </c>
      <c r="S36" s="273" t="s">
        <v>133</v>
      </c>
      <c r="T36" s="273" t="s">
        <v>133</v>
      </c>
      <c r="U36" s="273" t="s">
        <v>2317</v>
      </c>
      <c r="V36" s="273" t="s">
        <v>68</v>
      </c>
      <c r="W36" s="273" t="s">
        <v>68</v>
      </c>
      <c r="X36" s="273" t="s">
        <v>68</v>
      </c>
      <c r="Y36" s="273" t="s">
        <v>68</v>
      </c>
      <c r="Z36" s="273" t="s">
        <v>69</v>
      </c>
      <c r="AA36" s="273" t="s">
        <v>133</v>
      </c>
      <c r="AB36" s="273" t="s">
        <v>2220</v>
      </c>
      <c r="AC36" s="274">
        <v>45</v>
      </c>
      <c r="AD36" s="274">
        <v>8</v>
      </c>
      <c r="AE36" s="274">
        <v>0</v>
      </c>
      <c r="AF36" s="707">
        <v>84.800000000000011</v>
      </c>
      <c r="AG36" s="707">
        <f t="shared" si="3"/>
        <v>0</v>
      </c>
      <c r="AH36" s="702">
        <f t="shared" si="0"/>
        <v>84.800000000000011</v>
      </c>
      <c r="AI36" s="703">
        <f t="shared" si="1"/>
        <v>90.736000000000018</v>
      </c>
    </row>
    <row r="37" spans="1:35" s="276" customFormat="1">
      <c r="A37" s="705">
        <v>35</v>
      </c>
      <c r="B37" s="273" t="s">
        <v>8</v>
      </c>
      <c r="C37" s="273" t="s">
        <v>2318</v>
      </c>
      <c r="D37" s="273" t="s">
        <v>2243</v>
      </c>
      <c r="E37" s="273" t="s">
        <v>408</v>
      </c>
      <c r="F37" s="273" t="s">
        <v>2218</v>
      </c>
      <c r="G37" s="273" t="s">
        <v>133</v>
      </c>
      <c r="H37" s="273" t="s">
        <v>2272</v>
      </c>
      <c r="I37" s="273" t="s">
        <v>133</v>
      </c>
      <c r="J37" s="273" t="s">
        <v>121</v>
      </c>
      <c r="K37" s="273" t="s">
        <v>133</v>
      </c>
      <c r="L37" s="273">
        <v>120</v>
      </c>
      <c r="M37" s="273" t="s">
        <v>236</v>
      </c>
      <c r="N37" s="273" t="s">
        <v>75</v>
      </c>
      <c r="O37" s="273" t="s">
        <v>1169</v>
      </c>
      <c r="P37" s="273" t="s">
        <v>133</v>
      </c>
      <c r="Q37" s="273" t="s">
        <v>133</v>
      </c>
      <c r="R37" s="273" t="s">
        <v>133</v>
      </c>
      <c r="S37" s="273" t="s">
        <v>133</v>
      </c>
      <c r="T37" s="273" t="s">
        <v>133</v>
      </c>
      <c r="U37" s="273" t="s">
        <v>2319</v>
      </c>
      <c r="V37" s="273" t="s">
        <v>68</v>
      </c>
      <c r="W37" s="273" t="s">
        <v>68</v>
      </c>
      <c r="X37" s="273" t="s">
        <v>68</v>
      </c>
      <c r="Y37" s="273" t="s">
        <v>68</v>
      </c>
      <c r="Z37" s="273" t="s">
        <v>69</v>
      </c>
      <c r="AA37" s="273" t="s">
        <v>133</v>
      </c>
      <c r="AB37" s="273" t="s">
        <v>2220</v>
      </c>
      <c r="AC37" s="274">
        <v>45</v>
      </c>
      <c r="AD37" s="274">
        <v>8</v>
      </c>
      <c r="AE37" s="274">
        <v>0</v>
      </c>
      <c r="AF37" s="707">
        <v>84.800000000000011</v>
      </c>
      <c r="AG37" s="707">
        <f t="shared" si="3"/>
        <v>0</v>
      </c>
      <c r="AH37" s="702">
        <f t="shared" si="0"/>
        <v>84.800000000000011</v>
      </c>
      <c r="AI37" s="703">
        <f t="shared" si="1"/>
        <v>90.736000000000018</v>
      </c>
    </row>
    <row r="38" spans="1:35" s="276" customFormat="1">
      <c r="A38" s="705">
        <v>36</v>
      </c>
      <c r="B38" s="273" t="s">
        <v>8</v>
      </c>
      <c r="C38" s="273" t="s">
        <v>2320</v>
      </c>
      <c r="D38" s="273" t="s">
        <v>2243</v>
      </c>
      <c r="E38" s="273" t="s">
        <v>408</v>
      </c>
      <c r="F38" s="273" t="s">
        <v>2218</v>
      </c>
      <c r="G38" s="273" t="s">
        <v>133</v>
      </c>
      <c r="H38" s="273" t="s">
        <v>2272</v>
      </c>
      <c r="I38" s="273" t="s">
        <v>133</v>
      </c>
      <c r="J38" s="273" t="s">
        <v>121</v>
      </c>
      <c r="K38" s="273" t="s">
        <v>133</v>
      </c>
      <c r="L38" s="273">
        <v>120</v>
      </c>
      <c r="M38" s="273" t="s">
        <v>236</v>
      </c>
      <c r="N38" s="273" t="s">
        <v>75</v>
      </c>
      <c r="O38" s="273" t="s">
        <v>1169</v>
      </c>
      <c r="P38" s="273" t="s">
        <v>133</v>
      </c>
      <c r="Q38" s="273" t="s">
        <v>133</v>
      </c>
      <c r="R38" s="273" t="s">
        <v>133</v>
      </c>
      <c r="S38" s="273" t="s">
        <v>133</v>
      </c>
      <c r="T38" s="273" t="s">
        <v>133</v>
      </c>
      <c r="U38" s="273" t="s">
        <v>2321</v>
      </c>
      <c r="V38" s="273" t="s">
        <v>68</v>
      </c>
      <c r="W38" s="273" t="s">
        <v>68</v>
      </c>
      <c r="X38" s="273" t="s">
        <v>68</v>
      </c>
      <c r="Y38" s="273" t="s">
        <v>68</v>
      </c>
      <c r="Z38" s="273" t="s">
        <v>69</v>
      </c>
      <c r="AA38" s="273" t="s">
        <v>133</v>
      </c>
      <c r="AB38" s="273" t="s">
        <v>2220</v>
      </c>
      <c r="AC38" s="274">
        <v>45</v>
      </c>
      <c r="AD38" s="274">
        <v>8</v>
      </c>
      <c r="AE38" s="274">
        <v>0</v>
      </c>
      <c r="AF38" s="707">
        <v>84.800000000000011</v>
      </c>
      <c r="AG38" s="707">
        <f t="shared" si="3"/>
        <v>0</v>
      </c>
      <c r="AH38" s="702">
        <f t="shared" si="0"/>
        <v>84.800000000000011</v>
      </c>
      <c r="AI38" s="703">
        <f t="shared" si="1"/>
        <v>90.736000000000018</v>
      </c>
    </row>
    <row r="39" spans="1:35" s="276" customFormat="1">
      <c r="A39" s="705">
        <v>37</v>
      </c>
      <c r="B39" s="273" t="s">
        <v>8</v>
      </c>
      <c r="C39" s="273" t="s">
        <v>2322</v>
      </c>
      <c r="D39" s="273" t="s">
        <v>2243</v>
      </c>
      <c r="E39" s="273" t="s">
        <v>408</v>
      </c>
      <c r="F39" s="273" t="s">
        <v>2218</v>
      </c>
      <c r="G39" s="273" t="s">
        <v>133</v>
      </c>
      <c r="H39" s="273" t="s">
        <v>2272</v>
      </c>
      <c r="I39" s="273" t="s">
        <v>133</v>
      </c>
      <c r="J39" s="273" t="s">
        <v>121</v>
      </c>
      <c r="K39" s="273" t="s">
        <v>133</v>
      </c>
      <c r="L39" s="273">
        <v>120</v>
      </c>
      <c r="M39" s="273" t="s">
        <v>236</v>
      </c>
      <c r="N39" s="273" t="s">
        <v>75</v>
      </c>
      <c r="O39" s="273" t="s">
        <v>1169</v>
      </c>
      <c r="P39" s="273" t="s">
        <v>133</v>
      </c>
      <c r="Q39" s="273" t="s">
        <v>133</v>
      </c>
      <c r="R39" s="273" t="s">
        <v>133</v>
      </c>
      <c r="S39" s="273" t="s">
        <v>133</v>
      </c>
      <c r="T39" s="273" t="s">
        <v>133</v>
      </c>
      <c r="U39" s="273" t="s">
        <v>2323</v>
      </c>
      <c r="V39" s="273" t="s">
        <v>68</v>
      </c>
      <c r="W39" s="273" t="s">
        <v>68</v>
      </c>
      <c r="X39" s="273" t="s">
        <v>68</v>
      </c>
      <c r="Y39" s="273" t="s">
        <v>68</v>
      </c>
      <c r="Z39" s="273" t="s">
        <v>69</v>
      </c>
      <c r="AA39" s="273" t="s">
        <v>133</v>
      </c>
      <c r="AB39" s="273" t="s">
        <v>2220</v>
      </c>
      <c r="AC39" s="274">
        <v>45</v>
      </c>
      <c r="AD39" s="274">
        <v>8</v>
      </c>
      <c r="AE39" s="274">
        <v>0</v>
      </c>
      <c r="AF39" s="707">
        <v>84.800000000000011</v>
      </c>
      <c r="AG39" s="707">
        <f t="shared" si="3"/>
        <v>0</v>
      </c>
      <c r="AH39" s="702">
        <f t="shared" si="0"/>
        <v>84.800000000000011</v>
      </c>
      <c r="AI39" s="703">
        <f t="shared" si="1"/>
        <v>90.736000000000018</v>
      </c>
    </row>
    <row r="40" spans="1:35" s="276" customFormat="1">
      <c r="A40" s="705">
        <v>38</v>
      </c>
      <c r="B40" s="273" t="s">
        <v>8</v>
      </c>
      <c r="C40" s="273" t="s">
        <v>2324</v>
      </c>
      <c r="D40" s="273" t="s">
        <v>2243</v>
      </c>
      <c r="E40" s="273" t="s">
        <v>408</v>
      </c>
      <c r="F40" s="273" t="s">
        <v>2218</v>
      </c>
      <c r="G40" s="273" t="s">
        <v>133</v>
      </c>
      <c r="H40" s="273" t="s">
        <v>2272</v>
      </c>
      <c r="I40" s="273" t="s">
        <v>133</v>
      </c>
      <c r="J40" s="273" t="s">
        <v>121</v>
      </c>
      <c r="K40" s="273" t="s">
        <v>133</v>
      </c>
      <c r="L40" s="273">
        <v>120</v>
      </c>
      <c r="M40" s="273" t="s">
        <v>236</v>
      </c>
      <c r="N40" s="273" t="s">
        <v>75</v>
      </c>
      <c r="O40" s="273" t="s">
        <v>1169</v>
      </c>
      <c r="P40" s="273" t="s">
        <v>133</v>
      </c>
      <c r="Q40" s="273" t="s">
        <v>133</v>
      </c>
      <c r="R40" s="273" t="s">
        <v>133</v>
      </c>
      <c r="S40" s="273" t="s">
        <v>133</v>
      </c>
      <c r="T40" s="273" t="s">
        <v>133</v>
      </c>
      <c r="U40" s="273" t="s">
        <v>2325</v>
      </c>
      <c r="V40" s="273" t="s">
        <v>68</v>
      </c>
      <c r="W40" s="273" t="s">
        <v>68</v>
      </c>
      <c r="X40" s="273" t="s">
        <v>68</v>
      </c>
      <c r="Y40" s="273" t="s">
        <v>68</v>
      </c>
      <c r="Z40" s="273" t="s">
        <v>69</v>
      </c>
      <c r="AA40" s="273" t="s">
        <v>133</v>
      </c>
      <c r="AB40" s="273" t="s">
        <v>2220</v>
      </c>
      <c r="AC40" s="274">
        <v>45</v>
      </c>
      <c r="AD40" s="274">
        <v>8</v>
      </c>
      <c r="AE40" s="274">
        <v>0</v>
      </c>
      <c r="AF40" s="707">
        <v>84.800000000000011</v>
      </c>
      <c r="AG40" s="707">
        <f t="shared" si="3"/>
        <v>0</v>
      </c>
      <c r="AH40" s="702">
        <f t="shared" si="0"/>
        <v>84.800000000000011</v>
      </c>
      <c r="AI40" s="703">
        <f t="shared" si="1"/>
        <v>90.736000000000018</v>
      </c>
    </row>
    <row r="41" spans="1:35" s="276" customFormat="1">
      <c r="A41" s="705">
        <v>39</v>
      </c>
      <c r="B41" s="273" t="s">
        <v>8</v>
      </c>
      <c r="C41" s="273" t="s">
        <v>2326</v>
      </c>
      <c r="D41" s="273" t="s">
        <v>2243</v>
      </c>
      <c r="E41" s="273" t="s">
        <v>408</v>
      </c>
      <c r="F41" s="273" t="s">
        <v>2218</v>
      </c>
      <c r="G41" s="273" t="s">
        <v>133</v>
      </c>
      <c r="H41" s="273" t="s">
        <v>2272</v>
      </c>
      <c r="I41" s="273" t="s">
        <v>133</v>
      </c>
      <c r="J41" s="273" t="s">
        <v>121</v>
      </c>
      <c r="K41" s="273" t="s">
        <v>133</v>
      </c>
      <c r="L41" s="273">
        <v>120</v>
      </c>
      <c r="M41" s="273" t="s">
        <v>236</v>
      </c>
      <c r="N41" s="273" t="s">
        <v>75</v>
      </c>
      <c r="O41" s="273" t="s">
        <v>1169</v>
      </c>
      <c r="P41" s="273" t="s">
        <v>133</v>
      </c>
      <c r="Q41" s="273" t="s">
        <v>133</v>
      </c>
      <c r="R41" s="273" t="s">
        <v>133</v>
      </c>
      <c r="S41" s="273" t="s">
        <v>133</v>
      </c>
      <c r="T41" s="273" t="s">
        <v>133</v>
      </c>
      <c r="U41" s="273" t="s">
        <v>2327</v>
      </c>
      <c r="V41" s="273" t="s">
        <v>68</v>
      </c>
      <c r="W41" s="273" t="s">
        <v>68</v>
      </c>
      <c r="X41" s="273" t="s">
        <v>68</v>
      </c>
      <c r="Y41" s="273" t="s">
        <v>68</v>
      </c>
      <c r="Z41" s="273" t="s">
        <v>69</v>
      </c>
      <c r="AA41" s="273" t="s">
        <v>133</v>
      </c>
      <c r="AB41" s="273" t="s">
        <v>2220</v>
      </c>
      <c r="AC41" s="274">
        <v>45</v>
      </c>
      <c r="AD41" s="274">
        <v>8</v>
      </c>
      <c r="AE41" s="274">
        <v>0</v>
      </c>
      <c r="AF41" s="707">
        <v>84.800000000000011</v>
      </c>
      <c r="AG41" s="707">
        <f t="shared" si="3"/>
        <v>0</v>
      </c>
      <c r="AH41" s="702">
        <f t="shared" si="0"/>
        <v>84.800000000000011</v>
      </c>
      <c r="AI41" s="703">
        <f t="shared" si="1"/>
        <v>90.736000000000018</v>
      </c>
    </row>
    <row r="42" spans="1:35" s="276" customFormat="1">
      <c r="A42" s="705">
        <v>40</v>
      </c>
      <c r="B42" s="273" t="s">
        <v>8</v>
      </c>
      <c r="C42" s="273" t="s">
        <v>2328</v>
      </c>
      <c r="D42" s="273" t="s">
        <v>2243</v>
      </c>
      <c r="E42" s="273" t="s">
        <v>408</v>
      </c>
      <c r="F42" s="273" t="s">
        <v>2218</v>
      </c>
      <c r="G42" s="273" t="s">
        <v>133</v>
      </c>
      <c r="H42" s="273" t="s">
        <v>2272</v>
      </c>
      <c r="I42" s="273" t="s">
        <v>133</v>
      </c>
      <c r="J42" s="273" t="s">
        <v>121</v>
      </c>
      <c r="K42" s="273" t="s">
        <v>133</v>
      </c>
      <c r="L42" s="273">
        <v>120</v>
      </c>
      <c r="M42" s="273" t="s">
        <v>236</v>
      </c>
      <c r="N42" s="273" t="s">
        <v>75</v>
      </c>
      <c r="O42" s="273" t="s">
        <v>1169</v>
      </c>
      <c r="P42" s="273" t="s">
        <v>133</v>
      </c>
      <c r="Q42" s="273" t="s">
        <v>133</v>
      </c>
      <c r="R42" s="273" t="s">
        <v>133</v>
      </c>
      <c r="S42" s="273" t="s">
        <v>133</v>
      </c>
      <c r="T42" s="273" t="s">
        <v>133</v>
      </c>
      <c r="U42" s="273" t="s">
        <v>2329</v>
      </c>
      <c r="V42" s="273" t="s">
        <v>68</v>
      </c>
      <c r="W42" s="273" t="s">
        <v>68</v>
      </c>
      <c r="X42" s="273" t="s">
        <v>68</v>
      </c>
      <c r="Y42" s="273" t="s">
        <v>68</v>
      </c>
      <c r="Z42" s="273" t="s">
        <v>69</v>
      </c>
      <c r="AA42" s="273" t="s">
        <v>133</v>
      </c>
      <c r="AB42" s="273" t="s">
        <v>2220</v>
      </c>
      <c r="AC42" s="274">
        <v>45</v>
      </c>
      <c r="AD42" s="274">
        <v>8</v>
      </c>
      <c r="AE42" s="274">
        <v>0</v>
      </c>
      <c r="AF42" s="707">
        <v>84.800000000000011</v>
      </c>
      <c r="AG42" s="707">
        <f t="shared" si="3"/>
        <v>0</v>
      </c>
      <c r="AH42" s="702">
        <f t="shared" si="0"/>
        <v>84.800000000000011</v>
      </c>
      <c r="AI42" s="703">
        <f t="shared" si="1"/>
        <v>90.736000000000018</v>
      </c>
    </row>
    <row r="43" spans="1:35" s="276" customFormat="1">
      <c r="A43" s="705">
        <v>41</v>
      </c>
      <c r="B43" s="273" t="s">
        <v>8</v>
      </c>
      <c r="C43" s="273" t="s">
        <v>2330</v>
      </c>
      <c r="D43" s="273" t="s">
        <v>2243</v>
      </c>
      <c r="E43" s="273" t="s">
        <v>408</v>
      </c>
      <c r="F43" s="273" t="s">
        <v>2218</v>
      </c>
      <c r="G43" s="273" t="s">
        <v>133</v>
      </c>
      <c r="H43" s="273" t="s">
        <v>2272</v>
      </c>
      <c r="I43" s="273" t="s">
        <v>133</v>
      </c>
      <c r="J43" s="273" t="s">
        <v>121</v>
      </c>
      <c r="K43" s="273" t="s">
        <v>133</v>
      </c>
      <c r="L43" s="273">
        <v>120</v>
      </c>
      <c r="M43" s="273" t="s">
        <v>236</v>
      </c>
      <c r="N43" s="273" t="s">
        <v>75</v>
      </c>
      <c r="O43" s="273" t="s">
        <v>1169</v>
      </c>
      <c r="P43" s="273" t="s">
        <v>133</v>
      </c>
      <c r="Q43" s="273" t="s">
        <v>133</v>
      </c>
      <c r="R43" s="273" t="s">
        <v>133</v>
      </c>
      <c r="S43" s="273" t="s">
        <v>133</v>
      </c>
      <c r="T43" s="273" t="s">
        <v>133</v>
      </c>
      <c r="U43" s="273" t="s">
        <v>2331</v>
      </c>
      <c r="V43" s="273" t="s">
        <v>68</v>
      </c>
      <c r="W43" s="273" t="s">
        <v>68</v>
      </c>
      <c r="X43" s="273" t="s">
        <v>68</v>
      </c>
      <c r="Y43" s="273" t="s">
        <v>68</v>
      </c>
      <c r="Z43" s="273" t="s">
        <v>69</v>
      </c>
      <c r="AA43" s="273" t="s">
        <v>133</v>
      </c>
      <c r="AB43" s="273" t="s">
        <v>2220</v>
      </c>
      <c r="AC43" s="274">
        <v>45</v>
      </c>
      <c r="AD43" s="274">
        <v>8</v>
      </c>
      <c r="AE43" s="274">
        <v>0</v>
      </c>
      <c r="AF43" s="707">
        <v>84.800000000000011</v>
      </c>
      <c r="AG43" s="707">
        <f t="shared" si="3"/>
        <v>0</v>
      </c>
      <c r="AH43" s="702">
        <f t="shared" si="0"/>
        <v>84.800000000000011</v>
      </c>
      <c r="AI43" s="703">
        <f t="shared" si="1"/>
        <v>90.736000000000018</v>
      </c>
    </row>
    <row r="44" spans="1:35" s="276" customFormat="1">
      <c r="A44" s="705">
        <v>42</v>
      </c>
      <c r="B44" s="273" t="s">
        <v>8</v>
      </c>
      <c r="C44" s="273" t="s">
        <v>2332</v>
      </c>
      <c r="D44" s="273" t="s">
        <v>2243</v>
      </c>
      <c r="E44" s="273" t="s">
        <v>408</v>
      </c>
      <c r="F44" s="273" t="s">
        <v>2218</v>
      </c>
      <c r="G44" s="273" t="s">
        <v>133</v>
      </c>
      <c r="H44" s="273" t="s">
        <v>2272</v>
      </c>
      <c r="I44" s="273" t="s">
        <v>133</v>
      </c>
      <c r="J44" s="273" t="s">
        <v>121</v>
      </c>
      <c r="K44" s="273" t="s">
        <v>133</v>
      </c>
      <c r="L44" s="273">
        <v>320</v>
      </c>
      <c r="M44" s="273" t="s">
        <v>236</v>
      </c>
      <c r="N44" s="273" t="s">
        <v>75</v>
      </c>
      <c r="O44" s="273" t="s">
        <v>1169</v>
      </c>
      <c r="P44" s="273" t="s">
        <v>133</v>
      </c>
      <c r="Q44" s="273" t="s">
        <v>133</v>
      </c>
      <c r="R44" s="273" t="s">
        <v>133</v>
      </c>
      <c r="S44" s="273" t="s">
        <v>133</v>
      </c>
      <c r="T44" s="273" t="s">
        <v>133</v>
      </c>
      <c r="U44" s="273" t="s">
        <v>2333</v>
      </c>
      <c r="V44" s="273" t="s">
        <v>68</v>
      </c>
      <c r="W44" s="273" t="s">
        <v>68</v>
      </c>
      <c r="X44" s="273" t="s">
        <v>68</v>
      </c>
      <c r="Y44" s="273" t="s">
        <v>68</v>
      </c>
      <c r="Z44" s="273" t="s">
        <v>69</v>
      </c>
      <c r="AA44" s="273" t="s">
        <v>133</v>
      </c>
      <c r="AB44" s="273" t="s">
        <v>2220</v>
      </c>
      <c r="AC44" s="274">
        <v>45</v>
      </c>
      <c r="AD44" s="274">
        <v>8</v>
      </c>
      <c r="AE44" s="274">
        <v>0</v>
      </c>
      <c r="AF44" s="707">
        <v>84.800000000000011</v>
      </c>
      <c r="AG44" s="707">
        <f t="shared" si="3"/>
        <v>0</v>
      </c>
      <c r="AH44" s="702">
        <f t="shared" si="0"/>
        <v>84.800000000000011</v>
      </c>
      <c r="AI44" s="703">
        <f t="shared" si="1"/>
        <v>90.736000000000018</v>
      </c>
    </row>
    <row r="45" spans="1:35" s="276" customFormat="1">
      <c r="A45" s="705">
        <v>43</v>
      </c>
      <c r="B45" s="273" t="s">
        <v>8</v>
      </c>
      <c r="C45" s="273" t="s">
        <v>2334</v>
      </c>
      <c r="D45" s="273" t="s">
        <v>2243</v>
      </c>
      <c r="E45" s="273" t="s">
        <v>408</v>
      </c>
      <c r="F45" s="273" t="s">
        <v>2218</v>
      </c>
      <c r="G45" s="273" t="s">
        <v>133</v>
      </c>
      <c r="H45" s="273" t="s">
        <v>2272</v>
      </c>
      <c r="I45" s="273" t="s">
        <v>133</v>
      </c>
      <c r="J45" s="273" t="s">
        <v>121</v>
      </c>
      <c r="K45" s="273" t="s">
        <v>133</v>
      </c>
      <c r="L45" s="273">
        <v>500</v>
      </c>
      <c r="M45" s="273" t="s">
        <v>236</v>
      </c>
      <c r="N45" s="273" t="s">
        <v>392</v>
      </c>
      <c r="O45" s="273" t="s">
        <v>1169</v>
      </c>
      <c r="P45" s="273" t="s">
        <v>133</v>
      </c>
      <c r="Q45" s="273" t="s">
        <v>133</v>
      </c>
      <c r="R45" s="273" t="s">
        <v>133</v>
      </c>
      <c r="S45" s="273"/>
      <c r="T45" s="273" t="s">
        <v>133</v>
      </c>
      <c r="U45" s="273" t="s">
        <v>2335</v>
      </c>
      <c r="V45" s="273" t="s">
        <v>68</v>
      </c>
      <c r="W45" s="273" t="s">
        <v>68</v>
      </c>
      <c r="X45" s="273" t="s">
        <v>68</v>
      </c>
      <c r="Y45" s="273" t="s">
        <v>68</v>
      </c>
      <c r="Z45" s="273" t="s">
        <v>69</v>
      </c>
      <c r="AA45" s="273" t="s">
        <v>133</v>
      </c>
      <c r="AB45" s="273" t="s">
        <v>2220</v>
      </c>
      <c r="AC45" s="274">
        <v>45</v>
      </c>
      <c r="AD45" s="274">
        <v>8</v>
      </c>
      <c r="AE45" s="274">
        <v>0</v>
      </c>
      <c r="AF45" s="707">
        <v>84.800000000000011</v>
      </c>
      <c r="AG45" s="707">
        <f t="shared" si="3"/>
        <v>0</v>
      </c>
      <c r="AH45" s="702">
        <f t="shared" si="0"/>
        <v>84.800000000000011</v>
      </c>
      <c r="AI45" s="703">
        <f t="shared" si="1"/>
        <v>90.736000000000018</v>
      </c>
    </row>
    <row r="46" spans="1:35" s="276" customFormat="1">
      <c r="A46" s="705">
        <v>44</v>
      </c>
      <c r="B46" s="273" t="s">
        <v>8</v>
      </c>
      <c r="C46" s="273" t="s">
        <v>2336</v>
      </c>
      <c r="D46" s="273" t="s">
        <v>2243</v>
      </c>
      <c r="E46" s="273" t="s">
        <v>2337</v>
      </c>
      <c r="F46" s="273" t="s">
        <v>2218</v>
      </c>
      <c r="G46" s="273" t="s">
        <v>133</v>
      </c>
      <c r="H46" s="273" t="s">
        <v>2272</v>
      </c>
      <c r="I46" s="273" t="s">
        <v>133</v>
      </c>
      <c r="J46" s="273" t="s">
        <v>121</v>
      </c>
      <c r="K46" s="273" t="s">
        <v>133</v>
      </c>
      <c r="L46" s="273" t="s">
        <v>133</v>
      </c>
      <c r="M46" s="273" t="s">
        <v>74</v>
      </c>
      <c r="N46" s="273" t="s">
        <v>401</v>
      </c>
      <c r="O46" s="273" t="s">
        <v>1169</v>
      </c>
      <c r="P46" s="273">
        <v>0</v>
      </c>
      <c r="Q46" s="273" t="s">
        <v>133</v>
      </c>
      <c r="R46" s="273" t="s">
        <v>133</v>
      </c>
      <c r="S46" s="273"/>
      <c r="T46" s="273" t="s">
        <v>133</v>
      </c>
      <c r="U46" s="273" t="s">
        <v>2338</v>
      </c>
      <c r="V46" s="273" t="s">
        <v>68</v>
      </c>
      <c r="W46" s="273" t="s">
        <v>68</v>
      </c>
      <c r="X46" s="273" t="s">
        <v>68</v>
      </c>
      <c r="Y46" s="273" t="s">
        <v>68</v>
      </c>
      <c r="Z46" s="273" t="s">
        <v>69</v>
      </c>
      <c r="AA46" s="273" t="s">
        <v>133</v>
      </c>
      <c r="AB46" s="273" t="s">
        <v>2239</v>
      </c>
      <c r="AC46" s="274">
        <v>45</v>
      </c>
      <c r="AD46" s="274">
        <v>8</v>
      </c>
      <c r="AE46" s="274">
        <v>0</v>
      </c>
      <c r="AF46" s="707">
        <v>84.800000000000011</v>
      </c>
      <c r="AG46" s="707">
        <v>0</v>
      </c>
      <c r="AH46" s="702">
        <f t="shared" si="0"/>
        <v>84.800000000000011</v>
      </c>
      <c r="AI46" s="703">
        <f t="shared" si="1"/>
        <v>90.736000000000018</v>
      </c>
    </row>
    <row r="47" spans="1:35" s="276" customFormat="1">
      <c r="A47" s="705">
        <v>45</v>
      </c>
      <c r="B47" s="273" t="s">
        <v>8</v>
      </c>
      <c r="C47" s="273" t="s">
        <v>2339</v>
      </c>
      <c r="D47" s="273" t="s">
        <v>2243</v>
      </c>
      <c r="E47" s="273" t="s">
        <v>408</v>
      </c>
      <c r="F47" s="273" t="s">
        <v>2218</v>
      </c>
      <c r="G47" s="273" t="s">
        <v>133</v>
      </c>
      <c r="H47" s="273" t="s">
        <v>2272</v>
      </c>
      <c r="I47" s="273" t="s">
        <v>133</v>
      </c>
      <c r="J47" s="273" t="s">
        <v>121</v>
      </c>
      <c r="K47" s="273" t="s">
        <v>133</v>
      </c>
      <c r="L47" s="273" t="s">
        <v>386</v>
      </c>
      <c r="M47" s="273" t="s">
        <v>236</v>
      </c>
      <c r="N47" s="273" t="s">
        <v>75</v>
      </c>
      <c r="O47" s="273" t="s">
        <v>1169</v>
      </c>
      <c r="P47" s="273" t="s">
        <v>133</v>
      </c>
      <c r="Q47" s="273" t="s">
        <v>133</v>
      </c>
      <c r="R47" s="273" t="s">
        <v>133</v>
      </c>
      <c r="S47" s="273" t="s">
        <v>133</v>
      </c>
      <c r="T47" s="273" t="s">
        <v>133</v>
      </c>
      <c r="U47" s="273" t="s">
        <v>2340</v>
      </c>
      <c r="V47" s="273" t="s">
        <v>68</v>
      </c>
      <c r="W47" s="273" t="s">
        <v>68</v>
      </c>
      <c r="X47" s="273" t="s">
        <v>68</v>
      </c>
      <c r="Y47" s="273" t="s">
        <v>68</v>
      </c>
      <c r="Z47" s="273" t="s">
        <v>69</v>
      </c>
      <c r="AA47" s="273" t="s">
        <v>133</v>
      </c>
      <c r="AB47" s="273" t="s">
        <v>2220</v>
      </c>
      <c r="AC47" s="274">
        <v>45</v>
      </c>
      <c r="AD47" s="274">
        <v>8</v>
      </c>
      <c r="AE47" s="274">
        <v>8</v>
      </c>
      <c r="AF47" s="707">
        <v>97.600000000000009</v>
      </c>
      <c r="AG47" s="707">
        <f>AF47*(1-(0.95^0*0.9^0*0.8^0*0.7^0*0.65^0*0.93^0*0.93^0*1^0))</f>
        <v>0</v>
      </c>
      <c r="AH47" s="702">
        <f t="shared" si="0"/>
        <v>97.600000000000009</v>
      </c>
      <c r="AI47" s="703">
        <f t="shared" si="1"/>
        <v>104.43200000000002</v>
      </c>
    </row>
    <row r="48" spans="1:35" s="276" customFormat="1">
      <c r="A48" s="705">
        <v>46</v>
      </c>
      <c r="B48" s="273" t="s">
        <v>8</v>
      </c>
      <c r="C48" s="273" t="s">
        <v>2341</v>
      </c>
      <c r="D48" s="273" t="s">
        <v>2243</v>
      </c>
      <c r="E48" s="273" t="s">
        <v>2337</v>
      </c>
      <c r="F48" s="273" t="s">
        <v>2218</v>
      </c>
      <c r="G48" s="273" t="s">
        <v>133</v>
      </c>
      <c r="H48" s="273" t="s">
        <v>2272</v>
      </c>
      <c r="I48" s="273">
        <v>2000</v>
      </c>
      <c r="J48" s="273" t="s">
        <v>121</v>
      </c>
      <c r="K48" s="273" t="s">
        <v>194</v>
      </c>
      <c r="L48" s="273" t="s">
        <v>2238</v>
      </c>
      <c r="M48" s="273" t="s">
        <v>63</v>
      </c>
      <c r="N48" s="273" t="s">
        <v>401</v>
      </c>
      <c r="O48" s="273" t="s">
        <v>1169</v>
      </c>
      <c r="P48" s="273">
        <v>0</v>
      </c>
      <c r="Q48" s="273" t="s">
        <v>133</v>
      </c>
      <c r="R48" s="273" t="s">
        <v>133</v>
      </c>
      <c r="S48" s="273"/>
      <c r="T48" s="273" t="s">
        <v>133</v>
      </c>
      <c r="U48" s="273" t="s">
        <v>2342</v>
      </c>
      <c r="V48" s="273" t="s">
        <v>68</v>
      </c>
      <c r="W48" s="273" t="s">
        <v>68</v>
      </c>
      <c r="X48" s="273" t="s">
        <v>68</v>
      </c>
      <c r="Y48" s="273" t="s">
        <v>68</v>
      </c>
      <c r="Z48" s="273" t="s">
        <v>69</v>
      </c>
      <c r="AA48" s="273" t="s">
        <v>133</v>
      </c>
      <c r="AB48" s="273" t="s">
        <v>2239</v>
      </c>
      <c r="AC48" s="274">
        <v>45</v>
      </c>
      <c r="AD48" s="274">
        <v>8</v>
      </c>
      <c r="AE48" s="274">
        <v>8</v>
      </c>
      <c r="AF48" s="707">
        <v>97.600000000000009</v>
      </c>
      <c r="AG48" s="707">
        <f>AF48*(1-(0.95^0*0.9^0*0.8^0*0.7^0*0.65^0*0.93^0*0.93^0*1^0))</f>
        <v>0</v>
      </c>
      <c r="AH48" s="702">
        <f t="shared" si="0"/>
        <v>97.600000000000009</v>
      </c>
      <c r="AI48" s="703">
        <f t="shared" si="1"/>
        <v>104.43200000000002</v>
      </c>
    </row>
    <row r="49" spans="1:37" s="716" customFormat="1" ht="15.75" thickBot="1">
      <c r="A49" s="710">
        <v>47</v>
      </c>
      <c r="B49" s="711" t="s">
        <v>8</v>
      </c>
      <c r="C49" s="711" t="s">
        <v>2343</v>
      </c>
      <c r="D49" s="711" t="s">
        <v>2243</v>
      </c>
      <c r="E49" s="711" t="s">
        <v>2337</v>
      </c>
      <c r="F49" s="711" t="s">
        <v>2218</v>
      </c>
      <c r="G49" s="711" t="s">
        <v>133</v>
      </c>
      <c r="H49" s="711" t="s">
        <v>2272</v>
      </c>
      <c r="I49" s="711">
        <v>2000</v>
      </c>
      <c r="J49" s="711" t="s">
        <v>121</v>
      </c>
      <c r="K49" s="711" t="s">
        <v>194</v>
      </c>
      <c r="L49" s="711" t="s">
        <v>2238</v>
      </c>
      <c r="M49" s="711" t="s">
        <v>74</v>
      </c>
      <c r="N49" s="711" t="s">
        <v>401</v>
      </c>
      <c r="O49" s="711" t="s">
        <v>1169</v>
      </c>
      <c r="P49" s="711">
        <v>0</v>
      </c>
      <c r="Q49" s="711" t="s">
        <v>133</v>
      </c>
      <c r="R49" s="711" t="s">
        <v>133</v>
      </c>
      <c r="S49" s="711"/>
      <c r="T49" s="711" t="s">
        <v>133</v>
      </c>
      <c r="U49" s="711" t="s">
        <v>2344</v>
      </c>
      <c r="V49" s="711" t="s">
        <v>68</v>
      </c>
      <c r="W49" s="711" t="s">
        <v>68</v>
      </c>
      <c r="X49" s="711" t="s">
        <v>68</v>
      </c>
      <c r="Y49" s="711" t="s">
        <v>68</v>
      </c>
      <c r="Z49" s="711" t="s">
        <v>69</v>
      </c>
      <c r="AA49" s="711" t="s">
        <v>133</v>
      </c>
      <c r="AB49" s="711" t="s">
        <v>2239</v>
      </c>
      <c r="AC49" s="712">
        <v>45</v>
      </c>
      <c r="AD49" s="712">
        <v>8</v>
      </c>
      <c r="AE49" s="712">
        <v>8</v>
      </c>
      <c r="AF49" s="713">
        <v>97.600000000000009</v>
      </c>
      <c r="AG49" s="713">
        <f>AF49*(1-(0.95^0*0.9^0*0.8^0*0.7^0*0.65^0*0.93^0*0.93^0*1^0))</f>
        <v>0</v>
      </c>
      <c r="AH49" s="714">
        <f t="shared" si="0"/>
        <v>97.600000000000009</v>
      </c>
      <c r="AI49" s="715">
        <f t="shared" si="1"/>
        <v>104.43200000000002</v>
      </c>
    </row>
    <row r="50" spans="1:37" ht="15.75" thickBot="1">
      <c r="AH50" s="128"/>
    </row>
    <row r="51" spans="1:37" s="371" customFormat="1" ht="15.75" thickBot="1">
      <c r="A51" s="439" t="s">
        <v>22</v>
      </c>
      <c r="B51" s="366" t="s">
        <v>23</v>
      </c>
      <c r="C51" s="366" t="s">
        <v>24</v>
      </c>
      <c r="D51" s="366" t="s">
        <v>25</v>
      </c>
      <c r="E51" s="366" t="s">
        <v>26</v>
      </c>
      <c r="F51" s="366" t="s">
        <v>27</v>
      </c>
      <c r="G51" s="366" t="s">
        <v>28</v>
      </c>
      <c r="H51" s="366" t="s">
        <v>29</v>
      </c>
      <c r="I51" s="366" t="s">
        <v>30</v>
      </c>
      <c r="J51" s="366" t="s">
        <v>31</v>
      </c>
      <c r="K51" s="366" t="s">
        <v>32</v>
      </c>
      <c r="L51" s="366" t="s">
        <v>33</v>
      </c>
      <c r="M51" s="366" t="s">
        <v>34</v>
      </c>
      <c r="N51" s="366" t="s">
        <v>35</v>
      </c>
      <c r="O51" s="366" t="s">
        <v>36</v>
      </c>
      <c r="P51" s="366" t="s">
        <v>37</v>
      </c>
      <c r="Q51" s="366" t="s">
        <v>38</v>
      </c>
      <c r="R51" s="366" t="s">
        <v>39</v>
      </c>
      <c r="S51" s="366" t="s">
        <v>40</v>
      </c>
      <c r="T51" s="366" t="s">
        <v>41</v>
      </c>
      <c r="U51" s="366" t="s">
        <v>42</v>
      </c>
      <c r="V51" s="366" t="s">
        <v>43</v>
      </c>
      <c r="W51" s="366" t="s">
        <v>44</v>
      </c>
      <c r="X51" s="366" t="s">
        <v>45</v>
      </c>
      <c r="Y51" s="366" t="s">
        <v>46</v>
      </c>
      <c r="Z51" s="366" t="s">
        <v>47</v>
      </c>
      <c r="AA51" s="366" t="s">
        <v>48</v>
      </c>
      <c r="AB51" s="366" t="s">
        <v>49</v>
      </c>
      <c r="AC51" s="367" t="s">
        <v>50</v>
      </c>
      <c r="AD51" s="367" t="s">
        <v>51</v>
      </c>
      <c r="AE51" s="367" t="s">
        <v>52</v>
      </c>
      <c r="AF51" s="377" t="s">
        <v>53</v>
      </c>
      <c r="AG51" s="377" t="s">
        <v>54</v>
      </c>
      <c r="AH51" s="367" t="s">
        <v>55</v>
      </c>
      <c r="AI51" s="368" t="s">
        <v>56</v>
      </c>
      <c r="AJ51" s="369"/>
      <c r="AK51" s="370"/>
    </row>
    <row r="52" spans="1:37" s="409" customFormat="1">
      <c r="A52" s="404">
        <v>1</v>
      </c>
      <c r="B52" s="405" t="s">
        <v>8</v>
      </c>
      <c r="C52" s="405" t="s">
        <v>2290</v>
      </c>
      <c r="D52" s="405" t="s">
        <v>2243</v>
      </c>
      <c r="E52" s="405" t="s">
        <v>998</v>
      </c>
      <c r="F52" s="405">
        <v>8300</v>
      </c>
      <c r="G52" s="405"/>
      <c r="H52" s="405" t="s">
        <v>2272</v>
      </c>
      <c r="I52" s="405">
        <v>2000</v>
      </c>
      <c r="J52" s="405" t="s">
        <v>108</v>
      </c>
      <c r="K52" s="405" t="s">
        <v>194</v>
      </c>
      <c r="L52" s="405" t="s">
        <v>216</v>
      </c>
      <c r="M52" s="405" t="s">
        <v>74</v>
      </c>
      <c r="N52" s="405" t="s">
        <v>392</v>
      </c>
      <c r="O52" s="405" t="s">
        <v>1169</v>
      </c>
      <c r="P52" s="405">
        <v>0</v>
      </c>
      <c r="Q52" s="405"/>
      <c r="R52" s="405"/>
      <c r="S52" s="405"/>
      <c r="T52" s="405"/>
      <c r="U52" s="405" t="s">
        <v>2291</v>
      </c>
      <c r="V52" s="405" t="s">
        <v>68</v>
      </c>
      <c r="W52" s="405" t="s">
        <v>68</v>
      </c>
      <c r="X52" s="405" t="s">
        <v>68</v>
      </c>
      <c r="Y52" s="405" t="s">
        <v>68</v>
      </c>
      <c r="Z52" s="405" t="s">
        <v>69</v>
      </c>
      <c r="AA52" s="405"/>
      <c r="AB52" s="405" t="s">
        <v>2239</v>
      </c>
      <c r="AC52" s="406">
        <v>42</v>
      </c>
      <c r="AD52" s="406">
        <v>0</v>
      </c>
      <c r="AE52" s="406">
        <v>8</v>
      </c>
      <c r="AF52" s="717">
        <v>80</v>
      </c>
      <c r="AG52" s="717">
        <f>AF52*(1-(0.95^0*0.9^0*0.8^0*0.7^0*0.65^0*0.93^0*0.93^0*1^0))</f>
        <v>0</v>
      </c>
      <c r="AH52" s="484">
        <f t="shared" ref="AH52:AH98" si="4">AF52-AG52</f>
        <v>80</v>
      </c>
      <c r="AI52" s="599">
        <f>AF52*1.07</f>
        <v>85.600000000000009</v>
      </c>
      <c r="AJ52" s="410"/>
    </row>
    <row r="53" spans="1:37" s="409" customFormat="1">
      <c r="A53" s="404">
        <v>2</v>
      </c>
      <c r="B53" s="405" t="s">
        <v>8</v>
      </c>
      <c r="C53" s="405" t="s">
        <v>2249</v>
      </c>
      <c r="D53" s="405" t="s">
        <v>2243</v>
      </c>
      <c r="E53" s="405" t="s">
        <v>2250</v>
      </c>
      <c r="F53" s="405">
        <v>8200</v>
      </c>
      <c r="G53" s="405"/>
      <c r="H53" s="405" t="s">
        <v>584</v>
      </c>
      <c r="I53" s="405">
        <v>2000</v>
      </c>
      <c r="J53" s="405" t="s">
        <v>108</v>
      </c>
      <c r="K53" s="405" t="s">
        <v>194</v>
      </c>
      <c r="L53" s="405">
        <v>250</v>
      </c>
      <c r="M53" s="405" t="s">
        <v>74</v>
      </c>
      <c r="N53" s="405" t="s">
        <v>75</v>
      </c>
      <c r="O53" s="405" t="s">
        <v>1169</v>
      </c>
      <c r="P53" s="405">
        <v>0</v>
      </c>
      <c r="Q53" s="405"/>
      <c r="R53" s="405"/>
      <c r="S53" s="405"/>
      <c r="T53" s="405"/>
      <c r="U53" s="405" t="s">
        <v>2251</v>
      </c>
      <c r="V53" s="405" t="s">
        <v>68</v>
      </c>
      <c r="W53" s="405" t="s">
        <v>68</v>
      </c>
      <c r="X53" s="405" t="s">
        <v>68</v>
      </c>
      <c r="Y53" s="405" t="s">
        <v>68</v>
      </c>
      <c r="Z53" s="405" t="s">
        <v>69</v>
      </c>
      <c r="AA53" s="405"/>
      <c r="AB53" s="405" t="s">
        <v>2237</v>
      </c>
      <c r="AC53" s="406">
        <v>36</v>
      </c>
      <c r="AD53" s="406">
        <v>0</v>
      </c>
      <c r="AE53" s="406">
        <v>0</v>
      </c>
      <c r="AF53" s="717">
        <v>57.6</v>
      </c>
      <c r="AG53" s="717">
        <f>AF53*(1-(0.95^0*0.9^0*0.8^0*0.7^0*0.65^0*0.93^0*0.93^0*1^0))</f>
        <v>0</v>
      </c>
      <c r="AH53" s="484">
        <f t="shared" si="4"/>
        <v>57.6</v>
      </c>
      <c r="AI53" s="599">
        <f t="shared" ref="AI53:AI97" si="5">AF53*1.07</f>
        <v>61.632000000000005</v>
      </c>
      <c r="AJ53" s="410"/>
    </row>
    <row r="54" spans="1:37" s="409" customFormat="1">
      <c r="A54" s="404">
        <v>3</v>
      </c>
      <c r="B54" s="405" t="s">
        <v>8</v>
      </c>
      <c r="C54" s="405" t="s">
        <v>2247</v>
      </c>
      <c r="D54" s="405" t="s">
        <v>2243</v>
      </c>
      <c r="E54" s="405" t="s">
        <v>149</v>
      </c>
      <c r="F54" s="405">
        <v>8200</v>
      </c>
      <c r="G54" s="405"/>
      <c r="H54" s="405" t="s">
        <v>2345</v>
      </c>
      <c r="I54" s="405">
        <v>2000</v>
      </c>
      <c r="J54" s="405" t="s">
        <v>108</v>
      </c>
      <c r="K54" s="405"/>
      <c r="L54" s="405"/>
      <c r="M54" s="405" t="s">
        <v>74</v>
      </c>
      <c r="N54" s="405" t="s">
        <v>401</v>
      </c>
      <c r="O54" s="405" t="s">
        <v>1169</v>
      </c>
      <c r="P54" s="405">
        <v>0</v>
      </c>
      <c r="Q54" s="405"/>
      <c r="R54" s="405"/>
      <c r="S54" s="405"/>
      <c r="T54" s="405"/>
      <c r="U54" s="405" t="s">
        <v>2248</v>
      </c>
      <c r="V54" s="405" t="s">
        <v>68</v>
      </c>
      <c r="W54" s="405" t="s">
        <v>68</v>
      </c>
      <c r="X54" s="405" t="s">
        <v>68</v>
      </c>
      <c r="Y54" s="405" t="s">
        <v>68</v>
      </c>
      <c r="Z54" s="405" t="s">
        <v>69</v>
      </c>
      <c r="AA54" s="405"/>
      <c r="AB54" s="405" t="s">
        <v>2237</v>
      </c>
      <c r="AC54" s="406">
        <v>36</v>
      </c>
      <c r="AD54" s="406">
        <v>0</v>
      </c>
      <c r="AE54" s="406">
        <v>-10</v>
      </c>
      <c r="AF54" s="717">
        <v>41.6</v>
      </c>
      <c r="AG54" s="717">
        <v>0</v>
      </c>
      <c r="AH54" s="484">
        <f t="shared" si="4"/>
        <v>41.6</v>
      </c>
      <c r="AI54" s="599">
        <f t="shared" si="5"/>
        <v>44.512000000000008</v>
      </c>
      <c r="AJ54" s="410"/>
    </row>
    <row r="55" spans="1:37" s="409" customFormat="1">
      <c r="A55" s="404">
        <v>4</v>
      </c>
      <c r="B55" s="405" t="s">
        <v>8</v>
      </c>
      <c r="C55" s="405" t="s">
        <v>2242</v>
      </c>
      <c r="D55" s="405" t="s">
        <v>2243</v>
      </c>
      <c r="E55" s="405" t="s">
        <v>2244</v>
      </c>
      <c r="F55" s="405">
        <v>8200</v>
      </c>
      <c r="G55" s="405"/>
      <c r="H55" s="405" t="s">
        <v>384</v>
      </c>
      <c r="I55" s="405">
        <v>3000</v>
      </c>
      <c r="J55" s="405" t="s">
        <v>108</v>
      </c>
      <c r="K55" s="405" t="s">
        <v>194</v>
      </c>
      <c r="L55" s="405">
        <v>250</v>
      </c>
      <c r="M55" s="405" t="s">
        <v>74</v>
      </c>
      <c r="N55" s="405" t="s">
        <v>75</v>
      </c>
      <c r="O55" s="405" t="s">
        <v>1169</v>
      </c>
      <c r="P55" s="405">
        <v>0</v>
      </c>
      <c r="Q55" s="405"/>
      <c r="R55" s="405"/>
      <c r="S55" s="405"/>
      <c r="T55" s="405" t="s">
        <v>375</v>
      </c>
      <c r="U55" s="405" t="s">
        <v>2346</v>
      </c>
      <c r="V55" s="405" t="s">
        <v>68</v>
      </c>
      <c r="W55" s="405" t="s">
        <v>68</v>
      </c>
      <c r="X55" s="405" t="s">
        <v>68</v>
      </c>
      <c r="Y55" s="405" t="s">
        <v>68</v>
      </c>
      <c r="Z55" s="405" t="s">
        <v>69</v>
      </c>
      <c r="AA55" s="405"/>
      <c r="AB55" s="405" t="s">
        <v>2237</v>
      </c>
      <c r="AC55" s="406">
        <v>29</v>
      </c>
      <c r="AD55" s="406">
        <v>0</v>
      </c>
      <c r="AE55" s="406">
        <v>0</v>
      </c>
      <c r="AF55" s="717">
        <v>46.400000000000006</v>
      </c>
      <c r="AG55" s="717">
        <f t="shared" ref="AG55:AG66" si="6">AF55*(1-(0.95^0*0.9^0*0.8^0*0.7^0*0.65^0*0.93^0*0.93^0*1^0))</f>
        <v>0</v>
      </c>
      <c r="AH55" s="484">
        <f t="shared" si="4"/>
        <v>46.400000000000006</v>
      </c>
      <c r="AI55" s="599">
        <f t="shared" si="5"/>
        <v>49.64800000000001</v>
      </c>
      <c r="AJ55" s="410"/>
    </row>
    <row r="56" spans="1:37" s="409" customFormat="1">
      <c r="A56" s="404">
        <v>5</v>
      </c>
      <c r="B56" s="405" t="s">
        <v>8</v>
      </c>
      <c r="C56" s="405" t="s">
        <v>2288</v>
      </c>
      <c r="D56" s="405" t="s">
        <v>2243</v>
      </c>
      <c r="E56" s="405" t="s">
        <v>2244</v>
      </c>
      <c r="F56" s="405">
        <v>8300</v>
      </c>
      <c r="G56" s="405"/>
      <c r="H56" s="405" t="s">
        <v>2272</v>
      </c>
      <c r="I56" s="405">
        <v>2000</v>
      </c>
      <c r="J56" s="405" t="s">
        <v>108</v>
      </c>
      <c r="K56" s="405" t="s">
        <v>194</v>
      </c>
      <c r="L56" s="405">
        <v>500</v>
      </c>
      <c r="M56" s="405" t="s">
        <v>74</v>
      </c>
      <c r="N56" s="405" t="s">
        <v>75</v>
      </c>
      <c r="O56" s="405" t="s">
        <v>1169</v>
      </c>
      <c r="P56" s="405">
        <v>0</v>
      </c>
      <c r="Q56" s="405"/>
      <c r="R56" s="405"/>
      <c r="S56" s="405"/>
      <c r="T56" s="405" t="s">
        <v>375</v>
      </c>
      <c r="U56" s="405" t="s">
        <v>2347</v>
      </c>
      <c r="V56" s="405" t="s">
        <v>68</v>
      </c>
      <c r="W56" s="405" t="s">
        <v>68</v>
      </c>
      <c r="X56" s="405" t="s">
        <v>68</v>
      </c>
      <c r="Y56" s="405" t="s">
        <v>68</v>
      </c>
      <c r="Z56" s="405" t="s">
        <v>69</v>
      </c>
      <c r="AA56" s="405"/>
      <c r="AB56" s="405" t="s">
        <v>2239</v>
      </c>
      <c r="AC56" s="406">
        <v>42</v>
      </c>
      <c r="AD56" s="406">
        <v>0</v>
      </c>
      <c r="AE56" s="406">
        <v>0</v>
      </c>
      <c r="AF56" s="717">
        <v>67.2</v>
      </c>
      <c r="AG56" s="717">
        <f t="shared" si="6"/>
        <v>0</v>
      </c>
      <c r="AH56" s="484">
        <f t="shared" si="4"/>
        <v>67.2</v>
      </c>
      <c r="AI56" s="599">
        <f t="shared" si="5"/>
        <v>71.904000000000011</v>
      </c>
      <c r="AJ56" s="410"/>
    </row>
    <row r="57" spans="1:37" s="409" customFormat="1">
      <c r="A57" s="404">
        <v>6</v>
      </c>
      <c r="B57" s="405" t="s">
        <v>8</v>
      </c>
      <c r="C57" s="405" t="s">
        <v>2252</v>
      </c>
      <c r="D57" s="405" t="s">
        <v>2243</v>
      </c>
      <c r="E57" s="405" t="s">
        <v>406</v>
      </c>
      <c r="F57" s="405">
        <v>8200</v>
      </c>
      <c r="G57" s="405"/>
      <c r="H57" s="405" t="s">
        <v>584</v>
      </c>
      <c r="I57" s="405"/>
      <c r="J57" s="405" t="s">
        <v>108</v>
      </c>
      <c r="K57" s="405"/>
      <c r="L57" s="405">
        <v>250</v>
      </c>
      <c r="M57" s="405" t="s">
        <v>74</v>
      </c>
      <c r="N57" s="405" t="s">
        <v>75</v>
      </c>
      <c r="O57" s="405" t="s">
        <v>1169</v>
      </c>
      <c r="P57" s="405"/>
      <c r="Q57" s="405"/>
      <c r="R57" s="405"/>
      <c r="S57" s="405"/>
      <c r="T57" s="405"/>
      <c r="U57" s="405" t="s">
        <v>2253</v>
      </c>
      <c r="V57" s="405" t="s">
        <v>68</v>
      </c>
      <c r="W57" s="405" t="s">
        <v>68</v>
      </c>
      <c r="X57" s="405" t="s">
        <v>68</v>
      </c>
      <c r="Y57" s="405" t="s">
        <v>68</v>
      </c>
      <c r="Z57" s="405" t="s">
        <v>69</v>
      </c>
      <c r="AA57" s="405"/>
      <c r="AB57" s="405" t="s">
        <v>2235</v>
      </c>
      <c r="AC57" s="406">
        <v>36</v>
      </c>
      <c r="AD57" s="406">
        <v>0</v>
      </c>
      <c r="AE57" s="406">
        <v>0</v>
      </c>
      <c r="AF57" s="717">
        <v>57.6</v>
      </c>
      <c r="AG57" s="717">
        <f t="shared" si="6"/>
        <v>0</v>
      </c>
      <c r="AH57" s="484">
        <f t="shared" si="4"/>
        <v>57.6</v>
      </c>
      <c r="AI57" s="599">
        <f t="shared" si="5"/>
        <v>61.632000000000005</v>
      </c>
      <c r="AJ57" s="410"/>
    </row>
    <row r="58" spans="1:37" s="409" customFormat="1">
      <c r="A58" s="404">
        <v>7</v>
      </c>
      <c r="B58" s="405" t="s">
        <v>8</v>
      </c>
      <c r="C58" s="405" t="s">
        <v>2254</v>
      </c>
      <c r="D58" s="405" t="s">
        <v>2243</v>
      </c>
      <c r="E58" s="405" t="s">
        <v>406</v>
      </c>
      <c r="F58" s="405">
        <v>8200</v>
      </c>
      <c r="G58" s="405"/>
      <c r="H58" s="405" t="s">
        <v>584</v>
      </c>
      <c r="I58" s="405"/>
      <c r="J58" s="405" t="s">
        <v>108</v>
      </c>
      <c r="K58" s="405"/>
      <c r="L58" s="405">
        <v>250</v>
      </c>
      <c r="M58" s="405" t="s">
        <v>74</v>
      </c>
      <c r="N58" s="405" t="s">
        <v>75</v>
      </c>
      <c r="O58" s="405" t="s">
        <v>1169</v>
      </c>
      <c r="P58" s="405"/>
      <c r="Q58" s="405"/>
      <c r="R58" s="405"/>
      <c r="S58" s="405"/>
      <c r="T58" s="405"/>
      <c r="U58" s="405" t="s">
        <v>2255</v>
      </c>
      <c r="V58" s="405" t="s">
        <v>68</v>
      </c>
      <c r="W58" s="405" t="s">
        <v>68</v>
      </c>
      <c r="X58" s="405" t="s">
        <v>68</v>
      </c>
      <c r="Y58" s="405" t="s">
        <v>68</v>
      </c>
      <c r="Z58" s="405" t="s">
        <v>69</v>
      </c>
      <c r="AA58" s="405"/>
      <c r="AB58" s="405" t="s">
        <v>2256</v>
      </c>
      <c r="AC58" s="406">
        <v>36</v>
      </c>
      <c r="AD58" s="406">
        <v>0</v>
      </c>
      <c r="AE58" s="406">
        <v>0</v>
      </c>
      <c r="AF58" s="717">
        <v>57.6</v>
      </c>
      <c r="AG58" s="717">
        <f t="shared" si="6"/>
        <v>0</v>
      </c>
      <c r="AH58" s="484">
        <f t="shared" si="4"/>
        <v>57.6</v>
      </c>
      <c r="AI58" s="599">
        <f t="shared" si="5"/>
        <v>61.632000000000005</v>
      </c>
      <c r="AJ58" s="410"/>
    </row>
    <row r="59" spans="1:37" s="409" customFormat="1">
      <c r="A59" s="404">
        <v>8</v>
      </c>
      <c r="B59" s="405" t="s">
        <v>8</v>
      </c>
      <c r="C59" s="405" t="s">
        <v>2257</v>
      </c>
      <c r="D59" s="405" t="s">
        <v>2243</v>
      </c>
      <c r="E59" s="405" t="s">
        <v>406</v>
      </c>
      <c r="F59" s="405">
        <v>8200</v>
      </c>
      <c r="G59" s="405"/>
      <c r="H59" s="405" t="s">
        <v>584</v>
      </c>
      <c r="I59" s="405"/>
      <c r="J59" s="405" t="s">
        <v>108</v>
      </c>
      <c r="K59" s="405"/>
      <c r="L59" s="405">
        <v>250</v>
      </c>
      <c r="M59" s="405" t="s">
        <v>74</v>
      </c>
      <c r="N59" s="405" t="s">
        <v>75</v>
      </c>
      <c r="O59" s="405" t="s">
        <v>1169</v>
      </c>
      <c r="P59" s="405"/>
      <c r="Q59" s="405"/>
      <c r="R59" s="405"/>
      <c r="S59" s="405"/>
      <c r="T59" s="405"/>
      <c r="U59" s="405" t="s">
        <v>2258</v>
      </c>
      <c r="V59" s="405" t="s">
        <v>68</v>
      </c>
      <c r="W59" s="405" t="s">
        <v>68</v>
      </c>
      <c r="X59" s="405" t="s">
        <v>68</v>
      </c>
      <c r="Y59" s="405" t="s">
        <v>68</v>
      </c>
      <c r="Z59" s="405" t="s">
        <v>69</v>
      </c>
      <c r="AA59" s="405"/>
      <c r="AB59" s="405" t="s">
        <v>2235</v>
      </c>
      <c r="AC59" s="406">
        <v>36</v>
      </c>
      <c r="AD59" s="406">
        <v>0</v>
      </c>
      <c r="AE59" s="406">
        <v>0</v>
      </c>
      <c r="AF59" s="717">
        <v>57.6</v>
      </c>
      <c r="AG59" s="717">
        <f t="shared" si="6"/>
        <v>0</v>
      </c>
      <c r="AH59" s="484">
        <f t="shared" si="4"/>
        <v>57.6</v>
      </c>
      <c r="AI59" s="599">
        <f t="shared" si="5"/>
        <v>61.632000000000005</v>
      </c>
      <c r="AJ59" s="410"/>
    </row>
    <row r="60" spans="1:37" s="409" customFormat="1">
      <c r="A60" s="404">
        <v>9</v>
      </c>
      <c r="B60" s="405" t="s">
        <v>8</v>
      </c>
      <c r="C60" s="405" t="s">
        <v>2271</v>
      </c>
      <c r="D60" s="405" t="s">
        <v>2243</v>
      </c>
      <c r="E60" s="405" t="s">
        <v>406</v>
      </c>
      <c r="F60" s="405">
        <v>8300</v>
      </c>
      <c r="G60" s="405"/>
      <c r="H60" s="405" t="s">
        <v>2272</v>
      </c>
      <c r="I60" s="405"/>
      <c r="J60" s="405" t="s">
        <v>108</v>
      </c>
      <c r="K60" s="405"/>
      <c r="L60" s="405">
        <v>120</v>
      </c>
      <c r="M60" s="405" t="s">
        <v>236</v>
      </c>
      <c r="N60" s="405" t="s">
        <v>75</v>
      </c>
      <c r="O60" s="405" t="s">
        <v>1169</v>
      </c>
      <c r="P60" s="405"/>
      <c r="Q60" s="405"/>
      <c r="R60" s="405"/>
      <c r="S60" s="405"/>
      <c r="T60" s="405"/>
      <c r="U60" s="405" t="s">
        <v>2273</v>
      </c>
      <c r="V60" s="405" t="s">
        <v>68</v>
      </c>
      <c r="W60" s="405" t="s">
        <v>68</v>
      </c>
      <c r="X60" s="405" t="s">
        <v>68</v>
      </c>
      <c r="Y60" s="405" t="s">
        <v>68</v>
      </c>
      <c r="Z60" s="405" t="s">
        <v>69</v>
      </c>
      <c r="AA60" s="405"/>
      <c r="AB60" s="405" t="s">
        <v>2220</v>
      </c>
      <c r="AC60" s="406">
        <v>42</v>
      </c>
      <c r="AD60" s="406">
        <v>0</v>
      </c>
      <c r="AE60" s="406">
        <v>0</v>
      </c>
      <c r="AF60" s="717">
        <v>67.2</v>
      </c>
      <c r="AG60" s="717">
        <f t="shared" si="6"/>
        <v>0</v>
      </c>
      <c r="AH60" s="484">
        <f t="shared" si="4"/>
        <v>67.2</v>
      </c>
      <c r="AI60" s="599">
        <f t="shared" si="5"/>
        <v>71.904000000000011</v>
      </c>
      <c r="AJ60" s="410"/>
    </row>
    <row r="61" spans="1:37" s="409" customFormat="1">
      <c r="A61" s="404">
        <v>10</v>
      </c>
      <c r="B61" s="405" t="s">
        <v>8</v>
      </c>
      <c r="C61" s="405" t="s">
        <v>2274</v>
      </c>
      <c r="D61" s="405" t="s">
        <v>2243</v>
      </c>
      <c r="E61" s="405" t="s">
        <v>406</v>
      </c>
      <c r="F61" s="405">
        <v>8300</v>
      </c>
      <c r="G61" s="405"/>
      <c r="H61" s="405" t="s">
        <v>2272</v>
      </c>
      <c r="I61" s="405"/>
      <c r="J61" s="405" t="s">
        <v>108</v>
      </c>
      <c r="K61" s="405"/>
      <c r="L61" s="405">
        <v>120</v>
      </c>
      <c r="M61" s="405" t="s">
        <v>236</v>
      </c>
      <c r="N61" s="405" t="s">
        <v>75</v>
      </c>
      <c r="O61" s="405" t="s">
        <v>1169</v>
      </c>
      <c r="P61" s="405"/>
      <c r="Q61" s="405"/>
      <c r="R61" s="405"/>
      <c r="S61" s="405"/>
      <c r="T61" s="405"/>
      <c r="U61" s="405" t="s">
        <v>2275</v>
      </c>
      <c r="V61" s="405" t="s">
        <v>68</v>
      </c>
      <c r="W61" s="405" t="s">
        <v>68</v>
      </c>
      <c r="X61" s="405" t="s">
        <v>68</v>
      </c>
      <c r="Y61" s="405" t="s">
        <v>68</v>
      </c>
      <c r="Z61" s="405" t="s">
        <v>69</v>
      </c>
      <c r="AA61" s="405"/>
      <c r="AB61" s="405" t="s">
        <v>2220</v>
      </c>
      <c r="AC61" s="406">
        <v>42</v>
      </c>
      <c r="AD61" s="406">
        <v>0</v>
      </c>
      <c r="AE61" s="406">
        <v>0</v>
      </c>
      <c r="AF61" s="717">
        <v>67.2</v>
      </c>
      <c r="AG61" s="717">
        <f t="shared" si="6"/>
        <v>0</v>
      </c>
      <c r="AH61" s="484">
        <f t="shared" si="4"/>
        <v>67.2</v>
      </c>
      <c r="AI61" s="599">
        <f t="shared" si="5"/>
        <v>71.904000000000011</v>
      </c>
      <c r="AJ61" s="410"/>
    </row>
    <row r="62" spans="1:37" s="409" customFormat="1">
      <c r="A62" s="404">
        <v>11</v>
      </c>
      <c r="B62" s="405" t="s">
        <v>8</v>
      </c>
      <c r="C62" s="405" t="s">
        <v>2276</v>
      </c>
      <c r="D62" s="405" t="s">
        <v>2243</v>
      </c>
      <c r="E62" s="405" t="s">
        <v>406</v>
      </c>
      <c r="F62" s="405">
        <v>8300</v>
      </c>
      <c r="G62" s="405"/>
      <c r="H62" s="405" t="s">
        <v>2272</v>
      </c>
      <c r="I62" s="405"/>
      <c r="J62" s="405" t="s">
        <v>108</v>
      </c>
      <c r="K62" s="405"/>
      <c r="L62" s="405">
        <v>120</v>
      </c>
      <c r="M62" s="405" t="s">
        <v>236</v>
      </c>
      <c r="N62" s="405" t="s">
        <v>75</v>
      </c>
      <c r="O62" s="405" t="s">
        <v>1169</v>
      </c>
      <c r="P62" s="405"/>
      <c r="Q62" s="405"/>
      <c r="R62" s="405"/>
      <c r="S62" s="405"/>
      <c r="T62" s="405"/>
      <c r="U62" s="405" t="s">
        <v>2277</v>
      </c>
      <c r="V62" s="405" t="s">
        <v>68</v>
      </c>
      <c r="W62" s="405" t="s">
        <v>68</v>
      </c>
      <c r="X62" s="405" t="s">
        <v>68</v>
      </c>
      <c r="Y62" s="405" t="s">
        <v>68</v>
      </c>
      <c r="Z62" s="405" t="s">
        <v>69</v>
      </c>
      <c r="AA62" s="405"/>
      <c r="AB62" s="405" t="s">
        <v>2220</v>
      </c>
      <c r="AC62" s="406">
        <v>42</v>
      </c>
      <c r="AD62" s="406">
        <v>0</v>
      </c>
      <c r="AE62" s="406">
        <v>0</v>
      </c>
      <c r="AF62" s="717">
        <v>67.2</v>
      </c>
      <c r="AG62" s="717">
        <f t="shared" si="6"/>
        <v>0</v>
      </c>
      <c r="AH62" s="484">
        <f t="shared" si="4"/>
        <v>67.2</v>
      </c>
      <c r="AI62" s="599">
        <f t="shared" si="5"/>
        <v>71.904000000000011</v>
      </c>
      <c r="AJ62" s="410"/>
    </row>
    <row r="63" spans="1:37" s="409" customFormat="1">
      <c r="A63" s="404">
        <v>12</v>
      </c>
      <c r="B63" s="405" t="s">
        <v>8</v>
      </c>
      <c r="C63" s="405" t="s">
        <v>2278</v>
      </c>
      <c r="D63" s="405" t="s">
        <v>2243</v>
      </c>
      <c r="E63" s="405" t="s">
        <v>406</v>
      </c>
      <c r="F63" s="405">
        <v>8300</v>
      </c>
      <c r="G63" s="405"/>
      <c r="H63" s="405" t="s">
        <v>2272</v>
      </c>
      <c r="I63" s="405"/>
      <c r="J63" s="405" t="s">
        <v>108</v>
      </c>
      <c r="K63" s="405"/>
      <c r="L63" s="405">
        <v>120</v>
      </c>
      <c r="M63" s="405" t="s">
        <v>236</v>
      </c>
      <c r="N63" s="405" t="s">
        <v>75</v>
      </c>
      <c r="O63" s="405" t="s">
        <v>1169</v>
      </c>
      <c r="P63" s="405"/>
      <c r="Q63" s="405"/>
      <c r="R63" s="405"/>
      <c r="S63" s="405"/>
      <c r="T63" s="405"/>
      <c r="U63" s="405" t="s">
        <v>2279</v>
      </c>
      <c r="V63" s="405" t="s">
        <v>68</v>
      </c>
      <c r="W63" s="405" t="s">
        <v>68</v>
      </c>
      <c r="X63" s="405" t="s">
        <v>68</v>
      </c>
      <c r="Y63" s="405" t="s">
        <v>68</v>
      </c>
      <c r="Z63" s="405" t="s">
        <v>69</v>
      </c>
      <c r="AA63" s="405"/>
      <c r="AB63" s="405" t="s">
        <v>2220</v>
      </c>
      <c r="AC63" s="406">
        <v>42</v>
      </c>
      <c r="AD63" s="406">
        <v>0</v>
      </c>
      <c r="AE63" s="406">
        <v>0</v>
      </c>
      <c r="AF63" s="717">
        <v>67.2</v>
      </c>
      <c r="AG63" s="717">
        <f t="shared" si="6"/>
        <v>0</v>
      </c>
      <c r="AH63" s="484">
        <f t="shared" si="4"/>
        <v>67.2</v>
      </c>
      <c r="AI63" s="599">
        <f t="shared" si="5"/>
        <v>71.904000000000011</v>
      </c>
      <c r="AJ63" s="410"/>
    </row>
    <row r="64" spans="1:37" s="409" customFormat="1">
      <c r="A64" s="404">
        <v>13</v>
      </c>
      <c r="B64" s="405" t="s">
        <v>8</v>
      </c>
      <c r="C64" s="405" t="s">
        <v>2280</v>
      </c>
      <c r="D64" s="405" t="s">
        <v>2243</v>
      </c>
      <c r="E64" s="405" t="s">
        <v>406</v>
      </c>
      <c r="F64" s="405">
        <v>8300</v>
      </c>
      <c r="G64" s="405"/>
      <c r="H64" s="405" t="s">
        <v>2272</v>
      </c>
      <c r="I64" s="405"/>
      <c r="J64" s="405" t="s">
        <v>108</v>
      </c>
      <c r="K64" s="405"/>
      <c r="L64" s="405">
        <v>120</v>
      </c>
      <c r="M64" s="405" t="s">
        <v>236</v>
      </c>
      <c r="N64" s="405" t="s">
        <v>75</v>
      </c>
      <c r="O64" s="405" t="s">
        <v>1169</v>
      </c>
      <c r="P64" s="405"/>
      <c r="Q64" s="405"/>
      <c r="R64" s="405"/>
      <c r="S64" s="405"/>
      <c r="T64" s="405"/>
      <c r="U64" s="405" t="s">
        <v>2281</v>
      </c>
      <c r="V64" s="405" t="s">
        <v>68</v>
      </c>
      <c r="W64" s="405" t="s">
        <v>68</v>
      </c>
      <c r="X64" s="405" t="s">
        <v>68</v>
      </c>
      <c r="Y64" s="405" t="s">
        <v>68</v>
      </c>
      <c r="Z64" s="405" t="s">
        <v>69</v>
      </c>
      <c r="AA64" s="405"/>
      <c r="AB64" s="405" t="s">
        <v>2220</v>
      </c>
      <c r="AC64" s="406">
        <v>42</v>
      </c>
      <c r="AD64" s="406">
        <v>0</v>
      </c>
      <c r="AE64" s="406">
        <v>0</v>
      </c>
      <c r="AF64" s="717">
        <v>67.2</v>
      </c>
      <c r="AG64" s="717">
        <f t="shared" si="6"/>
        <v>0</v>
      </c>
      <c r="AH64" s="484">
        <f t="shared" si="4"/>
        <v>67.2</v>
      </c>
      <c r="AI64" s="599">
        <f t="shared" si="5"/>
        <v>71.904000000000011</v>
      </c>
      <c r="AJ64" s="410"/>
    </row>
    <row r="65" spans="1:36" s="409" customFormat="1">
      <c r="A65" s="404">
        <v>14</v>
      </c>
      <c r="B65" s="405" t="s">
        <v>8</v>
      </c>
      <c r="C65" s="405" t="s">
        <v>2282</v>
      </c>
      <c r="D65" s="405" t="s">
        <v>2243</v>
      </c>
      <c r="E65" s="405" t="s">
        <v>406</v>
      </c>
      <c r="F65" s="405">
        <v>8300</v>
      </c>
      <c r="G65" s="405"/>
      <c r="H65" s="405" t="s">
        <v>2272</v>
      </c>
      <c r="I65" s="405"/>
      <c r="J65" s="405" t="s">
        <v>108</v>
      </c>
      <c r="K65" s="405"/>
      <c r="L65" s="405">
        <v>120</v>
      </c>
      <c r="M65" s="405" t="s">
        <v>236</v>
      </c>
      <c r="N65" s="405" t="s">
        <v>75</v>
      </c>
      <c r="O65" s="405" t="s">
        <v>1169</v>
      </c>
      <c r="P65" s="405"/>
      <c r="Q65" s="405"/>
      <c r="R65" s="405"/>
      <c r="S65" s="405"/>
      <c r="T65" s="405"/>
      <c r="U65" s="405" t="s">
        <v>2283</v>
      </c>
      <c r="V65" s="405" t="s">
        <v>68</v>
      </c>
      <c r="W65" s="405" t="s">
        <v>68</v>
      </c>
      <c r="X65" s="405" t="s">
        <v>68</v>
      </c>
      <c r="Y65" s="405" t="s">
        <v>68</v>
      </c>
      <c r="Z65" s="405" t="s">
        <v>69</v>
      </c>
      <c r="AA65" s="405"/>
      <c r="AB65" s="405" t="s">
        <v>2220</v>
      </c>
      <c r="AC65" s="406">
        <v>42</v>
      </c>
      <c r="AD65" s="406">
        <v>0</v>
      </c>
      <c r="AE65" s="406">
        <v>0</v>
      </c>
      <c r="AF65" s="717">
        <v>67.2</v>
      </c>
      <c r="AG65" s="717">
        <f t="shared" si="6"/>
        <v>0</v>
      </c>
      <c r="AH65" s="484">
        <f t="shared" si="4"/>
        <v>67.2</v>
      </c>
      <c r="AI65" s="599">
        <f t="shared" si="5"/>
        <v>71.904000000000011</v>
      </c>
      <c r="AJ65" s="410"/>
    </row>
    <row r="66" spans="1:36" s="409" customFormat="1">
      <c r="A66" s="404">
        <v>15</v>
      </c>
      <c r="B66" s="405" t="s">
        <v>8</v>
      </c>
      <c r="C66" s="405" t="s">
        <v>2284</v>
      </c>
      <c r="D66" s="405" t="s">
        <v>2243</v>
      </c>
      <c r="E66" s="405" t="s">
        <v>406</v>
      </c>
      <c r="F66" s="405">
        <v>8300</v>
      </c>
      <c r="G66" s="405"/>
      <c r="H66" s="405" t="s">
        <v>2272</v>
      </c>
      <c r="I66" s="405"/>
      <c r="J66" s="405" t="s">
        <v>108</v>
      </c>
      <c r="K66" s="405"/>
      <c r="L66" s="405">
        <v>120</v>
      </c>
      <c r="M66" s="405" t="s">
        <v>236</v>
      </c>
      <c r="N66" s="405" t="s">
        <v>75</v>
      </c>
      <c r="O66" s="405" t="s">
        <v>1169</v>
      </c>
      <c r="P66" s="405"/>
      <c r="Q66" s="405"/>
      <c r="R66" s="405"/>
      <c r="S66" s="405"/>
      <c r="T66" s="405"/>
      <c r="U66" s="405" t="s">
        <v>2285</v>
      </c>
      <c r="V66" s="405" t="s">
        <v>68</v>
      </c>
      <c r="W66" s="405" t="s">
        <v>68</v>
      </c>
      <c r="X66" s="405" t="s">
        <v>68</v>
      </c>
      <c r="Y66" s="405" t="s">
        <v>68</v>
      </c>
      <c r="Z66" s="405" t="s">
        <v>69</v>
      </c>
      <c r="AA66" s="405"/>
      <c r="AB66" s="405" t="s">
        <v>2220</v>
      </c>
      <c r="AC66" s="406">
        <v>42</v>
      </c>
      <c r="AD66" s="406">
        <v>0</v>
      </c>
      <c r="AE66" s="406">
        <v>0</v>
      </c>
      <c r="AF66" s="717">
        <v>67.2</v>
      </c>
      <c r="AG66" s="717">
        <f t="shared" si="6"/>
        <v>0</v>
      </c>
      <c r="AH66" s="484">
        <f t="shared" si="4"/>
        <v>67.2</v>
      </c>
      <c r="AI66" s="599">
        <f t="shared" si="5"/>
        <v>71.904000000000011</v>
      </c>
      <c r="AJ66" s="410"/>
    </row>
    <row r="67" spans="1:36" s="409" customFormat="1">
      <c r="A67" s="404">
        <v>16</v>
      </c>
      <c r="B67" s="405" t="s">
        <v>8</v>
      </c>
      <c r="C67" s="405" t="s">
        <v>2336</v>
      </c>
      <c r="D67" s="405" t="s">
        <v>2243</v>
      </c>
      <c r="E67" s="405" t="s">
        <v>2337</v>
      </c>
      <c r="F67" s="405">
        <v>8300</v>
      </c>
      <c r="G67" s="405"/>
      <c r="H67" s="405" t="s">
        <v>2272</v>
      </c>
      <c r="I67" s="405"/>
      <c r="J67" s="405" t="s">
        <v>121</v>
      </c>
      <c r="K67" s="405"/>
      <c r="L67" s="405"/>
      <c r="M67" s="405" t="s">
        <v>74</v>
      </c>
      <c r="N67" s="405" t="s">
        <v>401</v>
      </c>
      <c r="O67" s="405" t="s">
        <v>1169</v>
      </c>
      <c r="P67" s="405">
        <v>0</v>
      </c>
      <c r="Q67" s="405"/>
      <c r="R67" s="405"/>
      <c r="S67" s="405"/>
      <c r="T67" s="405"/>
      <c r="U67" s="405" t="s">
        <v>2338</v>
      </c>
      <c r="V67" s="405" t="s">
        <v>68</v>
      </c>
      <c r="W67" s="405" t="s">
        <v>68</v>
      </c>
      <c r="X67" s="405" t="s">
        <v>68</v>
      </c>
      <c r="Y67" s="405" t="s">
        <v>68</v>
      </c>
      <c r="Z67" s="405" t="s">
        <v>69</v>
      </c>
      <c r="AA67" s="405"/>
      <c r="AB67" s="405" t="s">
        <v>2239</v>
      </c>
      <c r="AC67" s="406">
        <v>42</v>
      </c>
      <c r="AD67" s="406">
        <v>8</v>
      </c>
      <c r="AE67" s="406">
        <v>-10</v>
      </c>
      <c r="AF67" s="717">
        <v>64</v>
      </c>
      <c r="AG67" s="717">
        <v>0</v>
      </c>
      <c r="AH67" s="484">
        <f t="shared" si="4"/>
        <v>64</v>
      </c>
      <c r="AI67" s="599">
        <f t="shared" si="5"/>
        <v>68.48</v>
      </c>
      <c r="AJ67" s="410"/>
    </row>
    <row r="68" spans="1:36" s="409" customFormat="1">
      <c r="A68" s="404">
        <v>17</v>
      </c>
      <c r="B68" s="405" t="s">
        <v>8</v>
      </c>
      <c r="C68" s="405" t="s">
        <v>2341</v>
      </c>
      <c r="D68" s="405" t="s">
        <v>2243</v>
      </c>
      <c r="E68" s="405" t="s">
        <v>2337</v>
      </c>
      <c r="F68" s="405">
        <v>8300</v>
      </c>
      <c r="G68" s="405"/>
      <c r="H68" s="405" t="s">
        <v>2272</v>
      </c>
      <c r="I68" s="405">
        <v>2000</v>
      </c>
      <c r="J68" s="405" t="s">
        <v>121</v>
      </c>
      <c r="K68" s="405" t="s">
        <v>194</v>
      </c>
      <c r="L68" s="405" t="s">
        <v>2238</v>
      </c>
      <c r="M68" s="405" t="s">
        <v>63</v>
      </c>
      <c r="N68" s="405" t="s">
        <v>401</v>
      </c>
      <c r="O68" s="405" t="s">
        <v>1169</v>
      </c>
      <c r="P68" s="405">
        <v>0</v>
      </c>
      <c r="Q68" s="405"/>
      <c r="R68" s="405"/>
      <c r="S68" s="405"/>
      <c r="T68" s="405"/>
      <c r="U68" s="405" t="s">
        <v>2342</v>
      </c>
      <c r="V68" s="405" t="s">
        <v>68</v>
      </c>
      <c r="W68" s="405" t="s">
        <v>68</v>
      </c>
      <c r="X68" s="405" t="s">
        <v>68</v>
      </c>
      <c r="Y68" s="405" t="s">
        <v>68</v>
      </c>
      <c r="Z68" s="405" t="s">
        <v>69</v>
      </c>
      <c r="AA68" s="405"/>
      <c r="AB68" s="405" t="s">
        <v>2239</v>
      </c>
      <c r="AC68" s="406">
        <v>42</v>
      </c>
      <c r="AD68" s="406">
        <v>8</v>
      </c>
      <c r="AE68" s="406">
        <v>8</v>
      </c>
      <c r="AF68" s="717">
        <v>92.800000000000011</v>
      </c>
      <c r="AG68" s="717">
        <f t="shared" ref="AG68:AG73" si="7">AF68*(1-(0.95^0*0.9^0*0.8^0*0.7^0*0.65^0*0.93^0*0.93^0*1^0))</f>
        <v>0</v>
      </c>
      <c r="AH68" s="484">
        <f t="shared" si="4"/>
        <v>92.800000000000011</v>
      </c>
      <c r="AI68" s="599">
        <f t="shared" si="5"/>
        <v>99.296000000000021</v>
      </c>
      <c r="AJ68" s="410"/>
    </row>
    <row r="69" spans="1:36" s="409" customFormat="1">
      <c r="A69" s="404">
        <v>18</v>
      </c>
      <c r="B69" s="405" t="s">
        <v>8</v>
      </c>
      <c r="C69" s="405" t="s">
        <v>2343</v>
      </c>
      <c r="D69" s="405" t="s">
        <v>2243</v>
      </c>
      <c r="E69" s="405" t="s">
        <v>2337</v>
      </c>
      <c r="F69" s="405">
        <v>8300</v>
      </c>
      <c r="G69" s="405"/>
      <c r="H69" s="405" t="s">
        <v>2272</v>
      </c>
      <c r="I69" s="405">
        <v>2000</v>
      </c>
      <c r="J69" s="405" t="s">
        <v>121</v>
      </c>
      <c r="K69" s="405" t="s">
        <v>194</v>
      </c>
      <c r="L69" s="405" t="s">
        <v>2238</v>
      </c>
      <c r="M69" s="405" t="s">
        <v>74</v>
      </c>
      <c r="N69" s="405" t="s">
        <v>401</v>
      </c>
      <c r="O69" s="405" t="s">
        <v>1169</v>
      </c>
      <c r="P69" s="405">
        <v>0</v>
      </c>
      <c r="Q69" s="405"/>
      <c r="R69" s="405"/>
      <c r="S69" s="405"/>
      <c r="T69" s="405"/>
      <c r="U69" s="405" t="s">
        <v>2344</v>
      </c>
      <c r="V69" s="405" t="s">
        <v>68</v>
      </c>
      <c r="W69" s="405" t="s">
        <v>68</v>
      </c>
      <c r="X69" s="405" t="s">
        <v>68</v>
      </c>
      <c r="Y69" s="405" t="s">
        <v>68</v>
      </c>
      <c r="Z69" s="405" t="s">
        <v>69</v>
      </c>
      <c r="AA69" s="405"/>
      <c r="AB69" s="405" t="s">
        <v>2239</v>
      </c>
      <c r="AC69" s="406">
        <v>42</v>
      </c>
      <c r="AD69" s="406">
        <v>8</v>
      </c>
      <c r="AE69" s="406">
        <v>8</v>
      </c>
      <c r="AF69" s="717">
        <v>92.800000000000011</v>
      </c>
      <c r="AG69" s="717">
        <f t="shared" si="7"/>
        <v>0</v>
      </c>
      <c r="AH69" s="484">
        <f t="shared" si="4"/>
        <v>92.800000000000011</v>
      </c>
      <c r="AI69" s="599">
        <f t="shared" si="5"/>
        <v>99.296000000000021</v>
      </c>
      <c r="AJ69" s="410"/>
    </row>
    <row r="70" spans="1:36" s="409" customFormat="1">
      <c r="A70" s="404">
        <v>19</v>
      </c>
      <c r="B70" s="405" t="s">
        <v>8</v>
      </c>
      <c r="C70" s="405" t="s">
        <v>2266</v>
      </c>
      <c r="D70" s="405" t="s">
        <v>2243</v>
      </c>
      <c r="E70" s="405" t="s">
        <v>409</v>
      </c>
      <c r="F70" s="405">
        <v>8200</v>
      </c>
      <c r="G70" s="405"/>
      <c r="H70" s="405" t="s">
        <v>584</v>
      </c>
      <c r="I70" s="405">
        <v>2000</v>
      </c>
      <c r="J70" s="405" t="s">
        <v>121</v>
      </c>
      <c r="K70" s="405" t="s">
        <v>194</v>
      </c>
      <c r="L70" s="405" t="s">
        <v>2238</v>
      </c>
      <c r="M70" s="405" t="s">
        <v>113</v>
      </c>
      <c r="N70" s="405" t="s">
        <v>401</v>
      </c>
      <c r="O70" s="405" t="s">
        <v>1169</v>
      </c>
      <c r="P70" s="405">
        <v>0</v>
      </c>
      <c r="Q70" s="405"/>
      <c r="R70" s="405"/>
      <c r="S70" s="405"/>
      <c r="T70" s="405" t="s">
        <v>375</v>
      </c>
      <c r="U70" s="405" t="s">
        <v>2267</v>
      </c>
      <c r="V70" s="405" t="s">
        <v>68</v>
      </c>
      <c r="W70" s="405" t="s">
        <v>68</v>
      </c>
      <c r="X70" s="405" t="s">
        <v>68</v>
      </c>
      <c r="Y70" s="405" t="s">
        <v>68</v>
      </c>
      <c r="Z70" s="405" t="s">
        <v>69</v>
      </c>
      <c r="AA70" s="405"/>
      <c r="AB70" s="405" t="s">
        <v>2237</v>
      </c>
      <c r="AC70" s="406">
        <v>36</v>
      </c>
      <c r="AD70" s="406">
        <v>8</v>
      </c>
      <c r="AE70" s="406">
        <v>8</v>
      </c>
      <c r="AF70" s="717">
        <v>83.2</v>
      </c>
      <c r="AG70" s="717">
        <f t="shared" si="7"/>
        <v>0</v>
      </c>
      <c r="AH70" s="484">
        <f t="shared" si="4"/>
        <v>83.2</v>
      </c>
      <c r="AI70" s="599">
        <f t="shared" si="5"/>
        <v>89.024000000000015</v>
      </c>
      <c r="AJ70" s="410"/>
    </row>
    <row r="71" spans="1:36" s="409" customFormat="1">
      <c r="A71" s="404">
        <v>20</v>
      </c>
      <c r="B71" s="405" t="s">
        <v>8</v>
      </c>
      <c r="C71" s="405" t="s">
        <v>2259</v>
      </c>
      <c r="D71" s="405" t="s">
        <v>2243</v>
      </c>
      <c r="E71" s="405" t="s">
        <v>409</v>
      </c>
      <c r="F71" s="405">
        <v>8200</v>
      </c>
      <c r="G71" s="405"/>
      <c r="H71" s="405" t="s">
        <v>584</v>
      </c>
      <c r="I71" s="405">
        <v>2000</v>
      </c>
      <c r="J71" s="405" t="s">
        <v>121</v>
      </c>
      <c r="K71" s="405" t="s">
        <v>194</v>
      </c>
      <c r="L71" s="405" t="s">
        <v>216</v>
      </c>
      <c r="M71" s="405" t="s">
        <v>74</v>
      </c>
      <c r="N71" s="405" t="s">
        <v>401</v>
      </c>
      <c r="O71" s="405" t="s">
        <v>1169</v>
      </c>
      <c r="P71" s="405">
        <v>0</v>
      </c>
      <c r="Q71" s="405"/>
      <c r="R71" s="405"/>
      <c r="S71" s="405"/>
      <c r="T71" s="405" t="s">
        <v>375</v>
      </c>
      <c r="U71" s="405" t="s">
        <v>2260</v>
      </c>
      <c r="V71" s="405" t="s">
        <v>68</v>
      </c>
      <c r="W71" s="405" t="s">
        <v>68</v>
      </c>
      <c r="X71" s="405" t="s">
        <v>68</v>
      </c>
      <c r="Y71" s="405" t="s">
        <v>68</v>
      </c>
      <c r="Z71" s="405" t="s">
        <v>69</v>
      </c>
      <c r="AA71" s="405"/>
      <c r="AB71" s="405" t="s">
        <v>2237</v>
      </c>
      <c r="AC71" s="406">
        <v>36</v>
      </c>
      <c r="AD71" s="406">
        <v>8</v>
      </c>
      <c r="AE71" s="406">
        <v>8</v>
      </c>
      <c r="AF71" s="717">
        <v>83.2</v>
      </c>
      <c r="AG71" s="717">
        <f t="shared" si="7"/>
        <v>0</v>
      </c>
      <c r="AH71" s="484">
        <f t="shared" si="4"/>
        <v>83.2</v>
      </c>
      <c r="AI71" s="599">
        <f t="shared" si="5"/>
        <v>89.024000000000015</v>
      </c>
      <c r="AJ71" s="410"/>
    </row>
    <row r="72" spans="1:36" s="409" customFormat="1">
      <c r="A72" s="404">
        <v>21</v>
      </c>
      <c r="B72" s="405" t="s">
        <v>8</v>
      </c>
      <c r="C72" s="405" t="s">
        <v>2261</v>
      </c>
      <c r="D72" s="405" t="s">
        <v>2243</v>
      </c>
      <c r="E72" s="405" t="s">
        <v>409</v>
      </c>
      <c r="F72" s="405">
        <v>8200</v>
      </c>
      <c r="G72" s="405"/>
      <c r="H72" s="405" t="s">
        <v>584</v>
      </c>
      <c r="I72" s="405">
        <v>2000</v>
      </c>
      <c r="J72" s="405" t="s">
        <v>121</v>
      </c>
      <c r="K72" s="405" t="s">
        <v>194</v>
      </c>
      <c r="L72" s="405" t="s">
        <v>216</v>
      </c>
      <c r="M72" s="405" t="s">
        <v>74</v>
      </c>
      <c r="N72" s="405" t="s">
        <v>401</v>
      </c>
      <c r="O72" s="405" t="s">
        <v>1169</v>
      </c>
      <c r="P72" s="405">
        <v>0</v>
      </c>
      <c r="Q72" s="405"/>
      <c r="R72" s="405"/>
      <c r="S72" s="405"/>
      <c r="T72" s="405" t="s">
        <v>375</v>
      </c>
      <c r="U72" s="405" t="s">
        <v>2262</v>
      </c>
      <c r="V72" s="405" t="s">
        <v>68</v>
      </c>
      <c r="W72" s="405" t="s">
        <v>68</v>
      </c>
      <c r="X72" s="405" t="s">
        <v>68</v>
      </c>
      <c r="Y72" s="405" t="s">
        <v>68</v>
      </c>
      <c r="Z72" s="405" t="s">
        <v>69</v>
      </c>
      <c r="AA72" s="405"/>
      <c r="AB72" s="405" t="s">
        <v>2237</v>
      </c>
      <c r="AC72" s="406">
        <v>36</v>
      </c>
      <c r="AD72" s="406">
        <v>8</v>
      </c>
      <c r="AE72" s="406">
        <v>8</v>
      </c>
      <c r="AF72" s="717">
        <v>83.2</v>
      </c>
      <c r="AG72" s="717">
        <f t="shared" si="7"/>
        <v>0</v>
      </c>
      <c r="AH72" s="484">
        <f t="shared" si="4"/>
        <v>83.2</v>
      </c>
      <c r="AI72" s="599">
        <f t="shared" si="5"/>
        <v>89.024000000000015</v>
      </c>
      <c r="AJ72" s="410"/>
    </row>
    <row r="73" spans="1:36" s="409" customFormat="1">
      <c r="A73" s="404">
        <v>22</v>
      </c>
      <c r="B73" s="405" t="s">
        <v>8</v>
      </c>
      <c r="C73" s="405" t="s">
        <v>2263</v>
      </c>
      <c r="D73" s="405" t="s">
        <v>2243</v>
      </c>
      <c r="E73" s="405" t="s">
        <v>409</v>
      </c>
      <c r="F73" s="405">
        <v>8200</v>
      </c>
      <c r="G73" s="405"/>
      <c r="H73" s="405" t="s">
        <v>584</v>
      </c>
      <c r="I73" s="405">
        <v>2000</v>
      </c>
      <c r="J73" s="405" t="s">
        <v>121</v>
      </c>
      <c r="K73" s="405" t="s">
        <v>194</v>
      </c>
      <c r="L73" s="405" t="s">
        <v>2264</v>
      </c>
      <c r="M73" s="405" t="s">
        <v>113</v>
      </c>
      <c r="N73" s="405" t="s">
        <v>401</v>
      </c>
      <c r="O73" s="405" t="s">
        <v>1169</v>
      </c>
      <c r="P73" s="405">
        <v>0</v>
      </c>
      <c r="Q73" s="405"/>
      <c r="R73" s="405"/>
      <c r="S73" s="405"/>
      <c r="T73" s="405" t="s">
        <v>375</v>
      </c>
      <c r="U73" s="405" t="s">
        <v>2265</v>
      </c>
      <c r="V73" s="405" t="s">
        <v>68</v>
      </c>
      <c r="W73" s="405" t="s">
        <v>68</v>
      </c>
      <c r="X73" s="405" t="s">
        <v>68</v>
      </c>
      <c r="Y73" s="405" t="s">
        <v>68</v>
      </c>
      <c r="Z73" s="405" t="s">
        <v>69</v>
      </c>
      <c r="AA73" s="405"/>
      <c r="AB73" s="405" t="s">
        <v>2237</v>
      </c>
      <c r="AC73" s="406">
        <v>36</v>
      </c>
      <c r="AD73" s="406">
        <v>8</v>
      </c>
      <c r="AE73" s="406">
        <v>8</v>
      </c>
      <c r="AF73" s="717">
        <v>83.2</v>
      </c>
      <c r="AG73" s="717">
        <f t="shared" si="7"/>
        <v>0</v>
      </c>
      <c r="AH73" s="484">
        <f t="shared" si="4"/>
        <v>83.2</v>
      </c>
      <c r="AI73" s="599">
        <f t="shared" si="5"/>
        <v>89.024000000000015</v>
      </c>
      <c r="AJ73" s="410"/>
    </row>
    <row r="74" spans="1:36" s="409" customFormat="1">
      <c r="A74" s="404">
        <v>23</v>
      </c>
      <c r="B74" s="405" t="s">
        <v>8</v>
      </c>
      <c r="C74" s="405" t="s">
        <v>2268</v>
      </c>
      <c r="D74" s="405" t="s">
        <v>2243</v>
      </c>
      <c r="E74" s="405" t="s">
        <v>1309</v>
      </c>
      <c r="F74" s="405">
        <v>8200</v>
      </c>
      <c r="G74" s="405"/>
      <c r="H74" s="405" t="s">
        <v>2269</v>
      </c>
      <c r="I74" s="405">
        <v>2000</v>
      </c>
      <c r="J74" s="405" t="s">
        <v>121</v>
      </c>
      <c r="K74" s="405" t="s">
        <v>194</v>
      </c>
      <c r="L74" s="405" t="s">
        <v>395</v>
      </c>
      <c r="M74" s="405" t="s">
        <v>74</v>
      </c>
      <c r="N74" s="405" t="s">
        <v>75</v>
      </c>
      <c r="O74" s="405" t="s">
        <v>1169</v>
      </c>
      <c r="P74" s="405">
        <v>0</v>
      </c>
      <c r="Q74" s="405"/>
      <c r="R74" s="405"/>
      <c r="S74" s="405"/>
      <c r="T74" s="405"/>
      <c r="U74" s="405" t="s">
        <v>2270</v>
      </c>
      <c r="V74" s="405" t="s">
        <v>68</v>
      </c>
      <c r="W74" s="405" t="s">
        <v>68</v>
      </c>
      <c r="X74" s="405" t="s">
        <v>68</v>
      </c>
      <c r="Y74" s="405" t="s">
        <v>68</v>
      </c>
      <c r="Z74" s="405" t="s">
        <v>69</v>
      </c>
      <c r="AA74" s="405" t="s">
        <v>82</v>
      </c>
      <c r="AB74" s="405" t="s">
        <v>2237</v>
      </c>
      <c r="AC74" s="406">
        <v>36</v>
      </c>
      <c r="AD74" s="406">
        <v>8</v>
      </c>
      <c r="AE74" s="406">
        <v>13</v>
      </c>
      <c r="AF74" s="717">
        <v>91.2</v>
      </c>
      <c r="AG74" s="717">
        <f>AF74*(1-(0.95^0*0.9^0*0.8^0*0.7^0*0.65^0*0.93^0*0.93^0*1^1))</f>
        <v>0</v>
      </c>
      <c r="AH74" s="484">
        <f t="shared" si="4"/>
        <v>91.2</v>
      </c>
      <c r="AI74" s="599">
        <f t="shared" si="5"/>
        <v>97.584000000000003</v>
      </c>
      <c r="AJ74" s="410"/>
    </row>
    <row r="75" spans="1:36" s="409" customFormat="1">
      <c r="A75" s="404">
        <v>24</v>
      </c>
      <c r="B75" s="405" t="s">
        <v>8</v>
      </c>
      <c r="C75" s="405" t="s">
        <v>2292</v>
      </c>
      <c r="D75" s="405" t="s">
        <v>2243</v>
      </c>
      <c r="E75" s="405" t="s">
        <v>2139</v>
      </c>
      <c r="F75" s="405">
        <v>8300</v>
      </c>
      <c r="G75" s="405"/>
      <c r="H75" s="405" t="s">
        <v>2272</v>
      </c>
      <c r="I75" s="405">
        <v>2000</v>
      </c>
      <c r="J75" s="405" t="s">
        <v>108</v>
      </c>
      <c r="K75" s="405" t="s">
        <v>194</v>
      </c>
      <c r="L75" s="405" t="s">
        <v>386</v>
      </c>
      <c r="M75" s="405" t="s">
        <v>74</v>
      </c>
      <c r="N75" s="405" t="s">
        <v>75</v>
      </c>
      <c r="O75" s="405" t="s">
        <v>1169</v>
      </c>
      <c r="P75" s="405">
        <v>0</v>
      </c>
      <c r="Q75" s="405"/>
      <c r="R75" s="405"/>
      <c r="S75" s="405"/>
      <c r="T75" s="405"/>
      <c r="U75" s="405" t="s">
        <v>2348</v>
      </c>
      <c r="V75" s="405" t="s">
        <v>68</v>
      </c>
      <c r="W75" s="405" t="s">
        <v>68</v>
      </c>
      <c r="X75" s="405" t="s">
        <v>68</v>
      </c>
      <c r="Y75" s="405" t="s">
        <v>68</v>
      </c>
      <c r="Z75" s="405" t="s">
        <v>69</v>
      </c>
      <c r="AA75" s="405"/>
      <c r="AB75" s="405" t="s">
        <v>2239</v>
      </c>
      <c r="AC75" s="406">
        <v>42</v>
      </c>
      <c r="AD75" s="406">
        <v>0</v>
      </c>
      <c r="AE75" s="406">
        <v>8</v>
      </c>
      <c r="AF75" s="717">
        <v>80</v>
      </c>
      <c r="AG75" s="717">
        <f t="shared" ref="AG75:AG98" si="8">AF75*(1-(0.95^0*0.9^0*0.8^0*0.7^0*0.65^0*0.93^0*0.93^0*1^0))</f>
        <v>0</v>
      </c>
      <c r="AH75" s="484">
        <f t="shared" si="4"/>
        <v>80</v>
      </c>
      <c r="AI75" s="599">
        <f t="shared" si="5"/>
        <v>85.600000000000009</v>
      </c>
      <c r="AJ75" s="410"/>
    </row>
    <row r="76" spans="1:36" s="409" customFormat="1">
      <c r="A76" s="404">
        <v>25</v>
      </c>
      <c r="B76" s="405" t="s">
        <v>8</v>
      </c>
      <c r="C76" s="405" t="s">
        <v>2294</v>
      </c>
      <c r="D76" s="405" t="s">
        <v>2243</v>
      </c>
      <c r="E76" s="405" t="s">
        <v>2139</v>
      </c>
      <c r="F76" s="405">
        <v>8300</v>
      </c>
      <c r="G76" s="405"/>
      <c r="H76" s="405" t="s">
        <v>2272</v>
      </c>
      <c r="I76" s="405">
        <v>2000</v>
      </c>
      <c r="J76" s="405" t="s">
        <v>108</v>
      </c>
      <c r="K76" s="405" t="s">
        <v>194</v>
      </c>
      <c r="L76" s="405" t="s">
        <v>386</v>
      </c>
      <c r="M76" s="405" t="s">
        <v>74</v>
      </c>
      <c r="N76" s="405" t="s">
        <v>75</v>
      </c>
      <c r="O76" s="405" t="s">
        <v>1169</v>
      </c>
      <c r="P76" s="405">
        <v>0</v>
      </c>
      <c r="Q76" s="405"/>
      <c r="R76" s="405"/>
      <c r="S76" s="405"/>
      <c r="T76" s="405"/>
      <c r="U76" s="405" t="s">
        <v>2349</v>
      </c>
      <c r="V76" s="405" t="s">
        <v>68</v>
      </c>
      <c r="W76" s="405" t="s">
        <v>68</v>
      </c>
      <c r="X76" s="405" t="s">
        <v>68</v>
      </c>
      <c r="Y76" s="405" t="s">
        <v>68</v>
      </c>
      <c r="Z76" s="405" t="s">
        <v>69</v>
      </c>
      <c r="AA76" s="405"/>
      <c r="AB76" s="405" t="s">
        <v>2239</v>
      </c>
      <c r="AC76" s="406">
        <v>42</v>
      </c>
      <c r="AD76" s="406">
        <v>0</v>
      </c>
      <c r="AE76" s="406">
        <v>8</v>
      </c>
      <c r="AF76" s="717">
        <v>80</v>
      </c>
      <c r="AG76" s="717">
        <f t="shared" si="8"/>
        <v>0</v>
      </c>
      <c r="AH76" s="484">
        <f t="shared" si="4"/>
        <v>80</v>
      </c>
      <c r="AI76" s="599">
        <f t="shared" si="5"/>
        <v>85.600000000000009</v>
      </c>
      <c r="AJ76" s="410"/>
    </row>
    <row r="77" spans="1:36" s="409" customFormat="1">
      <c r="A77" s="404">
        <v>26</v>
      </c>
      <c r="B77" s="405" t="s">
        <v>8</v>
      </c>
      <c r="C77" s="405" t="s">
        <v>2296</v>
      </c>
      <c r="D77" s="405" t="s">
        <v>2243</v>
      </c>
      <c r="E77" s="405" t="s">
        <v>408</v>
      </c>
      <c r="F77" s="405">
        <v>8300</v>
      </c>
      <c r="G77" s="405"/>
      <c r="H77" s="405" t="s">
        <v>2272</v>
      </c>
      <c r="I77" s="405"/>
      <c r="J77" s="405" t="s">
        <v>121</v>
      </c>
      <c r="K77" s="405"/>
      <c r="L77" s="405">
        <v>120</v>
      </c>
      <c r="M77" s="405" t="s">
        <v>236</v>
      </c>
      <c r="N77" s="405" t="s">
        <v>75</v>
      </c>
      <c r="O77" s="405" t="s">
        <v>1169</v>
      </c>
      <c r="P77" s="405"/>
      <c r="Q77" s="405"/>
      <c r="R77" s="405"/>
      <c r="S77" s="405"/>
      <c r="T77" s="405"/>
      <c r="U77" s="405" t="s">
        <v>2297</v>
      </c>
      <c r="V77" s="405" t="s">
        <v>68</v>
      </c>
      <c r="W77" s="405" t="s">
        <v>68</v>
      </c>
      <c r="X77" s="405" t="s">
        <v>68</v>
      </c>
      <c r="Y77" s="405" t="s">
        <v>68</v>
      </c>
      <c r="Z77" s="405" t="s">
        <v>69</v>
      </c>
      <c r="AA77" s="405"/>
      <c r="AB77" s="405" t="s">
        <v>2220</v>
      </c>
      <c r="AC77" s="406">
        <v>42</v>
      </c>
      <c r="AD77" s="406">
        <v>8</v>
      </c>
      <c r="AE77" s="406">
        <v>0</v>
      </c>
      <c r="AF77" s="717">
        <v>80</v>
      </c>
      <c r="AG77" s="717">
        <f t="shared" si="8"/>
        <v>0</v>
      </c>
      <c r="AH77" s="484">
        <f t="shared" si="4"/>
        <v>80</v>
      </c>
      <c r="AI77" s="599">
        <f t="shared" si="5"/>
        <v>85.600000000000009</v>
      </c>
      <c r="AJ77" s="410"/>
    </row>
    <row r="78" spans="1:36" s="409" customFormat="1">
      <c r="A78" s="404">
        <v>27</v>
      </c>
      <c r="B78" s="405" t="s">
        <v>8</v>
      </c>
      <c r="C78" s="405" t="s">
        <v>2298</v>
      </c>
      <c r="D78" s="405" t="s">
        <v>2243</v>
      </c>
      <c r="E78" s="405" t="s">
        <v>408</v>
      </c>
      <c r="F78" s="405">
        <v>8300</v>
      </c>
      <c r="G78" s="405"/>
      <c r="H78" s="405" t="s">
        <v>2272</v>
      </c>
      <c r="I78" s="405"/>
      <c r="J78" s="405" t="s">
        <v>121</v>
      </c>
      <c r="K78" s="405"/>
      <c r="L78" s="405">
        <v>120</v>
      </c>
      <c r="M78" s="405" t="s">
        <v>236</v>
      </c>
      <c r="N78" s="405" t="s">
        <v>75</v>
      </c>
      <c r="O78" s="405" t="s">
        <v>1169</v>
      </c>
      <c r="P78" s="405"/>
      <c r="Q78" s="405"/>
      <c r="R78" s="405"/>
      <c r="S78" s="405"/>
      <c r="T78" s="405"/>
      <c r="U78" s="405" t="s">
        <v>2299</v>
      </c>
      <c r="V78" s="405" t="s">
        <v>68</v>
      </c>
      <c r="W78" s="405" t="s">
        <v>68</v>
      </c>
      <c r="X78" s="405" t="s">
        <v>68</v>
      </c>
      <c r="Y78" s="405" t="s">
        <v>68</v>
      </c>
      <c r="Z78" s="405" t="s">
        <v>69</v>
      </c>
      <c r="AA78" s="405"/>
      <c r="AB78" s="405" t="s">
        <v>2220</v>
      </c>
      <c r="AC78" s="406">
        <v>42</v>
      </c>
      <c r="AD78" s="406">
        <v>8</v>
      </c>
      <c r="AE78" s="406">
        <v>0</v>
      </c>
      <c r="AF78" s="717">
        <v>80</v>
      </c>
      <c r="AG78" s="717">
        <f t="shared" si="8"/>
        <v>0</v>
      </c>
      <c r="AH78" s="484">
        <f t="shared" si="4"/>
        <v>80</v>
      </c>
      <c r="AI78" s="599">
        <f t="shared" si="5"/>
        <v>85.600000000000009</v>
      </c>
      <c r="AJ78" s="410"/>
    </row>
    <row r="79" spans="1:36" s="409" customFormat="1">
      <c r="A79" s="404">
        <v>28</v>
      </c>
      <c r="B79" s="405" t="s">
        <v>8</v>
      </c>
      <c r="C79" s="405" t="s">
        <v>2334</v>
      </c>
      <c r="D79" s="405" t="s">
        <v>2243</v>
      </c>
      <c r="E79" s="405" t="s">
        <v>408</v>
      </c>
      <c r="F79" s="405">
        <v>8300</v>
      </c>
      <c r="G79" s="405"/>
      <c r="H79" s="405" t="s">
        <v>2272</v>
      </c>
      <c r="I79" s="405"/>
      <c r="J79" s="405" t="s">
        <v>121</v>
      </c>
      <c r="K79" s="405"/>
      <c r="L79" s="405">
        <v>500</v>
      </c>
      <c r="M79" s="405" t="s">
        <v>236</v>
      </c>
      <c r="N79" s="405" t="s">
        <v>392</v>
      </c>
      <c r="O79" s="405" t="s">
        <v>1169</v>
      </c>
      <c r="P79" s="405"/>
      <c r="Q79" s="405"/>
      <c r="R79" s="405"/>
      <c r="S79" s="405"/>
      <c r="T79" s="405"/>
      <c r="U79" s="405" t="s">
        <v>2335</v>
      </c>
      <c r="V79" s="405" t="s">
        <v>68</v>
      </c>
      <c r="W79" s="405" t="s">
        <v>68</v>
      </c>
      <c r="X79" s="405" t="s">
        <v>68</v>
      </c>
      <c r="Y79" s="405" t="s">
        <v>68</v>
      </c>
      <c r="Z79" s="405" t="s">
        <v>69</v>
      </c>
      <c r="AA79" s="405"/>
      <c r="AB79" s="405" t="s">
        <v>2220</v>
      </c>
      <c r="AC79" s="406">
        <v>42</v>
      </c>
      <c r="AD79" s="406">
        <v>8</v>
      </c>
      <c r="AE79" s="406">
        <v>0</v>
      </c>
      <c r="AF79" s="717">
        <v>80</v>
      </c>
      <c r="AG79" s="717">
        <f t="shared" si="8"/>
        <v>0</v>
      </c>
      <c r="AH79" s="484">
        <f t="shared" si="4"/>
        <v>80</v>
      </c>
      <c r="AI79" s="599">
        <f t="shared" si="5"/>
        <v>85.600000000000009</v>
      </c>
      <c r="AJ79" s="410"/>
    </row>
    <row r="80" spans="1:36" s="409" customFormat="1">
      <c r="A80" s="404">
        <v>29</v>
      </c>
      <c r="B80" s="405" t="s">
        <v>8</v>
      </c>
      <c r="C80" s="405" t="s">
        <v>2300</v>
      </c>
      <c r="D80" s="405" t="s">
        <v>2243</v>
      </c>
      <c r="E80" s="405" t="s">
        <v>408</v>
      </c>
      <c r="F80" s="405">
        <v>8300</v>
      </c>
      <c r="G80" s="405"/>
      <c r="H80" s="405" t="s">
        <v>2272</v>
      </c>
      <c r="I80" s="405"/>
      <c r="J80" s="405" t="s">
        <v>121</v>
      </c>
      <c r="K80" s="405"/>
      <c r="L80" s="405">
        <v>120</v>
      </c>
      <c r="M80" s="405" t="s">
        <v>236</v>
      </c>
      <c r="N80" s="405" t="s">
        <v>75</v>
      </c>
      <c r="O80" s="405" t="s">
        <v>1169</v>
      </c>
      <c r="P80" s="405"/>
      <c r="Q80" s="405"/>
      <c r="R80" s="405"/>
      <c r="S80" s="405"/>
      <c r="T80" s="405"/>
      <c r="U80" s="405" t="s">
        <v>2301</v>
      </c>
      <c r="V80" s="405" t="s">
        <v>68</v>
      </c>
      <c r="W80" s="405" t="s">
        <v>68</v>
      </c>
      <c r="X80" s="405" t="s">
        <v>68</v>
      </c>
      <c r="Y80" s="405" t="s">
        <v>68</v>
      </c>
      <c r="Z80" s="405" t="s">
        <v>69</v>
      </c>
      <c r="AA80" s="405"/>
      <c r="AB80" s="405" t="s">
        <v>2220</v>
      </c>
      <c r="AC80" s="406">
        <v>42</v>
      </c>
      <c r="AD80" s="406">
        <v>8</v>
      </c>
      <c r="AE80" s="406">
        <v>0</v>
      </c>
      <c r="AF80" s="717">
        <v>80</v>
      </c>
      <c r="AG80" s="717">
        <f t="shared" si="8"/>
        <v>0</v>
      </c>
      <c r="AH80" s="484">
        <f t="shared" si="4"/>
        <v>80</v>
      </c>
      <c r="AI80" s="599">
        <f t="shared" si="5"/>
        <v>85.600000000000009</v>
      </c>
      <c r="AJ80" s="410"/>
    </row>
    <row r="81" spans="1:36" s="409" customFormat="1">
      <c r="A81" s="404">
        <v>30</v>
      </c>
      <c r="B81" s="405" t="s">
        <v>8</v>
      </c>
      <c r="C81" s="405" t="s">
        <v>2302</v>
      </c>
      <c r="D81" s="405" t="s">
        <v>2243</v>
      </c>
      <c r="E81" s="405" t="s">
        <v>408</v>
      </c>
      <c r="F81" s="405">
        <v>8300</v>
      </c>
      <c r="G81" s="405"/>
      <c r="H81" s="405" t="s">
        <v>2272</v>
      </c>
      <c r="I81" s="405"/>
      <c r="J81" s="405" t="s">
        <v>121</v>
      </c>
      <c r="K81" s="405"/>
      <c r="L81" s="405">
        <v>120</v>
      </c>
      <c r="M81" s="405" t="s">
        <v>236</v>
      </c>
      <c r="N81" s="405" t="s">
        <v>75</v>
      </c>
      <c r="O81" s="405" t="s">
        <v>1169</v>
      </c>
      <c r="P81" s="405"/>
      <c r="Q81" s="405"/>
      <c r="R81" s="405"/>
      <c r="S81" s="405"/>
      <c r="T81" s="405"/>
      <c r="U81" s="405" t="s">
        <v>2303</v>
      </c>
      <c r="V81" s="405" t="s">
        <v>68</v>
      </c>
      <c r="W81" s="405" t="s">
        <v>68</v>
      </c>
      <c r="X81" s="405" t="s">
        <v>68</v>
      </c>
      <c r="Y81" s="405" t="s">
        <v>68</v>
      </c>
      <c r="Z81" s="405" t="s">
        <v>69</v>
      </c>
      <c r="AA81" s="405"/>
      <c r="AB81" s="405" t="s">
        <v>2220</v>
      </c>
      <c r="AC81" s="406">
        <v>42</v>
      </c>
      <c r="AD81" s="406">
        <v>8</v>
      </c>
      <c r="AE81" s="406">
        <v>0</v>
      </c>
      <c r="AF81" s="717">
        <v>80</v>
      </c>
      <c r="AG81" s="717">
        <f t="shared" si="8"/>
        <v>0</v>
      </c>
      <c r="AH81" s="484">
        <f t="shared" si="4"/>
        <v>80</v>
      </c>
      <c r="AI81" s="599">
        <f t="shared" si="5"/>
        <v>85.600000000000009</v>
      </c>
      <c r="AJ81" s="410"/>
    </row>
    <row r="82" spans="1:36" s="409" customFormat="1">
      <c r="A82" s="404">
        <v>31</v>
      </c>
      <c r="B82" s="405" t="s">
        <v>8</v>
      </c>
      <c r="C82" s="405" t="s">
        <v>2304</v>
      </c>
      <c r="D82" s="405" t="s">
        <v>2243</v>
      </c>
      <c r="E82" s="405" t="s">
        <v>408</v>
      </c>
      <c r="F82" s="405">
        <v>8300</v>
      </c>
      <c r="G82" s="405"/>
      <c r="H82" s="405" t="s">
        <v>2272</v>
      </c>
      <c r="I82" s="405"/>
      <c r="J82" s="405" t="s">
        <v>121</v>
      </c>
      <c r="K82" s="405"/>
      <c r="L82" s="405">
        <v>120</v>
      </c>
      <c r="M82" s="405" t="s">
        <v>236</v>
      </c>
      <c r="N82" s="405" t="s">
        <v>75</v>
      </c>
      <c r="O82" s="405" t="s">
        <v>1169</v>
      </c>
      <c r="P82" s="405"/>
      <c r="Q82" s="405"/>
      <c r="R82" s="405"/>
      <c r="S82" s="405"/>
      <c r="T82" s="405"/>
      <c r="U82" s="405" t="s">
        <v>2305</v>
      </c>
      <c r="V82" s="405" t="s">
        <v>68</v>
      </c>
      <c r="W82" s="405" t="s">
        <v>68</v>
      </c>
      <c r="X82" s="405" t="s">
        <v>68</v>
      </c>
      <c r="Y82" s="405" t="s">
        <v>68</v>
      </c>
      <c r="Z82" s="405" t="s">
        <v>69</v>
      </c>
      <c r="AA82" s="405"/>
      <c r="AB82" s="405" t="s">
        <v>2220</v>
      </c>
      <c r="AC82" s="406">
        <v>42</v>
      </c>
      <c r="AD82" s="406">
        <v>8</v>
      </c>
      <c r="AE82" s="406">
        <v>0</v>
      </c>
      <c r="AF82" s="717">
        <v>80</v>
      </c>
      <c r="AG82" s="717">
        <f t="shared" si="8"/>
        <v>0</v>
      </c>
      <c r="AH82" s="484">
        <f t="shared" si="4"/>
        <v>80</v>
      </c>
      <c r="AI82" s="599">
        <f t="shared" si="5"/>
        <v>85.600000000000009</v>
      </c>
      <c r="AJ82" s="410"/>
    </row>
    <row r="83" spans="1:36" s="409" customFormat="1">
      <c r="A83" s="404">
        <v>32</v>
      </c>
      <c r="B83" s="405" t="s">
        <v>8</v>
      </c>
      <c r="C83" s="405" t="s">
        <v>2306</v>
      </c>
      <c r="D83" s="405" t="s">
        <v>2243</v>
      </c>
      <c r="E83" s="405" t="s">
        <v>408</v>
      </c>
      <c r="F83" s="405">
        <v>8300</v>
      </c>
      <c r="G83" s="405"/>
      <c r="H83" s="405" t="s">
        <v>2272</v>
      </c>
      <c r="I83" s="405"/>
      <c r="J83" s="405" t="s">
        <v>121</v>
      </c>
      <c r="K83" s="405"/>
      <c r="L83" s="405">
        <v>120</v>
      </c>
      <c r="M83" s="405" t="s">
        <v>236</v>
      </c>
      <c r="N83" s="405" t="s">
        <v>75</v>
      </c>
      <c r="O83" s="405" t="s">
        <v>1169</v>
      </c>
      <c r="P83" s="405"/>
      <c r="Q83" s="405"/>
      <c r="R83" s="405"/>
      <c r="S83" s="405"/>
      <c r="T83" s="405"/>
      <c r="U83" s="405" t="s">
        <v>2307</v>
      </c>
      <c r="V83" s="405" t="s">
        <v>68</v>
      </c>
      <c r="W83" s="405" t="s">
        <v>68</v>
      </c>
      <c r="X83" s="405" t="s">
        <v>68</v>
      </c>
      <c r="Y83" s="405" t="s">
        <v>68</v>
      </c>
      <c r="Z83" s="405" t="s">
        <v>69</v>
      </c>
      <c r="AA83" s="405"/>
      <c r="AB83" s="405" t="s">
        <v>2220</v>
      </c>
      <c r="AC83" s="406">
        <v>42</v>
      </c>
      <c r="AD83" s="406">
        <v>8</v>
      </c>
      <c r="AE83" s="406">
        <v>0</v>
      </c>
      <c r="AF83" s="717">
        <v>80</v>
      </c>
      <c r="AG83" s="717">
        <f t="shared" si="8"/>
        <v>0</v>
      </c>
      <c r="AH83" s="484">
        <f t="shared" si="4"/>
        <v>80</v>
      </c>
      <c r="AI83" s="599">
        <f t="shared" si="5"/>
        <v>85.600000000000009</v>
      </c>
      <c r="AJ83" s="410"/>
    </row>
    <row r="84" spans="1:36" s="409" customFormat="1">
      <c r="A84" s="404">
        <v>33</v>
      </c>
      <c r="B84" s="405" t="s">
        <v>8</v>
      </c>
      <c r="C84" s="405" t="s">
        <v>2308</v>
      </c>
      <c r="D84" s="405" t="s">
        <v>2243</v>
      </c>
      <c r="E84" s="405" t="s">
        <v>408</v>
      </c>
      <c r="F84" s="405">
        <v>8300</v>
      </c>
      <c r="G84" s="405"/>
      <c r="H84" s="405" t="s">
        <v>2272</v>
      </c>
      <c r="I84" s="405"/>
      <c r="J84" s="405" t="s">
        <v>121</v>
      </c>
      <c r="K84" s="405"/>
      <c r="L84" s="405">
        <v>120</v>
      </c>
      <c r="M84" s="405" t="s">
        <v>236</v>
      </c>
      <c r="N84" s="405" t="s">
        <v>75</v>
      </c>
      <c r="O84" s="405" t="s">
        <v>1169</v>
      </c>
      <c r="P84" s="405"/>
      <c r="Q84" s="405"/>
      <c r="R84" s="405"/>
      <c r="S84" s="405"/>
      <c r="T84" s="405"/>
      <c r="U84" s="405" t="s">
        <v>2309</v>
      </c>
      <c r="V84" s="405" t="s">
        <v>68</v>
      </c>
      <c r="W84" s="405" t="s">
        <v>68</v>
      </c>
      <c r="X84" s="405" t="s">
        <v>68</v>
      </c>
      <c r="Y84" s="405" t="s">
        <v>68</v>
      </c>
      <c r="Z84" s="405" t="s">
        <v>69</v>
      </c>
      <c r="AA84" s="405"/>
      <c r="AB84" s="405" t="s">
        <v>2220</v>
      </c>
      <c r="AC84" s="406">
        <v>42</v>
      </c>
      <c r="AD84" s="406">
        <v>8</v>
      </c>
      <c r="AE84" s="406">
        <v>0</v>
      </c>
      <c r="AF84" s="717">
        <v>80</v>
      </c>
      <c r="AG84" s="717">
        <f t="shared" si="8"/>
        <v>0</v>
      </c>
      <c r="AH84" s="484">
        <f t="shared" si="4"/>
        <v>80</v>
      </c>
      <c r="AI84" s="599">
        <f t="shared" si="5"/>
        <v>85.600000000000009</v>
      </c>
      <c r="AJ84" s="410"/>
    </row>
    <row r="85" spans="1:36" s="409" customFormat="1">
      <c r="A85" s="404">
        <v>34</v>
      </c>
      <c r="B85" s="405" t="s">
        <v>8</v>
      </c>
      <c r="C85" s="405" t="s">
        <v>2310</v>
      </c>
      <c r="D85" s="405" t="s">
        <v>2243</v>
      </c>
      <c r="E85" s="405" t="s">
        <v>408</v>
      </c>
      <c r="F85" s="405">
        <v>8300</v>
      </c>
      <c r="G85" s="405"/>
      <c r="H85" s="405" t="s">
        <v>2272</v>
      </c>
      <c r="I85" s="405"/>
      <c r="J85" s="405" t="s">
        <v>121</v>
      </c>
      <c r="K85" s="405"/>
      <c r="L85" s="405">
        <v>120</v>
      </c>
      <c r="M85" s="405" t="s">
        <v>236</v>
      </c>
      <c r="N85" s="405" t="s">
        <v>75</v>
      </c>
      <c r="O85" s="405" t="s">
        <v>1169</v>
      </c>
      <c r="P85" s="405"/>
      <c r="Q85" s="405"/>
      <c r="R85" s="405"/>
      <c r="S85" s="405"/>
      <c r="T85" s="405"/>
      <c r="U85" s="405" t="s">
        <v>2311</v>
      </c>
      <c r="V85" s="405" t="s">
        <v>68</v>
      </c>
      <c r="W85" s="405" t="s">
        <v>68</v>
      </c>
      <c r="X85" s="405" t="s">
        <v>68</v>
      </c>
      <c r="Y85" s="405" t="s">
        <v>68</v>
      </c>
      <c r="Z85" s="405" t="s">
        <v>69</v>
      </c>
      <c r="AA85" s="405"/>
      <c r="AB85" s="405" t="s">
        <v>2220</v>
      </c>
      <c r="AC85" s="406">
        <v>42</v>
      </c>
      <c r="AD85" s="406">
        <v>8</v>
      </c>
      <c r="AE85" s="406">
        <v>0</v>
      </c>
      <c r="AF85" s="717">
        <v>80</v>
      </c>
      <c r="AG85" s="717">
        <f t="shared" si="8"/>
        <v>0</v>
      </c>
      <c r="AH85" s="484">
        <f t="shared" si="4"/>
        <v>80</v>
      </c>
      <c r="AI85" s="599">
        <f t="shared" si="5"/>
        <v>85.600000000000009</v>
      </c>
      <c r="AJ85" s="410"/>
    </row>
    <row r="86" spans="1:36" s="409" customFormat="1">
      <c r="A86" s="404">
        <v>35</v>
      </c>
      <c r="B86" s="405" t="s">
        <v>8</v>
      </c>
      <c r="C86" s="405" t="s">
        <v>2312</v>
      </c>
      <c r="D86" s="405" t="s">
        <v>2243</v>
      </c>
      <c r="E86" s="405" t="s">
        <v>408</v>
      </c>
      <c r="F86" s="405">
        <v>8300</v>
      </c>
      <c r="G86" s="405"/>
      <c r="H86" s="405" t="s">
        <v>2272</v>
      </c>
      <c r="I86" s="405"/>
      <c r="J86" s="405" t="s">
        <v>121</v>
      </c>
      <c r="K86" s="405"/>
      <c r="L86" s="405">
        <v>120</v>
      </c>
      <c r="M86" s="405" t="s">
        <v>236</v>
      </c>
      <c r="N86" s="405" t="s">
        <v>75</v>
      </c>
      <c r="O86" s="405" t="s">
        <v>1169</v>
      </c>
      <c r="P86" s="405"/>
      <c r="Q86" s="405"/>
      <c r="R86" s="405"/>
      <c r="S86" s="405"/>
      <c r="T86" s="405"/>
      <c r="U86" s="405" t="s">
        <v>2313</v>
      </c>
      <c r="V86" s="405" t="s">
        <v>68</v>
      </c>
      <c r="W86" s="405" t="s">
        <v>68</v>
      </c>
      <c r="X86" s="405" t="s">
        <v>68</v>
      </c>
      <c r="Y86" s="405" t="s">
        <v>68</v>
      </c>
      <c r="Z86" s="405" t="s">
        <v>69</v>
      </c>
      <c r="AA86" s="405"/>
      <c r="AB86" s="405" t="s">
        <v>2220</v>
      </c>
      <c r="AC86" s="406">
        <v>42</v>
      </c>
      <c r="AD86" s="406">
        <v>8</v>
      </c>
      <c r="AE86" s="406">
        <v>0</v>
      </c>
      <c r="AF86" s="717">
        <v>80</v>
      </c>
      <c r="AG86" s="717">
        <f t="shared" si="8"/>
        <v>0</v>
      </c>
      <c r="AH86" s="484">
        <f t="shared" si="4"/>
        <v>80</v>
      </c>
      <c r="AI86" s="599">
        <f t="shared" si="5"/>
        <v>85.600000000000009</v>
      </c>
      <c r="AJ86" s="410"/>
    </row>
    <row r="87" spans="1:36" s="409" customFormat="1">
      <c r="A87" s="404">
        <v>36</v>
      </c>
      <c r="B87" s="405" t="s">
        <v>8</v>
      </c>
      <c r="C87" s="405" t="s">
        <v>2314</v>
      </c>
      <c r="D87" s="405" t="s">
        <v>2243</v>
      </c>
      <c r="E87" s="405" t="s">
        <v>408</v>
      </c>
      <c r="F87" s="405">
        <v>8300</v>
      </c>
      <c r="G87" s="405"/>
      <c r="H87" s="405" t="s">
        <v>2272</v>
      </c>
      <c r="I87" s="405"/>
      <c r="J87" s="405" t="s">
        <v>121</v>
      </c>
      <c r="K87" s="405"/>
      <c r="L87" s="405">
        <v>120</v>
      </c>
      <c r="M87" s="405" t="s">
        <v>236</v>
      </c>
      <c r="N87" s="405" t="s">
        <v>75</v>
      </c>
      <c r="O87" s="405" t="s">
        <v>1169</v>
      </c>
      <c r="P87" s="405"/>
      <c r="Q87" s="405"/>
      <c r="R87" s="405"/>
      <c r="S87" s="405"/>
      <c r="T87" s="405"/>
      <c r="U87" s="405" t="s">
        <v>2315</v>
      </c>
      <c r="V87" s="405" t="s">
        <v>68</v>
      </c>
      <c r="W87" s="405" t="s">
        <v>68</v>
      </c>
      <c r="X87" s="405" t="s">
        <v>68</v>
      </c>
      <c r="Y87" s="405" t="s">
        <v>68</v>
      </c>
      <c r="Z87" s="405" t="s">
        <v>69</v>
      </c>
      <c r="AA87" s="405"/>
      <c r="AB87" s="405" t="s">
        <v>2220</v>
      </c>
      <c r="AC87" s="406">
        <v>42</v>
      </c>
      <c r="AD87" s="406">
        <v>8</v>
      </c>
      <c r="AE87" s="406">
        <v>0</v>
      </c>
      <c r="AF87" s="717">
        <v>80</v>
      </c>
      <c r="AG87" s="717">
        <f t="shared" si="8"/>
        <v>0</v>
      </c>
      <c r="AH87" s="484">
        <f t="shared" si="4"/>
        <v>80</v>
      </c>
      <c r="AI87" s="599">
        <f t="shared" si="5"/>
        <v>85.600000000000009</v>
      </c>
      <c r="AJ87" s="410"/>
    </row>
    <row r="88" spans="1:36" s="409" customFormat="1">
      <c r="A88" s="404">
        <v>37</v>
      </c>
      <c r="B88" s="405" t="s">
        <v>8</v>
      </c>
      <c r="C88" s="405" t="s">
        <v>2316</v>
      </c>
      <c r="D88" s="405" t="s">
        <v>2243</v>
      </c>
      <c r="E88" s="405" t="s">
        <v>408</v>
      </c>
      <c r="F88" s="405">
        <v>8300</v>
      </c>
      <c r="G88" s="405"/>
      <c r="H88" s="405" t="s">
        <v>2272</v>
      </c>
      <c r="I88" s="405"/>
      <c r="J88" s="405" t="s">
        <v>121</v>
      </c>
      <c r="K88" s="405"/>
      <c r="L88" s="405">
        <v>120</v>
      </c>
      <c r="M88" s="405" t="s">
        <v>236</v>
      </c>
      <c r="N88" s="405" t="s">
        <v>75</v>
      </c>
      <c r="O88" s="405" t="s">
        <v>1169</v>
      </c>
      <c r="P88" s="405"/>
      <c r="Q88" s="405"/>
      <c r="R88" s="405"/>
      <c r="S88" s="405"/>
      <c r="T88" s="405"/>
      <c r="U88" s="405" t="s">
        <v>2317</v>
      </c>
      <c r="V88" s="405" t="s">
        <v>68</v>
      </c>
      <c r="W88" s="405" t="s">
        <v>68</v>
      </c>
      <c r="X88" s="405" t="s">
        <v>68</v>
      </c>
      <c r="Y88" s="405" t="s">
        <v>68</v>
      </c>
      <c r="Z88" s="405" t="s">
        <v>69</v>
      </c>
      <c r="AA88" s="405"/>
      <c r="AB88" s="405" t="s">
        <v>2220</v>
      </c>
      <c r="AC88" s="406">
        <v>42</v>
      </c>
      <c r="AD88" s="406">
        <v>8</v>
      </c>
      <c r="AE88" s="406">
        <v>0</v>
      </c>
      <c r="AF88" s="717">
        <v>80</v>
      </c>
      <c r="AG88" s="717">
        <f t="shared" si="8"/>
        <v>0</v>
      </c>
      <c r="AH88" s="484">
        <f t="shared" si="4"/>
        <v>80</v>
      </c>
      <c r="AI88" s="599">
        <f t="shared" si="5"/>
        <v>85.600000000000009</v>
      </c>
      <c r="AJ88" s="410"/>
    </row>
    <row r="89" spans="1:36" s="409" customFormat="1">
      <c r="A89" s="404">
        <v>38</v>
      </c>
      <c r="B89" s="405" t="s">
        <v>8</v>
      </c>
      <c r="C89" s="405" t="s">
        <v>2318</v>
      </c>
      <c r="D89" s="405" t="s">
        <v>2243</v>
      </c>
      <c r="E89" s="405" t="s">
        <v>408</v>
      </c>
      <c r="F89" s="405">
        <v>8300</v>
      </c>
      <c r="G89" s="405"/>
      <c r="H89" s="405" t="s">
        <v>2272</v>
      </c>
      <c r="I89" s="405"/>
      <c r="J89" s="405" t="s">
        <v>121</v>
      </c>
      <c r="K89" s="405"/>
      <c r="L89" s="405">
        <v>120</v>
      </c>
      <c r="M89" s="405" t="s">
        <v>236</v>
      </c>
      <c r="N89" s="405" t="s">
        <v>75</v>
      </c>
      <c r="O89" s="405" t="s">
        <v>1169</v>
      </c>
      <c r="P89" s="405"/>
      <c r="Q89" s="405"/>
      <c r="R89" s="405"/>
      <c r="S89" s="405"/>
      <c r="T89" s="405"/>
      <c r="U89" s="405" t="s">
        <v>2319</v>
      </c>
      <c r="V89" s="405" t="s">
        <v>68</v>
      </c>
      <c r="W89" s="405" t="s">
        <v>68</v>
      </c>
      <c r="X89" s="405" t="s">
        <v>68</v>
      </c>
      <c r="Y89" s="405" t="s">
        <v>68</v>
      </c>
      <c r="Z89" s="405" t="s">
        <v>69</v>
      </c>
      <c r="AA89" s="405"/>
      <c r="AB89" s="405" t="s">
        <v>2220</v>
      </c>
      <c r="AC89" s="406">
        <v>42</v>
      </c>
      <c r="AD89" s="406">
        <v>8</v>
      </c>
      <c r="AE89" s="406">
        <v>0</v>
      </c>
      <c r="AF89" s="717">
        <v>80</v>
      </c>
      <c r="AG89" s="717">
        <f t="shared" si="8"/>
        <v>0</v>
      </c>
      <c r="AH89" s="484">
        <f t="shared" si="4"/>
        <v>80</v>
      </c>
      <c r="AI89" s="599">
        <f t="shared" si="5"/>
        <v>85.600000000000009</v>
      </c>
      <c r="AJ89" s="410"/>
    </row>
    <row r="90" spans="1:36" s="409" customFormat="1">
      <c r="A90" s="404">
        <v>39</v>
      </c>
      <c r="B90" s="405" t="s">
        <v>8</v>
      </c>
      <c r="C90" s="405" t="s">
        <v>2320</v>
      </c>
      <c r="D90" s="405" t="s">
        <v>2243</v>
      </c>
      <c r="E90" s="405" t="s">
        <v>408</v>
      </c>
      <c r="F90" s="405">
        <v>8300</v>
      </c>
      <c r="G90" s="405"/>
      <c r="H90" s="405" t="s">
        <v>2272</v>
      </c>
      <c r="I90" s="405"/>
      <c r="J90" s="405" t="s">
        <v>121</v>
      </c>
      <c r="K90" s="405"/>
      <c r="L90" s="405">
        <v>120</v>
      </c>
      <c r="M90" s="405" t="s">
        <v>236</v>
      </c>
      <c r="N90" s="405" t="s">
        <v>75</v>
      </c>
      <c r="O90" s="405" t="s">
        <v>1169</v>
      </c>
      <c r="P90" s="405"/>
      <c r="Q90" s="405"/>
      <c r="R90" s="405"/>
      <c r="S90" s="405"/>
      <c r="T90" s="405"/>
      <c r="U90" s="405" t="s">
        <v>2321</v>
      </c>
      <c r="V90" s="405" t="s">
        <v>68</v>
      </c>
      <c r="W90" s="405" t="s">
        <v>68</v>
      </c>
      <c r="X90" s="405" t="s">
        <v>68</v>
      </c>
      <c r="Y90" s="405" t="s">
        <v>68</v>
      </c>
      <c r="Z90" s="405" t="s">
        <v>69</v>
      </c>
      <c r="AA90" s="405"/>
      <c r="AB90" s="405" t="s">
        <v>2220</v>
      </c>
      <c r="AC90" s="406">
        <v>42</v>
      </c>
      <c r="AD90" s="406">
        <v>8</v>
      </c>
      <c r="AE90" s="406">
        <v>0</v>
      </c>
      <c r="AF90" s="717">
        <v>80</v>
      </c>
      <c r="AG90" s="717">
        <f t="shared" si="8"/>
        <v>0</v>
      </c>
      <c r="AH90" s="484">
        <f t="shared" si="4"/>
        <v>80</v>
      </c>
      <c r="AI90" s="599">
        <f t="shared" si="5"/>
        <v>85.600000000000009</v>
      </c>
      <c r="AJ90" s="410"/>
    </row>
    <row r="91" spans="1:36" s="409" customFormat="1">
      <c r="A91" s="404">
        <v>40</v>
      </c>
      <c r="B91" s="405" t="s">
        <v>8</v>
      </c>
      <c r="C91" s="405" t="s">
        <v>2322</v>
      </c>
      <c r="D91" s="405" t="s">
        <v>2243</v>
      </c>
      <c r="E91" s="405" t="s">
        <v>408</v>
      </c>
      <c r="F91" s="405">
        <v>8300</v>
      </c>
      <c r="G91" s="405"/>
      <c r="H91" s="405" t="s">
        <v>2272</v>
      </c>
      <c r="I91" s="405"/>
      <c r="J91" s="405" t="s">
        <v>121</v>
      </c>
      <c r="K91" s="405"/>
      <c r="L91" s="405">
        <v>120</v>
      </c>
      <c r="M91" s="405" t="s">
        <v>236</v>
      </c>
      <c r="N91" s="405" t="s">
        <v>75</v>
      </c>
      <c r="O91" s="405" t="s">
        <v>1169</v>
      </c>
      <c r="P91" s="405"/>
      <c r="Q91" s="405"/>
      <c r="R91" s="405"/>
      <c r="S91" s="405"/>
      <c r="T91" s="405"/>
      <c r="U91" s="405" t="s">
        <v>2323</v>
      </c>
      <c r="V91" s="405" t="s">
        <v>68</v>
      </c>
      <c r="W91" s="405" t="s">
        <v>68</v>
      </c>
      <c r="X91" s="405" t="s">
        <v>68</v>
      </c>
      <c r="Y91" s="405" t="s">
        <v>68</v>
      </c>
      <c r="Z91" s="405" t="s">
        <v>69</v>
      </c>
      <c r="AA91" s="405"/>
      <c r="AB91" s="405" t="s">
        <v>2220</v>
      </c>
      <c r="AC91" s="406">
        <v>42</v>
      </c>
      <c r="AD91" s="406">
        <v>8</v>
      </c>
      <c r="AE91" s="406">
        <v>0</v>
      </c>
      <c r="AF91" s="717">
        <v>80</v>
      </c>
      <c r="AG91" s="717">
        <f t="shared" si="8"/>
        <v>0</v>
      </c>
      <c r="AH91" s="484">
        <f t="shared" si="4"/>
        <v>80</v>
      </c>
      <c r="AI91" s="599">
        <f t="shared" si="5"/>
        <v>85.600000000000009</v>
      </c>
      <c r="AJ91" s="410"/>
    </row>
    <row r="92" spans="1:36" s="409" customFormat="1">
      <c r="A92" s="404">
        <v>41</v>
      </c>
      <c r="B92" s="405" t="s">
        <v>8</v>
      </c>
      <c r="C92" s="405" t="s">
        <v>2324</v>
      </c>
      <c r="D92" s="405" t="s">
        <v>2243</v>
      </c>
      <c r="E92" s="405" t="s">
        <v>408</v>
      </c>
      <c r="F92" s="405">
        <v>8300</v>
      </c>
      <c r="G92" s="405"/>
      <c r="H92" s="405" t="s">
        <v>2272</v>
      </c>
      <c r="I92" s="405"/>
      <c r="J92" s="405" t="s">
        <v>121</v>
      </c>
      <c r="K92" s="405"/>
      <c r="L92" s="405">
        <v>120</v>
      </c>
      <c r="M92" s="405" t="s">
        <v>236</v>
      </c>
      <c r="N92" s="405" t="s">
        <v>75</v>
      </c>
      <c r="O92" s="405" t="s">
        <v>1169</v>
      </c>
      <c r="P92" s="405"/>
      <c r="Q92" s="405"/>
      <c r="R92" s="405"/>
      <c r="S92" s="405"/>
      <c r="T92" s="405"/>
      <c r="U92" s="405" t="s">
        <v>2325</v>
      </c>
      <c r="V92" s="405" t="s">
        <v>68</v>
      </c>
      <c r="W92" s="405" t="s">
        <v>68</v>
      </c>
      <c r="X92" s="405" t="s">
        <v>68</v>
      </c>
      <c r="Y92" s="405" t="s">
        <v>68</v>
      </c>
      <c r="Z92" s="405" t="s">
        <v>69</v>
      </c>
      <c r="AA92" s="405"/>
      <c r="AB92" s="405" t="s">
        <v>2220</v>
      </c>
      <c r="AC92" s="406">
        <v>42</v>
      </c>
      <c r="AD92" s="406">
        <v>8</v>
      </c>
      <c r="AE92" s="406">
        <v>0</v>
      </c>
      <c r="AF92" s="717">
        <v>80</v>
      </c>
      <c r="AG92" s="717">
        <f t="shared" si="8"/>
        <v>0</v>
      </c>
      <c r="AH92" s="484">
        <f t="shared" si="4"/>
        <v>80</v>
      </c>
      <c r="AI92" s="599">
        <f t="shared" si="5"/>
        <v>85.600000000000009</v>
      </c>
      <c r="AJ92" s="410"/>
    </row>
    <row r="93" spans="1:36" s="409" customFormat="1">
      <c r="A93" s="404">
        <v>42</v>
      </c>
      <c r="B93" s="405" t="s">
        <v>8</v>
      </c>
      <c r="C93" s="405" t="s">
        <v>2332</v>
      </c>
      <c r="D93" s="405" t="s">
        <v>2243</v>
      </c>
      <c r="E93" s="405" t="s">
        <v>408</v>
      </c>
      <c r="F93" s="405">
        <v>8300</v>
      </c>
      <c r="G93" s="405"/>
      <c r="H93" s="405" t="s">
        <v>2272</v>
      </c>
      <c r="I93" s="405"/>
      <c r="J93" s="405" t="s">
        <v>121</v>
      </c>
      <c r="K93" s="405"/>
      <c r="L93" s="405">
        <v>320</v>
      </c>
      <c r="M93" s="405" t="s">
        <v>236</v>
      </c>
      <c r="N93" s="405" t="s">
        <v>75</v>
      </c>
      <c r="O93" s="405" t="s">
        <v>1169</v>
      </c>
      <c r="P93" s="405"/>
      <c r="Q93" s="405"/>
      <c r="R93" s="405"/>
      <c r="S93" s="405"/>
      <c r="T93" s="405"/>
      <c r="U93" s="405" t="s">
        <v>2333</v>
      </c>
      <c r="V93" s="405" t="s">
        <v>68</v>
      </c>
      <c r="W93" s="405" t="s">
        <v>68</v>
      </c>
      <c r="X93" s="405" t="s">
        <v>68</v>
      </c>
      <c r="Y93" s="405" t="s">
        <v>68</v>
      </c>
      <c r="Z93" s="405" t="s">
        <v>69</v>
      </c>
      <c r="AA93" s="405"/>
      <c r="AB93" s="405" t="s">
        <v>2220</v>
      </c>
      <c r="AC93" s="406">
        <v>42</v>
      </c>
      <c r="AD93" s="406">
        <v>8</v>
      </c>
      <c r="AE93" s="406">
        <v>0</v>
      </c>
      <c r="AF93" s="717">
        <v>80</v>
      </c>
      <c r="AG93" s="717">
        <f t="shared" si="8"/>
        <v>0</v>
      </c>
      <c r="AH93" s="484">
        <f t="shared" si="4"/>
        <v>80</v>
      </c>
      <c r="AI93" s="599">
        <f t="shared" si="5"/>
        <v>85.600000000000009</v>
      </c>
      <c r="AJ93" s="410"/>
    </row>
    <row r="94" spans="1:36" s="409" customFormat="1">
      <c r="A94" s="404">
        <v>43</v>
      </c>
      <c r="B94" s="405" t="s">
        <v>8</v>
      </c>
      <c r="C94" s="405" t="s">
        <v>2326</v>
      </c>
      <c r="D94" s="405" t="s">
        <v>2243</v>
      </c>
      <c r="E94" s="405" t="s">
        <v>408</v>
      </c>
      <c r="F94" s="405">
        <v>8300</v>
      </c>
      <c r="G94" s="405"/>
      <c r="H94" s="405" t="s">
        <v>2272</v>
      </c>
      <c r="I94" s="405"/>
      <c r="J94" s="405" t="s">
        <v>121</v>
      </c>
      <c r="K94" s="405"/>
      <c r="L94" s="405">
        <v>120</v>
      </c>
      <c r="M94" s="405" t="s">
        <v>236</v>
      </c>
      <c r="N94" s="405" t="s">
        <v>75</v>
      </c>
      <c r="O94" s="405" t="s">
        <v>1169</v>
      </c>
      <c r="P94" s="405"/>
      <c r="Q94" s="405"/>
      <c r="R94" s="405"/>
      <c r="S94" s="405"/>
      <c r="T94" s="405"/>
      <c r="U94" s="405" t="s">
        <v>2327</v>
      </c>
      <c r="V94" s="405" t="s">
        <v>68</v>
      </c>
      <c r="W94" s="405" t="s">
        <v>68</v>
      </c>
      <c r="X94" s="405" t="s">
        <v>68</v>
      </c>
      <c r="Y94" s="405" t="s">
        <v>68</v>
      </c>
      <c r="Z94" s="405" t="s">
        <v>69</v>
      </c>
      <c r="AA94" s="405"/>
      <c r="AB94" s="405" t="s">
        <v>2220</v>
      </c>
      <c r="AC94" s="406">
        <v>42</v>
      </c>
      <c r="AD94" s="406">
        <v>8</v>
      </c>
      <c r="AE94" s="406">
        <v>0</v>
      </c>
      <c r="AF94" s="717">
        <v>80</v>
      </c>
      <c r="AG94" s="717">
        <f t="shared" si="8"/>
        <v>0</v>
      </c>
      <c r="AH94" s="484">
        <f t="shared" si="4"/>
        <v>80</v>
      </c>
      <c r="AI94" s="599">
        <f t="shared" si="5"/>
        <v>85.600000000000009</v>
      </c>
      <c r="AJ94" s="410"/>
    </row>
    <row r="95" spans="1:36" s="409" customFormat="1">
      <c r="A95" s="404">
        <v>44</v>
      </c>
      <c r="B95" s="405" t="s">
        <v>8</v>
      </c>
      <c r="C95" s="405" t="s">
        <v>2339</v>
      </c>
      <c r="D95" s="405" t="s">
        <v>2243</v>
      </c>
      <c r="E95" s="405" t="s">
        <v>408</v>
      </c>
      <c r="F95" s="405">
        <v>8300</v>
      </c>
      <c r="G95" s="405"/>
      <c r="H95" s="405" t="s">
        <v>2272</v>
      </c>
      <c r="I95" s="405"/>
      <c r="J95" s="405" t="s">
        <v>121</v>
      </c>
      <c r="K95" s="405"/>
      <c r="L95" s="405" t="s">
        <v>386</v>
      </c>
      <c r="M95" s="405" t="s">
        <v>236</v>
      </c>
      <c r="N95" s="405" t="s">
        <v>75</v>
      </c>
      <c r="O95" s="405" t="s">
        <v>1169</v>
      </c>
      <c r="P95" s="405"/>
      <c r="Q95" s="405"/>
      <c r="R95" s="405"/>
      <c r="S95" s="405"/>
      <c r="T95" s="405"/>
      <c r="U95" s="405" t="s">
        <v>2340</v>
      </c>
      <c r="V95" s="405" t="s">
        <v>68</v>
      </c>
      <c r="W95" s="405" t="s">
        <v>68</v>
      </c>
      <c r="X95" s="405" t="s">
        <v>68</v>
      </c>
      <c r="Y95" s="405" t="s">
        <v>68</v>
      </c>
      <c r="Z95" s="405" t="s">
        <v>69</v>
      </c>
      <c r="AA95" s="405"/>
      <c r="AB95" s="405" t="s">
        <v>2220</v>
      </c>
      <c r="AC95" s="406">
        <v>42</v>
      </c>
      <c r="AD95" s="406">
        <v>8</v>
      </c>
      <c r="AE95" s="406">
        <v>8</v>
      </c>
      <c r="AF95" s="717">
        <v>92.800000000000011</v>
      </c>
      <c r="AG95" s="717">
        <f t="shared" si="8"/>
        <v>0</v>
      </c>
      <c r="AH95" s="484">
        <f t="shared" si="4"/>
        <v>92.800000000000011</v>
      </c>
      <c r="AI95" s="599">
        <f t="shared" si="5"/>
        <v>99.296000000000021</v>
      </c>
      <c r="AJ95" s="410"/>
    </row>
    <row r="96" spans="1:36" s="409" customFormat="1">
      <c r="A96" s="404">
        <v>45</v>
      </c>
      <c r="B96" s="405" t="s">
        <v>8</v>
      </c>
      <c r="C96" s="405" t="s">
        <v>2328</v>
      </c>
      <c r="D96" s="405" t="s">
        <v>2243</v>
      </c>
      <c r="E96" s="405" t="s">
        <v>408</v>
      </c>
      <c r="F96" s="405">
        <v>8300</v>
      </c>
      <c r="G96" s="405"/>
      <c r="H96" s="405" t="s">
        <v>2272</v>
      </c>
      <c r="I96" s="405"/>
      <c r="J96" s="405" t="s">
        <v>121</v>
      </c>
      <c r="K96" s="405"/>
      <c r="L96" s="405">
        <v>120</v>
      </c>
      <c r="M96" s="405" t="s">
        <v>236</v>
      </c>
      <c r="N96" s="405" t="s">
        <v>75</v>
      </c>
      <c r="O96" s="405" t="s">
        <v>1169</v>
      </c>
      <c r="P96" s="405"/>
      <c r="Q96" s="405"/>
      <c r="R96" s="405"/>
      <c r="S96" s="405"/>
      <c r="T96" s="405"/>
      <c r="U96" s="405" t="s">
        <v>2329</v>
      </c>
      <c r="V96" s="405" t="s">
        <v>68</v>
      </c>
      <c r="W96" s="405" t="s">
        <v>68</v>
      </c>
      <c r="X96" s="405" t="s">
        <v>68</v>
      </c>
      <c r="Y96" s="405" t="s">
        <v>68</v>
      </c>
      <c r="Z96" s="405" t="s">
        <v>69</v>
      </c>
      <c r="AA96" s="405"/>
      <c r="AB96" s="405" t="s">
        <v>2220</v>
      </c>
      <c r="AC96" s="406">
        <v>42</v>
      </c>
      <c r="AD96" s="406">
        <v>8</v>
      </c>
      <c r="AE96" s="406">
        <v>0</v>
      </c>
      <c r="AF96" s="717">
        <v>80</v>
      </c>
      <c r="AG96" s="717">
        <f t="shared" si="8"/>
        <v>0</v>
      </c>
      <c r="AH96" s="484">
        <f t="shared" si="4"/>
        <v>80</v>
      </c>
      <c r="AI96" s="599">
        <f t="shared" si="5"/>
        <v>85.600000000000009</v>
      </c>
      <c r="AJ96" s="410"/>
    </row>
    <row r="97" spans="1:37" s="409" customFormat="1">
      <c r="A97" s="404">
        <v>46</v>
      </c>
      <c r="B97" s="405" t="s">
        <v>8</v>
      </c>
      <c r="C97" s="405" t="s">
        <v>2286</v>
      </c>
      <c r="D97" s="405" t="s">
        <v>2243</v>
      </c>
      <c r="E97" s="405" t="s">
        <v>408</v>
      </c>
      <c r="F97" s="405">
        <v>8300</v>
      </c>
      <c r="G97" s="405"/>
      <c r="H97" s="405" t="s">
        <v>2272</v>
      </c>
      <c r="I97" s="405"/>
      <c r="J97" s="405" t="s">
        <v>108</v>
      </c>
      <c r="K97" s="405"/>
      <c r="L97" s="405">
        <v>120</v>
      </c>
      <c r="M97" s="405" t="s">
        <v>236</v>
      </c>
      <c r="N97" s="405" t="s">
        <v>392</v>
      </c>
      <c r="O97" s="405" t="s">
        <v>1169</v>
      </c>
      <c r="P97" s="405"/>
      <c r="Q97" s="405"/>
      <c r="R97" s="405"/>
      <c r="S97" s="405"/>
      <c r="T97" s="405"/>
      <c r="U97" s="405" t="s">
        <v>2287</v>
      </c>
      <c r="V97" s="405" t="s">
        <v>68</v>
      </c>
      <c r="W97" s="405" t="s">
        <v>68</v>
      </c>
      <c r="X97" s="405" t="s">
        <v>68</v>
      </c>
      <c r="Y97" s="405" t="s">
        <v>68</v>
      </c>
      <c r="Z97" s="405" t="s">
        <v>69</v>
      </c>
      <c r="AA97" s="405"/>
      <c r="AB97" s="405" t="s">
        <v>2220</v>
      </c>
      <c r="AC97" s="406">
        <v>42</v>
      </c>
      <c r="AD97" s="406">
        <v>0</v>
      </c>
      <c r="AE97" s="406">
        <v>0</v>
      </c>
      <c r="AF97" s="717">
        <v>67.2</v>
      </c>
      <c r="AG97" s="717">
        <f t="shared" si="8"/>
        <v>0</v>
      </c>
      <c r="AH97" s="484">
        <f t="shared" si="4"/>
        <v>67.2</v>
      </c>
      <c r="AI97" s="599">
        <f t="shared" si="5"/>
        <v>71.904000000000011</v>
      </c>
      <c r="AJ97" s="410"/>
    </row>
    <row r="98" spans="1:37" s="417" customFormat="1" ht="15.75" thickBot="1">
      <c r="A98" s="411">
        <v>47</v>
      </c>
      <c r="B98" s="412" t="s">
        <v>8</v>
      </c>
      <c r="C98" s="412" t="s">
        <v>2330</v>
      </c>
      <c r="D98" s="412" t="s">
        <v>2243</v>
      </c>
      <c r="E98" s="412" t="s">
        <v>408</v>
      </c>
      <c r="F98" s="412">
        <v>8300</v>
      </c>
      <c r="G98" s="412"/>
      <c r="H98" s="412" t="s">
        <v>2272</v>
      </c>
      <c r="I98" s="412"/>
      <c r="J98" s="412" t="s">
        <v>121</v>
      </c>
      <c r="K98" s="412"/>
      <c r="L98" s="412">
        <v>120</v>
      </c>
      <c r="M98" s="412" t="s">
        <v>236</v>
      </c>
      <c r="N98" s="412" t="s">
        <v>75</v>
      </c>
      <c r="O98" s="412" t="s">
        <v>1169</v>
      </c>
      <c r="P98" s="412"/>
      <c r="Q98" s="412"/>
      <c r="R98" s="412"/>
      <c r="S98" s="412"/>
      <c r="T98" s="412"/>
      <c r="U98" s="412" t="s">
        <v>2331</v>
      </c>
      <c r="V98" s="412" t="s">
        <v>68</v>
      </c>
      <c r="W98" s="412" t="s">
        <v>68</v>
      </c>
      <c r="X98" s="412" t="s">
        <v>68</v>
      </c>
      <c r="Y98" s="412" t="s">
        <v>68</v>
      </c>
      <c r="Z98" s="412" t="s">
        <v>69</v>
      </c>
      <c r="AA98" s="412"/>
      <c r="AB98" s="412" t="s">
        <v>2220</v>
      </c>
      <c r="AC98" s="413">
        <v>42</v>
      </c>
      <c r="AD98" s="413">
        <v>8</v>
      </c>
      <c r="AE98" s="413">
        <v>0</v>
      </c>
      <c r="AF98" s="718">
        <v>80</v>
      </c>
      <c r="AG98" s="718">
        <f t="shared" si="8"/>
        <v>0</v>
      </c>
      <c r="AH98" s="507">
        <f t="shared" si="4"/>
        <v>80</v>
      </c>
      <c r="AI98" s="600">
        <f>AF98*1.07</f>
        <v>85.600000000000009</v>
      </c>
      <c r="AJ98" s="416"/>
    </row>
    <row r="99" spans="1:37" s="11" customFormat="1" ht="15.75" thickBot="1">
      <c r="A99" s="382"/>
      <c r="B99" s="68"/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15"/>
      <c r="AD99" s="15"/>
      <c r="AE99" s="15"/>
      <c r="AF99" s="709"/>
      <c r="AG99" s="709"/>
      <c r="AH99" s="130"/>
      <c r="AI99" s="127"/>
    </row>
    <row r="100" spans="1:37" s="371" customFormat="1" ht="15.75" thickBot="1">
      <c r="A100" s="439" t="s">
        <v>22</v>
      </c>
      <c r="B100" s="366" t="s">
        <v>23</v>
      </c>
      <c r="C100" s="366" t="s">
        <v>24</v>
      </c>
      <c r="D100" s="366" t="s">
        <v>25</v>
      </c>
      <c r="E100" s="366" t="s">
        <v>26</v>
      </c>
      <c r="F100" s="366" t="s">
        <v>27</v>
      </c>
      <c r="G100" s="366" t="s">
        <v>28</v>
      </c>
      <c r="H100" s="366" t="s">
        <v>29</v>
      </c>
      <c r="I100" s="366" t="s">
        <v>30</v>
      </c>
      <c r="J100" s="366" t="s">
        <v>31</v>
      </c>
      <c r="K100" s="366" t="s">
        <v>32</v>
      </c>
      <c r="L100" s="366" t="s">
        <v>33</v>
      </c>
      <c r="M100" s="366" t="s">
        <v>34</v>
      </c>
      <c r="N100" s="366" t="s">
        <v>35</v>
      </c>
      <c r="O100" s="366" t="s">
        <v>36</v>
      </c>
      <c r="P100" s="366" t="s">
        <v>37</v>
      </c>
      <c r="Q100" s="366" t="s">
        <v>38</v>
      </c>
      <c r="R100" s="366" t="s">
        <v>39</v>
      </c>
      <c r="S100" s="366" t="s">
        <v>40</v>
      </c>
      <c r="T100" s="366" t="s">
        <v>41</v>
      </c>
      <c r="U100" s="366" t="s">
        <v>42</v>
      </c>
      <c r="V100" s="366" t="s">
        <v>43</v>
      </c>
      <c r="W100" s="366" t="s">
        <v>44</v>
      </c>
      <c r="X100" s="366" t="s">
        <v>45</v>
      </c>
      <c r="Y100" s="366" t="s">
        <v>46</v>
      </c>
      <c r="Z100" s="366" t="s">
        <v>47</v>
      </c>
      <c r="AA100" s="366" t="s">
        <v>48</v>
      </c>
      <c r="AB100" s="366" t="s">
        <v>49</v>
      </c>
      <c r="AC100" s="367" t="s">
        <v>50</v>
      </c>
      <c r="AD100" s="367" t="s">
        <v>51</v>
      </c>
      <c r="AE100" s="367" t="s">
        <v>52</v>
      </c>
      <c r="AF100" s="377" t="s">
        <v>53</v>
      </c>
      <c r="AG100" s="377" t="s">
        <v>54</v>
      </c>
      <c r="AH100" s="367" t="s">
        <v>55</v>
      </c>
      <c r="AI100" s="368" t="s">
        <v>56</v>
      </c>
      <c r="AJ100" s="369"/>
      <c r="AK100" s="370"/>
    </row>
    <row r="101" spans="1:37" s="409" customFormat="1">
      <c r="A101" s="404">
        <v>1</v>
      </c>
      <c r="B101" s="405" t="s">
        <v>8</v>
      </c>
      <c r="C101" s="405" t="s">
        <v>2350</v>
      </c>
      <c r="D101" s="405" t="s">
        <v>2351</v>
      </c>
      <c r="E101" s="405" t="s">
        <v>352</v>
      </c>
      <c r="F101" s="405">
        <v>8200</v>
      </c>
      <c r="G101" s="405"/>
      <c r="H101" s="405" t="s">
        <v>584</v>
      </c>
      <c r="I101" s="405">
        <v>2000</v>
      </c>
      <c r="J101" s="405" t="s">
        <v>108</v>
      </c>
      <c r="K101" s="405"/>
      <c r="L101" s="405">
        <v>250</v>
      </c>
      <c r="M101" s="405" t="s">
        <v>74</v>
      </c>
      <c r="N101" s="405" t="s">
        <v>75</v>
      </c>
      <c r="O101" s="405" t="s">
        <v>1169</v>
      </c>
      <c r="P101" s="405">
        <v>0</v>
      </c>
      <c r="Q101" s="405"/>
      <c r="R101" s="405"/>
      <c r="S101" s="405"/>
      <c r="T101" s="405"/>
      <c r="U101" s="405" t="s">
        <v>2352</v>
      </c>
      <c r="V101" s="405" t="s">
        <v>68</v>
      </c>
      <c r="W101" s="405" t="s">
        <v>68</v>
      </c>
      <c r="X101" s="405" t="s">
        <v>68</v>
      </c>
      <c r="Y101" s="405" t="s">
        <v>68</v>
      </c>
      <c r="Z101" s="405" t="s">
        <v>69</v>
      </c>
      <c r="AA101" s="405"/>
      <c r="AB101" s="405" t="s">
        <v>2237</v>
      </c>
      <c r="AC101" s="406">
        <v>36</v>
      </c>
      <c r="AD101" s="406">
        <v>0</v>
      </c>
      <c r="AE101" s="406">
        <v>0</v>
      </c>
      <c r="AF101" s="717">
        <v>57.6</v>
      </c>
      <c r="AG101" s="717">
        <f>AF101*(1-(0.95^0*0.9^0*0.8^0*0.7^0*0.65^0*0.93^0*0.93^0*1^0))</f>
        <v>0</v>
      </c>
      <c r="AH101" s="484">
        <f t="shared" ref="AH101:AH147" si="9">AF101-AG101</f>
        <v>57.6</v>
      </c>
      <c r="AI101" s="599">
        <f>AF101*1.07</f>
        <v>61.632000000000005</v>
      </c>
      <c r="AJ101" s="410"/>
    </row>
    <row r="102" spans="1:37" s="409" customFormat="1">
      <c r="A102" s="404">
        <v>2</v>
      </c>
      <c r="B102" s="405" t="s">
        <v>8</v>
      </c>
      <c r="C102" s="405" t="s">
        <v>2353</v>
      </c>
      <c r="D102" s="405" t="s">
        <v>2351</v>
      </c>
      <c r="E102" s="405" t="s">
        <v>352</v>
      </c>
      <c r="F102" s="405">
        <v>8200</v>
      </c>
      <c r="G102" s="405"/>
      <c r="H102" s="405" t="s">
        <v>584</v>
      </c>
      <c r="I102" s="405">
        <v>2000</v>
      </c>
      <c r="J102" s="405" t="s">
        <v>108</v>
      </c>
      <c r="K102" s="405"/>
      <c r="L102" s="405">
        <v>250</v>
      </c>
      <c r="M102" s="405" t="s">
        <v>74</v>
      </c>
      <c r="N102" s="405" t="s">
        <v>75</v>
      </c>
      <c r="O102" s="405" t="s">
        <v>1169</v>
      </c>
      <c r="P102" s="405">
        <v>0</v>
      </c>
      <c r="Q102" s="405"/>
      <c r="R102" s="405"/>
      <c r="S102" s="405"/>
      <c r="T102" s="405"/>
      <c r="U102" s="405" t="s">
        <v>2354</v>
      </c>
      <c r="V102" s="405" t="s">
        <v>68</v>
      </c>
      <c r="W102" s="405" t="s">
        <v>68</v>
      </c>
      <c r="X102" s="405" t="s">
        <v>68</v>
      </c>
      <c r="Y102" s="405" t="s">
        <v>68</v>
      </c>
      <c r="Z102" s="405" t="s">
        <v>69</v>
      </c>
      <c r="AA102" s="405"/>
      <c r="AB102" s="405" t="s">
        <v>2237</v>
      </c>
      <c r="AC102" s="406">
        <v>36</v>
      </c>
      <c r="AD102" s="406">
        <v>0</v>
      </c>
      <c r="AE102" s="406">
        <v>0</v>
      </c>
      <c r="AF102" s="717">
        <v>57.6</v>
      </c>
      <c r="AG102" s="717">
        <f>AF102*(1-(0.95^0*0.9^0*0.8^0*0.7^0*0.65^0*0.93^0*0.93^0*1^0))</f>
        <v>0</v>
      </c>
      <c r="AH102" s="484">
        <f t="shared" si="9"/>
        <v>57.6</v>
      </c>
      <c r="AI102" s="599">
        <f t="shared" ref="AI102:AI147" si="10">AF102*1.07</f>
        <v>61.632000000000005</v>
      </c>
      <c r="AJ102" s="410"/>
    </row>
    <row r="103" spans="1:37" s="409" customFormat="1">
      <c r="A103" s="404">
        <v>3</v>
      </c>
      <c r="B103" s="405" t="s">
        <v>8</v>
      </c>
      <c r="C103" s="405" t="s">
        <v>2355</v>
      </c>
      <c r="D103" s="405" t="s">
        <v>2351</v>
      </c>
      <c r="E103" s="405" t="s">
        <v>352</v>
      </c>
      <c r="F103" s="405">
        <v>8200</v>
      </c>
      <c r="G103" s="405"/>
      <c r="H103" s="405" t="s">
        <v>584</v>
      </c>
      <c r="I103" s="405">
        <v>2000</v>
      </c>
      <c r="J103" s="405" t="s">
        <v>108</v>
      </c>
      <c r="K103" s="405"/>
      <c r="L103" s="405">
        <v>250</v>
      </c>
      <c r="M103" s="405" t="s">
        <v>74</v>
      </c>
      <c r="N103" s="405" t="s">
        <v>75</v>
      </c>
      <c r="O103" s="405" t="s">
        <v>1169</v>
      </c>
      <c r="P103" s="405">
        <v>0</v>
      </c>
      <c r="Q103" s="405"/>
      <c r="R103" s="405"/>
      <c r="S103" s="405"/>
      <c r="T103" s="405"/>
      <c r="U103" s="405" t="s">
        <v>2356</v>
      </c>
      <c r="V103" s="405" t="s">
        <v>68</v>
      </c>
      <c r="W103" s="405" t="s">
        <v>68</v>
      </c>
      <c r="X103" s="405" t="s">
        <v>68</v>
      </c>
      <c r="Y103" s="405" t="s">
        <v>68</v>
      </c>
      <c r="Z103" s="405" t="s">
        <v>69</v>
      </c>
      <c r="AA103" s="405"/>
      <c r="AB103" s="405" t="s">
        <v>2237</v>
      </c>
      <c r="AC103" s="406">
        <v>36</v>
      </c>
      <c r="AD103" s="406">
        <v>0</v>
      </c>
      <c r="AE103" s="406">
        <v>0</v>
      </c>
      <c r="AF103" s="717">
        <v>57.6</v>
      </c>
      <c r="AG103" s="717">
        <f>AF103*(1-(0.95^0*0.9^0*0.8^0*0.7^0*0.65^0*0.93^0*0.93^0*1^0))</f>
        <v>0</v>
      </c>
      <c r="AH103" s="484">
        <f t="shared" si="9"/>
        <v>57.6</v>
      </c>
      <c r="AI103" s="599">
        <f t="shared" si="10"/>
        <v>61.632000000000005</v>
      </c>
      <c r="AJ103" s="410"/>
    </row>
    <row r="104" spans="1:37" s="409" customFormat="1">
      <c r="A104" s="404">
        <v>4</v>
      </c>
      <c r="B104" s="405" t="s">
        <v>8</v>
      </c>
      <c r="C104" s="405" t="s">
        <v>2357</v>
      </c>
      <c r="D104" s="405" t="s">
        <v>2351</v>
      </c>
      <c r="E104" s="405" t="s">
        <v>352</v>
      </c>
      <c r="F104" s="405">
        <v>8200</v>
      </c>
      <c r="G104" s="405"/>
      <c r="H104" s="405" t="s">
        <v>584</v>
      </c>
      <c r="I104" s="405">
        <v>2000</v>
      </c>
      <c r="J104" s="405" t="s">
        <v>108</v>
      </c>
      <c r="K104" s="405"/>
      <c r="L104" s="405">
        <v>250</v>
      </c>
      <c r="M104" s="405" t="s">
        <v>74</v>
      </c>
      <c r="N104" s="405" t="s">
        <v>75</v>
      </c>
      <c r="O104" s="405" t="s">
        <v>1169</v>
      </c>
      <c r="P104" s="405">
        <v>0</v>
      </c>
      <c r="Q104" s="405"/>
      <c r="R104" s="405"/>
      <c r="S104" s="405"/>
      <c r="T104" s="405"/>
      <c r="U104" s="405" t="s">
        <v>2358</v>
      </c>
      <c r="V104" s="405" t="s">
        <v>68</v>
      </c>
      <c r="W104" s="405" t="s">
        <v>68</v>
      </c>
      <c r="X104" s="405" t="s">
        <v>68</v>
      </c>
      <c r="Y104" s="405" t="s">
        <v>68</v>
      </c>
      <c r="Z104" s="405" t="s">
        <v>69</v>
      </c>
      <c r="AA104" s="405"/>
      <c r="AB104" s="405" t="s">
        <v>2237</v>
      </c>
      <c r="AC104" s="406">
        <v>36</v>
      </c>
      <c r="AD104" s="406">
        <v>0</v>
      </c>
      <c r="AE104" s="406">
        <v>0</v>
      </c>
      <c r="AF104" s="717">
        <v>57.6</v>
      </c>
      <c r="AG104" s="717">
        <f>AF104*(1-(0.95^0*0.9^0*0.8^0*0.7^0*0.65^0*0.93^0*0.93^0*1^0))</f>
        <v>0</v>
      </c>
      <c r="AH104" s="484">
        <f t="shared" si="9"/>
        <v>57.6</v>
      </c>
      <c r="AI104" s="599">
        <f t="shared" si="10"/>
        <v>61.632000000000005</v>
      </c>
      <c r="AJ104" s="410"/>
    </row>
    <row r="105" spans="1:37" s="409" customFormat="1">
      <c r="A105" s="404">
        <v>5</v>
      </c>
      <c r="B105" s="405" t="s">
        <v>8</v>
      </c>
      <c r="C105" s="405" t="s">
        <v>2359</v>
      </c>
      <c r="D105" s="405" t="s">
        <v>2351</v>
      </c>
      <c r="E105" s="405" t="s">
        <v>352</v>
      </c>
      <c r="F105" s="405">
        <v>8200</v>
      </c>
      <c r="G105" s="405"/>
      <c r="H105" s="405" t="s">
        <v>584</v>
      </c>
      <c r="I105" s="405">
        <v>2000</v>
      </c>
      <c r="J105" s="405" t="s">
        <v>108</v>
      </c>
      <c r="K105" s="405"/>
      <c r="L105" s="405"/>
      <c r="M105" s="405" t="s">
        <v>74</v>
      </c>
      <c r="N105" s="405" t="s">
        <v>75</v>
      </c>
      <c r="O105" s="405" t="s">
        <v>1169</v>
      </c>
      <c r="P105" s="405"/>
      <c r="Q105" s="405"/>
      <c r="R105" s="405"/>
      <c r="S105" s="405"/>
      <c r="T105" s="405"/>
      <c r="U105" s="405" t="s">
        <v>2360</v>
      </c>
      <c r="V105" s="405" t="s">
        <v>68</v>
      </c>
      <c r="W105" s="405" t="s">
        <v>68</v>
      </c>
      <c r="X105" s="405" t="s">
        <v>68</v>
      </c>
      <c r="Y105" s="405" t="s">
        <v>68</v>
      </c>
      <c r="Z105" s="405" t="s">
        <v>69</v>
      </c>
      <c r="AA105" s="405"/>
      <c r="AB105" s="405" t="s">
        <v>2237</v>
      </c>
      <c r="AC105" s="406">
        <v>36</v>
      </c>
      <c r="AD105" s="406">
        <v>0</v>
      </c>
      <c r="AE105" s="406">
        <v>-10</v>
      </c>
      <c r="AF105" s="717">
        <v>41.6</v>
      </c>
      <c r="AG105" s="717">
        <f>AF105*(1-(0.95^0*0.9^0*0.8^0*0.7^0*0.65^0*0.93^0*0.93^1*1^0))</f>
        <v>2.9119999999999981</v>
      </c>
      <c r="AH105" s="484">
        <f t="shared" si="9"/>
        <v>38.688000000000002</v>
      </c>
      <c r="AI105" s="599">
        <f t="shared" si="10"/>
        <v>44.512000000000008</v>
      </c>
      <c r="AJ105" s="410"/>
    </row>
    <row r="106" spans="1:37" s="409" customFormat="1">
      <c r="A106" s="404">
        <v>6</v>
      </c>
      <c r="B106" s="405" t="s">
        <v>8</v>
      </c>
      <c r="C106" s="405" t="s">
        <v>2361</v>
      </c>
      <c r="D106" s="405" t="s">
        <v>2351</v>
      </c>
      <c r="E106" s="405" t="s">
        <v>352</v>
      </c>
      <c r="F106" s="405">
        <v>8200</v>
      </c>
      <c r="G106" s="405"/>
      <c r="H106" s="405" t="s">
        <v>584</v>
      </c>
      <c r="I106" s="405">
        <v>2000</v>
      </c>
      <c r="J106" s="405" t="s">
        <v>108</v>
      </c>
      <c r="K106" s="405"/>
      <c r="L106" s="405"/>
      <c r="M106" s="405" t="s">
        <v>74</v>
      </c>
      <c r="N106" s="405" t="s">
        <v>75</v>
      </c>
      <c r="O106" s="405" t="s">
        <v>1169</v>
      </c>
      <c r="P106" s="405"/>
      <c r="Q106" s="405"/>
      <c r="R106" s="405"/>
      <c r="S106" s="405"/>
      <c r="T106" s="405"/>
      <c r="U106" s="405" t="s">
        <v>2362</v>
      </c>
      <c r="V106" s="405" t="s">
        <v>68</v>
      </c>
      <c r="W106" s="405" t="s">
        <v>68</v>
      </c>
      <c r="X106" s="405" t="s">
        <v>68</v>
      </c>
      <c r="Y106" s="405" t="s">
        <v>68</v>
      </c>
      <c r="Z106" s="405" t="s">
        <v>69</v>
      </c>
      <c r="AA106" s="405"/>
      <c r="AB106" s="405" t="s">
        <v>2237</v>
      </c>
      <c r="AC106" s="406">
        <v>36</v>
      </c>
      <c r="AD106" s="406">
        <v>0</v>
      </c>
      <c r="AE106" s="406">
        <v>-10</v>
      </c>
      <c r="AF106" s="717">
        <v>41.6</v>
      </c>
      <c r="AG106" s="717">
        <f>AF106*(1-(0.95^0*0.9^0*0.8^0*0.7^0*0.65^0*0.93^0*0.93^1*1^0))</f>
        <v>2.9119999999999981</v>
      </c>
      <c r="AH106" s="484">
        <f t="shared" si="9"/>
        <v>38.688000000000002</v>
      </c>
      <c r="AI106" s="599">
        <f t="shared" si="10"/>
        <v>44.512000000000008</v>
      </c>
      <c r="AJ106" s="410"/>
    </row>
    <row r="107" spans="1:37" s="409" customFormat="1">
      <c r="A107" s="404">
        <v>7</v>
      </c>
      <c r="B107" s="405" t="s">
        <v>8</v>
      </c>
      <c r="C107" s="405" t="s">
        <v>2363</v>
      </c>
      <c r="D107" s="405" t="s">
        <v>2351</v>
      </c>
      <c r="E107" s="405" t="s">
        <v>378</v>
      </c>
      <c r="F107" s="405">
        <v>8300</v>
      </c>
      <c r="G107" s="405"/>
      <c r="H107" s="405" t="s">
        <v>2272</v>
      </c>
      <c r="I107" s="405"/>
      <c r="J107" s="405" t="s">
        <v>121</v>
      </c>
      <c r="K107" s="405"/>
      <c r="L107" s="405">
        <v>320</v>
      </c>
      <c r="M107" s="405" t="s">
        <v>236</v>
      </c>
      <c r="N107" s="405" t="s">
        <v>75</v>
      </c>
      <c r="O107" s="405" t="s">
        <v>1169</v>
      </c>
      <c r="P107" s="405"/>
      <c r="Q107" s="405"/>
      <c r="R107" s="405"/>
      <c r="S107" s="405"/>
      <c r="T107" s="405"/>
      <c r="U107" s="405" t="s">
        <v>2364</v>
      </c>
      <c r="V107" s="405" t="s">
        <v>68</v>
      </c>
      <c r="W107" s="405" t="s">
        <v>68</v>
      </c>
      <c r="X107" s="405" t="s">
        <v>68</v>
      </c>
      <c r="Y107" s="405" t="s">
        <v>68</v>
      </c>
      <c r="Z107" s="405" t="s">
        <v>69</v>
      </c>
      <c r="AA107" s="405"/>
      <c r="AB107" s="405" t="s">
        <v>2220</v>
      </c>
      <c r="AC107" s="406">
        <v>42</v>
      </c>
      <c r="AD107" s="406">
        <v>8</v>
      </c>
      <c r="AE107" s="406">
        <v>0</v>
      </c>
      <c r="AF107" s="717">
        <v>80</v>
      </c>
      <c r="AG107" s="717">
        <f t="shared" ref="AG107:AG147" si="11">AF107*(1-(0.95^0*0.9^0*0.8^0*0.7^0*0.65^0*0.93^0*0.93^0*1^0))</f>
        <v>0</v>
      </c>
      <c r="AH107" s="484">
        <f t="shared" si="9"/>
        <v>80</v>
      </c>
      <c r="AI107" s="599">
        <f t="shared" si="10"/>
        <v>85.600000000000009</v>
      </c>
      <c r="AJ107" s="410"/>
    </row>
    <row r="108" spans="1:37" s="409" customFormat="1">
      <c r="A108" s="404">
        <v>8</v>
      </c>
      <c r="B108" s="405" t="s">
        <v>8</v>
      </c>
      <c r="C108" s="405" t="s">
        <v>2365</v>
      </c>
      <c r="D108" s="405" t="s">
        <v>2351</v>
      </c>
      <c r="E108" s="405" t="s">
        <v>378</v>
      </c>
      <c r="F108" s="405">
        <v>8300</v>
      </c>
      <c r="G108" s="405"/>
      <c r="H108" s="405" t="s">
        <v>2272</v>
      </c>
      <c r="I108" s="405"/>
      <c r="J108" s="405" t="s">
        <v>121</v>
      </c>
      <c r="K108" s="405"/>
      <c r="L108" s="405">
        <v>320</v>
      </c>
      <c r="M108" s="405" t="s">
        <v>236</v>
      </c>
      <c r="N108" s="405" t="s">
        <v>75</v>
      </c>
      <c r="O108" s="405" t="s">
        <v>1169</v>
      </c>
      <c r="P108" s="405"/>
      <c r="Q108" s="405"/>
      <c r="R108" s="405"/>
      <c r="S108" s="405"/>
      <c r="T108" s="405"/>
      <c r="U108" s="405" t="s">
        <v>2366</v>
      </c>
      <c r="V108" s="405" t="s">
        <v>68</v>
      </c>
      <c r="W108" s="405" t="s">
        <v>68</v>
      </c>
      <c r="X108" s="405" t="s">
        <v>68</v>
      </c>
      <c r="Y108" s="405" t="s">
        <v>68</v>
      </c>
      <c r="Z108" s="405" t="s">
        <v>69</v>
      </c>
      <c r="AA108" s="405"/>
      <c r="AB108" s="405" t="s">
        <v>2220</v>
      </c>
      <c r="AC108" s="406">
        <v>42</v>
      </c>
      <c r="AD108" s="406">
        <v>8</v>
      </c>
      <c r="AE108" s="406">
        <v>0</v>
      </c>
      <c r="AF108" s="717">
        <v>80</v>
      </c>
      <c r="AG108" s="717">
        <f t="shared" si="11"/>
        <v>0</v>
      </c>
      <c r="AH108" s="484">
        <f t="shared" si="9"/>
        <v>80</v>
      </c>
      <c r="AI108" s="599">
        <f t="shared" si="10"/>
        <v>85.600000000000009</v>
      </c>
      <c r="AJ108" s="410"/>
    </row>
    <row r="109" spans="1:37" s="409" customFormat="1">
      <c r="A109" s="404">
        <v>9</v>
      </c>
      <c r="B109" s="405" t="s">
        <v>8</v>
      </c>
      <c r="C109" s="405" t="s">
        <v>2367</v>
      </c>
      <c r="D109" s="405" t="s">
        <v>2351</v>
      </c>
      <c r="E109" s="405" t="s">
        <v>378</v>
      </c>
      <c r="F109" s="405">
        <v>8300</v>
      </c>
      <c r="G109" s="405"/>
      <c r="H109" s="405" t="s">
        <v>2272</v>
      </c>
      <c r="I109" s="405"/>
      <c r="J109" s="405" t="s">
        <v>121</v>
      </c>
      <c r="K109" s="405"/>
      <c r="L109" s="405">
        <v>320</v>
      </c>
      <c r="M109" s="405" t="s">
        <v>236</v>
      </c>
      <c r="N109" s="405" t="s">
        <v>75</v>
      </c>
      <c r="O109" s="405" t="s">
        <v>1169</v>
      </c>
      <c r="P109" s="405"/>
      <c r="Q109" s="405"/>
      <c r="R109" s="405"/>
      <c r="S109" s="405"/>
      <c r="T109" s="405"/>
      <c r="U109" s="405" t="s">
        <v>2368</v>
      </c>
      <c r="V109" s="405" t="s">
        <v>68</v>
      </c>
      <c r="W109" s="405" t="s">
        <v>68</v>
      </c>
      <c r="X109" s="405" t="s">
        <v>68</v>
      </c>
      <c r="Y109" s="405" t="s">
        <v>68</v>
      </c>
      <c r="Z109" s="405" t="s">
        <v>69</v>
      </c>
      <c r="AA109" s="405"/>
      <c r="AB109" s="405" t="s">
        <v>2220</v>
      </c>
      <c r="AC109" s="406">
        <v>42</v>
      </c>
      <c r="AD109" s="406">
        <v>8</v>
      </c>
      <c r="AE109" s="406">
        <v>0</v>
      </c>
      <c r="AF109" s="717">
        <v>80</v>
      </c>
      <c r="AG109" s="717">
        <f t="shared" si="11"/>
        <v>0</v>
      </c>
      <c r="AH109" s="484">
        <f t="shared" si="9"/>
        <v>80</v>
      </c>
      <c r="AI109" s="599">
        <f t="shared" si="10"/>
        <v>85.600000000000009</v>
      </c>
      <c r="AJ109" s="410"/>
    </row>
    <row r="110" spans="1:37" s="409" customFormat="1">
      <c r="A110" s="404">
        <v>10</v>
      </c>
      <c r="B110" s="405" t="s">
        <v>8</v>
      </c>
      <c r="C110" s="405" t="s">
        <v>2369</v>
      </c>
      <c r="D110" s="405" t="s">
        <v>2351</v>
      </c>
      <c r="E110" s="405" t="s">
        <v>378</v>
      </c>
      <c r="F110" s="405">
        <v>8300</v>
      </c>
      <c r="G110" s="405"/>
      <c r="H110" s="405" t="s">
        <v>2272</v>
      </c>
      <c r="I110" s="405"/>
      <c r="J110" s="405" t="s">
        <v>121</v>
      </c>
      <c r="K110" s="405"/>
      <c r="L110" s="405">
        <v>320</v>
      </c>
      <c r="M110" s="405" t="s">
        <v>236</v>
      </c>
      <c r="N110" s="405" t="s">
        <v>75</v>
      </c>
      <c r="O110" s="405" t="s">
        <v>1169</v>
      </c>
      <c r="P110" s="405"/>
      <c r="Q110" s="405"/>
      <c r="R110" s="405"/>
      <c r="S110" s="405"/>
      <c r="T110" s="405"/>
      <c r="U110" s="405" t="s">
        <v>2370</v>
      </c>
      <c r="V110" s="405" t="s">
        <v>68</v>
      </c>
      <c r="W110" s="405" t="s">
        <v>68</v>
      </c>
      <c r="X110" s="405" t="s">
        <v>68</v>
      </c>
      <c r="Y110" s="405" t="s">
        <v>68</v>
      </c>
      <c r="Z110" s="405" t="s">
        <v>69</v>
      </c>
      <c r="AA110" s="405"/>
      <c r="AB110" s="405" t="s">
        <v>2220</v>
      </c>
      <c r="AC110" s="406">
        <v>42</v>
      </c>
      <c r="AD110" s="406">
        <v>8</v>
      </c>
      <c r="AE110" s="406">
        <v>0</v>
      </c>
      <c r="AF110" s="717">
        <v>80</v>
      </c>
      <c r="AG110" s="717">
        <f t="shared" si="11"/>
        <v>0</v>
      </c>
      <c r="AH110" s="484">
        <f t="shared" si="9"/>
        <v>80</v>
      </c>
      <c r="AI110" s="599">
        <f t="shared" si="10"/>
        <v>85.600000000000009</v>
      </c>
      <c r="AJ110" s="410"/>
    </row>
    <row r="111" spans="1:37" s="409" customFormat="1">
      <c r="A111" s="404">
        <v>11</v>
      </c>
      <c r="B111" s="405" t="s">
        <v>8</v>
      </c>
      <c r="C111" s="405" t="s">
        <v>2371</v>
      </c>
      <c r="D111" s="405" t="s">
        <v>2351</v>
      </c>
      <c r="E111" s="405" t="s">
        <v>378</v>
      </c>
      <c r="F111" s="405">
        <v>8300</v>
      </c>
      <c r="G111" s="405"/>
      <c r="H111" s="405" t="s">
        <v>2272</v>
      </c>
      <c r="I111" s="405"/>
      <c r="J111" s="405" t="s">
        <v>108</v>
      </c>
      <c r="K111" s="405"/>
      <c r="L111" s="405">
        <v>500</v>
      </c>
      <c r="M111" s="405" t="s">
        <v>236</v>
      </c>
      <c r="N111" s="405" t="s">
        <v>392</v>
      </c>
      <c r="O111" s="405" t="s">
        <v>1169</v>
      </c>
      <c r="P111" s="405"/>
      <c r="Q111" s="405"/>
      <c r="R111" s="405"/>
      <c r="S111" s="405"/>
      <c r="T111" s="405"/>
      <c r="U111" s="405" t="s">
        <v>2372</v>
      </c>
      <c r="V111" s="405" t="s">
        <v>68</v>
      </c>
      <c r="W111" s="405" t="s">
        <v>68</v>
      </c>
      <c r="X111" s="405" t="s">
        <v>68</v>
      </c>
      <c r="Y111" s="405" t="s">
        <v>68</v>
      </c>
      <c r="Z111" s="405" t="s">
        <v>69</v>
      </c>
      <c r="AA111" s="405"/>
      <c r="AB111" s="405" t="s">
        <v>2220</v>
      </c>
      <c r="AC111" s="406">
        <v>42</v>
      </c>
      <c r="AD111" s="406">
        <v>0</v>
      </c>
      <c r="AE111" s="406">
        <v>0</v>
      </c>
      <c r="AF111" s="717">
        <v>67.2</v>
      </c>
      <c r="AG111" s="717">
        <f t="shared" si="11"/>
        <v>0</v>
      </c>
      <c r="AH111" s="484">
        <f t="shared" si="9"/>
        <v>67.2</v>
      </c>
      <c r="AI111" s="599">
        <f t="shared" si="10"/>
        <v>71.904000000000011</v>
      </c>
      <c r="AJ111" s="410"/>
    </row>
    <row r="112" spans="1:37" s="409" customFormat="1">
      <c r="A112" s="404">
        <v>12</v>
      </c>
      <c r="B112" s="405" t="s">
        <v>8</v>
      </c>
      <c r="C112" s="405" t="s">
        <v>2373</v>
      </c>
      <c r="D112" s="405" t="s">
        <v>2351</v>
      </c>
      <c r="E112" s="405" t="s">
        <v>378</v>
      </c>
      <c r="F112" s="405">
        <v>8300</v>
      </c>
      <c r="G112" s="405"/>
      <c r="H112" s="405" t="s">
        <v>2272</v>
      </c>
      <c r="I112" s="405"/>
      <c r="J112" s="405" t="s">
        <v>108</v>
      </c>
      <c r="K112" s="405"/>
      <c r="L112" s="405">
        <v>500</v>
      </c>
      <c r="M112" s="405" t="s">
        <v>236</v>
      </c>
      <c r="N112" s="405" t="s">
        <v>392</v>
      </c>
      <c r="O112" s="405" t="s">
        <v>1169</v>
      </c>
      <c r="P112" s="405"/>
      <c r="Q112" s="405"/>
      <c r="R112" s="405"/>
      <c r="S112" s="405"/>
      <c r="T112" s="405"/>
      <c r="U112" s="405" t="s">
        <v>2374</v>
      </c>
      <c r="V112" s="405" t="s">
        <v>68</v>
      </c>
      <c r="W112" s="405" t="s">
        <v>68</v>
      </c>
      <c r="X112" s="405" t="s">
        <v>68</v>
      </c>
      <c r="Y112" s="405" t="s">
        <v>68</v>
      </c>
      <c r="Z112" s="405" t="s">
        <v>69</v>
      </c>
      <c r="AA112" s="405"/>
      <c r="AB112" s="405" t="s">
        <v>2220</v>
      </c>
      <c r="AC112" s="406">
        <v>42</v>
      </c>
      <c r="AD112" s="406">
        <v>0</v>
      </c>
      <c r="AE112" s="406">
        <v>0</v>
      </c>
      <c r="AF112" s="717">
        <v>67.2</v>
      </c>
      <c r="AG112" s="717">
        <f t="shared" si="11"/>
        <v>0</v>
      </c>
      <c r="AH112" s="484">
        <f t="shared" si="9"/>
        <v>67.2</v>
      </c>
      <c r="AI112" s="599">
        <f t="shared" si="10"/>
        <v>71.904000000000011</v>
      </c>
      <c r="AJ112" s="410"/>
    </row>
    <row r="113" spans="1:36" s="409" customFormat="1">
      <c r="A113" s="404">
        <v>13</v>
      </c>
      <c r="B113" s="405" t="s">
        <v>8</v>
      </c>
      <c r="C113" s="405" t="s">
        <v>2375</v>
      </c>
      <c r="D113" s="405" t="s">
        <v>2351</v>
      </c>
      <c r="E113" s="405" t="s">
        <v>378</v>
      </c>
      <c r="F113" s="405">
        <v>8300</v>
      </c>
      <c r="G113" s="405"/>
      <c r="H113" s="405" t="s">
        <v>2272</v>
      </c>
      <c r="I113" s="405"/>
      <c r="J113" s="405" t="s">
        <v>121</v>
      </c>
      <c r="K113" s="405"/>
      <c r="L113" s="405">
        <v>500</v>
      </c>
      <c r="M113" s="405" t="s">
        <v>236</v>
      </c>
      <c r="N113" s="405" t="s">
        <v>75</v>
      </c>
      <c r="O113" s="405" t="s">
        <v>1169</v>
      </c>
      <c r="P113" s="405"/>
      <c r="Q113" s="405"/>
      <c r="R113" s="405"/>
      <c r="S113" s="405"/>
      <c r="T113" s="405"/>
      <c r="U113" s="405" t="s">
        <v>2376</v>
      </c>
      <c r="V113" s="405" t="s">
        <v>68</v>
      </c>
      <c r="W113" s="405" t="s">
        <v>68</v>
      </c>
      <c r="X113" s="405" t="s">
        <v>68</v>
      </c>
      <c r="Y113" s="405" t="s">
        <v>68</v>
      </c>
      <c r="Z113" s="405" t="s">
        <v>69</v>
      </c>
      <c r="AA113" s="405"/>
      <c r="AB113" s="405" t="s">
        <v>2220</v>
      </c>
      <c r="AC113" s="406">
        <v>42</v>
      </c>
      <c r="AD113" s="406">
        <v>8</v>
      </c>
      <c r="AE113" s="406">
        <v>0</v>
      </c>
      <c r="AF113" s="717">
        <v>80</v>
      </c>
      <c r="AG113" s="717">
        <f t="shared" si="11"/>
        <v>0</v>
      </c>
      <c r="AH113" s="484">
        <f t="shared" si="9"/>
        <v>80</v>
      </c>
      <c r="AI113" s="599">
        <f t="shared" si="10"/>
        <v>85.600000000000009</v>
      </c>
      <c r="AJ113" s="410"/>
    </row>
    <row r="114" spans="1:36" s="409" customFormat="1">
      <c r="A114" s="404">
        <v>14</v>
      </c>
      <c r="B114" s="405" t="s">
        <v>8</v>
      </c>
      <c r="C114" s="405" t="s">
        <v>2377</v>
      </c>
      <c r="D114" s="405" t="s">
        <v>2351</v>
      </c>
      <c r="E114" s="405" t="s">
        <v>378</v>
      </c>
      <c r="F114" s="405">
        <v>8300</v>
      </c>
      <c r="G114" s="405"/>
      <c r="H114" s="405" t="s">
        <v>2272</v>
      </c>
      <c r="I114" s="405"/>
      <c r="J114" s="405" t="s">
        <v>108</v>
      </c>
      <c r="K114" s="405"/>
      <c r="L114" s="405">
        <v>120</v>
      </c>
      <c r="M114" s="405" t="s">
        <v>236</v>
      </c>
      <c r="N114" s="405" t="s">
        <v>392</v>
      </c>
      <c r="O114" s="405" t="s">
        <v>1169</v>
      </c>
      <c r="P114" s="405"/>
      <c r="Q114" s="405"/>
      <c r="R114" s="405"/>
      <c r="S114" s="405"/>
      <c r="T114" s="405"/>
      <c r="U114" s="405" t="s">
        <v>2378</v>
      </c>
      <c r="V114" s="405" t="s">
        <v>68</v>
      </c>
      <c r="W114" s="405" t="s">
        <v>68</v>
      </c>
      <c r="X114" s="405" t="s">
        <v>68</v>
      </c>
      <c r="Y114" s="405" t="s">
        <v>68</v>
      </c>
      <c r="Z114" s="405" t="s">
        <v>69</v>
      </c>
      <c r="AA114" s="405"/>
      <c r="AB114" s="405" t="s">
        <v>2220</v>
      </c>
      <c r="AC114" s="406">
        <v>42</v>
      </c>
      <c r="AD114" s="406">
        <v>0</v>
      </c>
      <c r="AE114" s="406">
        <v>0</v>
      </c>
      <c r="AF114" s="717">
        <v>67.2</v>
      </c>
      <c r="AG114" s="717">
        <f t="shared" si="11"/>
        <v>0</v>
      </c>
      <c r="AH114" s="484">
        <f t="shared" si="9"/>
        <v>67.2</v>
      </c>
      <c r="AI114" s="599">
        <f t="shared" si="10"/>
        <v>71.904000000000011</v>
      </c>
      <c r="AJ114" s="410"/>
    </row>
    <row r="115" spans="1:36" s="409" customFormat="1">
      <c r="A115" s="404">
        <v>15</v>
      </c>
      <c r="B115" s="405" t="s">
        <v>8</v>
      </c>
      <c r="C115" s="405" t="s">
        <v>2379</v>
      </c>
      <c r="D115" s="405" t="s">
        <v>2351</v>
      </c>
      <c r="E115" s="405" t="s">
        <v>378</v>
      </c>
      <c r="F115" s="405">
        <v>8300</v>
      </c>
      <c r="G115" s="405"/>
      <c r="H115" s="405" t="s">
        <v>2272</v>
      </c>
      <c r="I115" s="405"/>
      <c r="J115" s="405" t="s">
        <v>108</v>
      </c>
      <c r="K115" s="405"/>
      <c r="L115" s="405">
        <v>120</v>
      </c>
      <c r="M115" s="405" t="s">
        <v>236</v>
      </c>
      <c r="N115" s="405" t="s">
        <v>392</v>
      </c>
      <c r="O115" s="405" t="s">
        <v>1169</v>
      </c>
      <c r="P115" s="405"/>
      <c r="Q115" s="405"/>
      <c r="R115" s="405"/>
      <c r="S115" s="405"/>
      <c r="T115" s="405"/>
      <c r="U115" s="405" t="s">
        <v>2380</v>
      </c>
      <c r="V115" s="405" t="s">
        <v>68</v>
      </c>
      <c r="W115" s="405" t="s">
        <v>68</v>
      </c>
      <c r="X115" s="405" t="s">
        <v>68</v>
      </c>
      <c r="Y115" s="405" t="s">
        <v>68</v>
      </c>
      <c r="Z115" s="405" t="s">
        <v>69</v>
      </c>
      <c r="AA115" s="405"/>
      <c r="AB115" s="405" t="s">
        <v>2220</v>
      </c>
      <c r="AC115" s="406">
        <v>42</v>
      </c>
      <c r="AD115" s="406">
        <v>0</v>
      </c>
      <c r="AE115" s="406">
        <v>0</v>
      </c>
      <c r="AF115" s="717">
        <v>67.2</v>
      </c>
      <c r="AG115" s="717">
        <f t="shared" si="11"/>
        <v>0</v>
      </c>
      <c r="AH115" s="484">
        <f t="shared" si="9"/>
        <v>67.2</v>
      </c>
      <c r="AI115" s="599">
        <f t="shared" si="10"/>
        <v>71.904000000000011</v>
      </c>
      <c r="AJ115" s="410"/>
    </row>
    <row r="116" spans="1:36" s="409" customFormat="1">
      <c r="A116" s="404">
        <v>16</v>
      </c>
      <c r="B116" s="405" t="s">
        <v>8</v>
      </c>
      <c r="C116" s="405" t="s">
        <v>2381</v>
      </c>
      <c r="D116" s="405" t="s">
        <v>2351</v>
      </c>
      <c r="E116" s="405" t="s">
        <v>378</v>
      </c>
      <c r="F116" s="405">
        <v>8300</v>
      </c>
      <c r="G116" s="405"/>
      <c r="H116" s="405" t="s">
        <v>2272</v>
      </c>
      <c r="I116" s="405"/>
      <c r="J116" s="405" t="s">
        <v>121</v>
      </c>
      <c r="K116" s="405"/>
      <c r="L116" s="405">
        <v>120</v>
      </c>
      <c r="M116" s="405" t="s">
        <v>236</v>
      </c>
      <c r="N116" s="405" t="s">
        <v>75</v>
      </c>
      <c r="O116" s="405" t="s">
        <v>1169</v>
      </c>
      <c r="P116" s="405"/>
      <c r="Q116" s="405"/>
      <c r="R116" s="405"/>
      <c r="S116" s="405"/>
      <c r="T116" s="405"/>
      <c r="U116" s="405" t="s">
        <v>2382</v>
      </c>
      <c r="V116" s="405" t="s">
        <v>68</v>
      </c>
      <c r="W116" s="405" t="s">
        <v>68</v>
      </c>
      <c r="X116" s="405" t="s">
        <v>68</v>
      </c>
      <c r="Y116" s="405" t="s">
        <v>68</v>
      </c>
      <c r="Z116" s="405" t="s">
        <v>69</v>
      </c>
      <c r="AA116" s="405"/>
      <c r="AB116" s="405" t="s">
        <v>2220</v>
      </c>
      <c r="AC116" s="406">
        <v>42</v>
      </c>
      <c r="AD116" s="406">
        <v>8</v>
      </c>
      <c r="AE116" s="406">
        <v>0</v>
      </c>
      <c r="AF116" s="717">
        <v>80</v>
      </c>
      <c r="AG116" s="717">
        <f t="shared" si="11"/>
        <v>0</v>
      </c>
      <c r="AH116" s="484">
        <f t="shared" si="9"/>
        <v>80</v>
      </c>
      <c r="AI116" s="599">
        <f t="shared" si="10"/>
        <v>85.600000000000009</v>
      </c>
      <c r="AJ116" s="410"/>
    </row>
    <row r="117" spans="1:36" s="409" customFormat="1">
      <c r="A117" s="404">
        <v>17</v>
      </c>
      <c r="B117" s="405" t="s">
        <v>8</v>
      </c>
      <c r="C117" s="405" t="s">
        <v>2383</v>
      </c>
      <c r="D117" s="405" t="s">
        <v>2351</v>
      </c>
      <c r="E117" s="405" t="s">
        <v>378</v>
      </c>
      <c r="F117" s="405">
        <v>8300</v>
      </c>
      <c r="G117" s="405"/>
      <c r="H117" s="405" t="s">
        <v>2272</v>
      </c>
      <c r="I117" s="405"/>
      <c r="J117" s="405" t="s">
        <v>121</v>
      </c>
      <c r="K117" s="405"/>
      <c r="L117" s="405">
        <v>120</v>
      </c>
      <c r="M117" s="405" t="s">
        <v>236</v>
      </c>
      <c r="N117" s="405" t="s">
        <v>75</v>
      </c>
      <c r="O117" s="405" t="s">
        <v>1169</v>
      </c>
      <c r="P117" s="405"/>
      <c r="Q117" s="405"/>
      <c r="R117" s="405"/>
      <c r="S117" s="405"/>
      <c r="T117" s="405"/>
      <c r="U117" s="405" t="s">
        <v>2384</v>
      </c>
      <c r="V117" s="405" t="s">
        <v>68</v>
      </c>
      <c r="W117" s="405" t="s">
        <v>68</v>
      </c>
      <c r="X117" s="405" t="s">
        <v>68</v>
      </c>
      <c r="Y117" s="405" t="s">
        <v>68</v>
      </c>
      <c r="Z117" s="405" t="s">
        <v>69</v>
      </c>
      <c r="AA117" s="405"/>
      <c r="AB117" s="405" t="s">
        <v>2220</v>
      </c>
      <c r="AC117" s="406">
        <v>42</v>
      </c>
      <c r="AD117" s="406">
        <v>8</v>
      </c>
      <c r="AE117" s="406">
        <v>0</v>
      </c>
      <c r="AF117" s="717">
        <v>80</v>
      </c>
      <c r="AG117" s="717">
        <f t="shared" si="11"/>
        <v>0</v>
      </c>
      <c r="AH117" s="484">
        <f t="shared" si="9"/>
        <v>80</v>
      </c>
      <c r="AI117" s="599">
        <f t="shared" si="10"/>
        <v>85.600000000000009</v>
      </c>
      <c r="AJ117" s="410"/>
    </row>
    <row r="118" spans="1:36" s="409" customFormat="1">
      <c r="A118" s="404">
        <v>18</v>
      </c>
      <c r="B118" s="405" t="s">
        <v>8</v>
      </c>
      <c r="C118" s="405" t="s">
        <v>2385</v>
      </c>
      <c r="D118" s="405" t="s">
        <v>2351</v>
      </c>
      <c r="E118" s="405" t="s">
        <v>378</v>
      </c>
      <c r="F118" s="405">
        <v>8300</v>
      </c>
      <c r="G118" s="405"/>
      <c r="H118" s="405" t="s">
        <v>2272</v>
      </c>
      <c r="I118" s="405"/>
      <c r="J118" s="405" t="s">
        <v>121</v>
      </c>
      <c r="K118" s="405"/>
      <c r="L118" s="405">
        <v>120</v>
      </c>
      <c r="M118" s="405" t="s">
        <v>236</v>
      </c>
      <c r="N118" s="405" t="s">
        <v>75</v>
      </c>
      <c r="O118" s="405" t="s">
        <v>1169</v>
      </c>
      <c r="P118" s="405"/>
      <c r="Q118" s="405"/>
      <c r="R118" s="405"/>
      <c r="S118" s="405"/>
      <c r="T118" s="405"/>
      <c r="U118" s="405" t="s">
        <v>2386</v>
      </c>
      <c r="V118" s="405" t="s">
        <v>68</v>
      </c>
      <c r="W118" s="405" t="s">
        <v>68</v>
      </c>
      <c r="X118" s="405" t="s">
        <v>68</v>
      </c>
      <c r="Y118" s="405" t="s">
        <v>68</v>
      </c>
      <c r="Z118" s="405" t="s">
        <v>69</v>
      </c>
      <c r="AA118" s="405"/>
      <c r="AB118" s="405" t="s">
        <v>2220</v>
      </c>
      <c r="AC118" s="406">
        <v>42</v>
      </c>
      <c r="AD118" s="406">
        <v>8</v>
      </c>
      <c r="AE118" s="406">
        <v>0</v>
      </c>
      <c r="AF118" s="717">
        <v>80</v>
      </c>
      <c r="AG118" s="717">
        <f t="shared" si="11"/>
        <v>0</v>
      </c>
      <c r="AH118" s="484">
        <f t="shared" si="9"/>
        <v>80</v>
      </c>
      <c r="AI118" s="599">
        <f t="shared" si="10"/>
        <v>85.600000000000009</v>
      </c>
      <c r="AJ118" s="410"/>
    </row>
    <row r="119" spans="1:36" s="409" customFormat="1">
      <c r="A119" s="404">
        <v>19</v>
      </c>
      <c r="B119" s="405" t="s">
        <v>8</v>
      </c>
      <c r="C119" s="405" t="s">
        <v>2387</v>
      </c>
      <c r="D119" s="405" t="s">
        <v>2351</v>
      </c>
      <c r="E119" s="405" t="s">
        <v>378</v>
      </c>
      <c r="F119" s="405">
        <v>8300</v>
      </c>
      <c r="G119" s="405"/>
      <c r="H119" s="405" t="s">
        <v>2272</v>
      </c>
      <c r="I119" s="405"/>
      <c r="J119" s="405" t="s">
        <v>121</v>
      </c>
      <c r="K119" s="405"/>
      <c r="L119" s="405">
        <v>120</v>
      </c>
      <c r="M119" s="405" t="s">
        <v>236</v>
      </c>
      <c r="N119" s="405" t="s">
        <v>75</v>
      </c>
      <c r="O119" s="405" t="s">
        <v>1169</v>
      </c>
      <c r="P119" s="405"/>
      <c r="Q119" s="405"/>
      <c r="R119" s="405"/>
      <c r="S119" s="405"/>
      <c r="T119" s="405"/>
      <c r="U119" s="405" t="s">
        <v>2388</v>
      </c>
      <c r="V119" s="405" t="s">
        <v>68</v>
      </c>
      <c r="W119" s="405" t="s">
        <v>68</v>
      </c>
      <c r="X119" s="405" t="s">
        <v>68</v>
      </c>
      <c r="Y119" s="405" t="s">
        <v>68</v>
      </c>
      <c r="Z119" s="405" t="s">
        <v>69</v>
      </c>
      <c r="AA119" s="405"/>
      <c r="AB119" s="405" t="s">
        <v>2220</v>
      </c>
      <c r="AC119" s="406">
        <v>42</v>
      </c>
      <c r="AD119" s="406">
        <v>8</v>
      </c>
      <c r="AE119" s="406">
        <v>0</v>
      </c>
      <c r="AF119" s="717">
        <v>80</v>
      </c>
      <c r="AG119" s="717">
        <f t="shared" si="11"/>
        <v>0</v>
      </c>
      <c r="AH119" s="484">
        <f t="shared" si="9"/>
        <v>80</v>
      </c>
      <c r="AI119" s="599">
        <f t="shared" si="10"/>
        <v>85.600000000000009</v>
      </c>
      <c r="AJ119" s="410"/>
    </row>
    <row r="120" spans="1:36" s="409" customFormat="1">
      <c r="A120" s="404">
        <v>20</v>
      </c>
      <c r="B120" s="405" t="s">
        <v>8</v>
      </c>
      <c r="C120" s="405" t="s">
        <v>2389</v>
      </c>
      <c r="D120" s="405" t="s">
        <v>2351</v>
      </c>
      <c r="E120" s="405" t="s">
        <v>378</v>
      </c>
      <c r="F120" s="405">
        <v>8300</v>
      </c>
      <c r="G120" s="405"/>
      <c r="H120" s="405" t="s">
        <v>2272</v>
      </c>
      <c r="I120" s="405"/>
      <c r="J120" s="405" t="s">
        <v>121</v>
      </c>
      <c r="K120" s="405"/>
      <c r="L120" s="405">
        <v>120</v>
      </c>
      <c r="M120" s="405" t="s">
        <v>236</v>
      </c>
      <c r="N120" s="405" t="s">
        <v>75</v>
      </c>
      <c r="O120" s="405" t="s">
        <v>1169</v>
      </c>
      <c r="P120" s="405"/>
      <c r="Q120" s="405"/>
      <c r="R120" s="405"/>
      <c r="S120" s="405"/>
      <c r="T120" s="405"/>
      <c r="U120" s="405" t="s">
        <v>2390</v>
      </c>
      <c r="V120" s="405" t="s">
        <v>68</v>
      </c>
      <c r="W120" s="405" t="s">
        <v>68</v>
      </c>
      <c r="X120" s="405" t="s">
        <v>68</v>
      </c>
      <c r="Y120" s="405" t="s">
        <v>68</v>
      </c>
      <c r="Z120" s="405" t="s">
        <v>69</v>
      </c>
      <c r="AA120" s="405"/>
      <c r="AB120" s="405" t="s">
        <v>2220</v>
      </c>
      <c r="AC120" s="406">
        <v>42</v>
      </c>
      <c r="AD120" s="406">
        <v>8</v>
      </c>
      <c r="AE120" s="406">
        <v>0</v>
      </c>
      <c r="AF120" s="717">
        <v>80</v>
      </c>
      <c r="AG120" s="717">
        <f t="shared" si="11"/>
        <v>0</v>
      </c>
      <c r="AH120" s="484">
        <f t="shared" si="9"/>
        <v>80</v>
      </c>
      <c r="AI120" s="599">
        <f t="shared" si="10"/>
        <v>85.600000000000009</v>
      </c>
      <c r="AJ120" s="410"/>
    </row>
    <row r="121" spans="1:36" s="409" customFormat="1">
      <c r="A121" s="404">
        <v>21</v>
      </c>
      <c r="B121" s="405" t="s">
        <v>8</v>
      </c>
      <c r="C121" s="405" t="s">
        <v>2391</v>
      </c>
      <c r="D121" s="405" t="s">
        <v>2351</v>
      </c>
      <c r="E121" s="405" t="s">
        <v>378</v>
      </c>
      <c r="F121" s="405">
        <v>8300</v>
      </c>
      <c r="G121" s="405"/>
      <c r="H121" s="405" t="s">
        <v>2272</v>
      </c>
      <c r="I121" s="405"/>
      <c r="J121" s="405" t="s">
        <v>121</v>
      </c>
      <c r="K121" s="405"/>
      <c r="L121" s="405">
        <v>120</v>
      </c>
      <c r="M121" s="405" t="s">
        <v>236</v>
      </c>
      <c r="N121" s="405" t="s">
        <v>75</v>
      </c>
      <c r="O121" s="405" t="s">
        <v>1169</v>
      </c>
      <c r="P121" s="405"/>
      <c r="Q121" s="405"/>
      <c r="R121" s="405"/>
      <c r="S121" s="405"/>
      <c r="T121" s="405"/>
      <c r="U121" s="405" t="s">
        <v>2392</v>
      </c>
      <c r="V121" s="405" t="s">
        <v>68</v>
      </c>
      <c r="W121" s="405" t="s">
        <v>68</v>
      </c>
      <c r="X121" s="405" t="s">
        <v>68</v>
      </c>
      <c r="Y121" s="405" t="s">
        <v>68</v>
      </c>
      <c r="Z121" s="405" t="s">
        <v>69</v>
      </c>
      <c r="AA121" s="405"/>
      <c r="AB121" s="405" t="s">
        <v>2220</v>
      </c>
      <c r="AC121" s="406">
        <v>42</v>
      </c>
      <c r="AD121" s="406">
        <v>8</v>
      </c>
      <c r="AE121" s="406">
        <v>0</v>
      </c>
      <c r="AF121" s="717">
        <v>80</v>
      </c>
      <c r="AG121" s="717">
        <f t="shared" si="11"/>
        <v>0</v>
      </c>
      <c r="AH121" s="484">
        <f t="shared" si="9"/>
        <v>80</v>
      </c>
      <c r="AI121" s="599">
        <f t="shared" si="10"/>
        <v>85.600000000000009</v>
      </c>
      <c r="AJ121" s="410"/>
    </row>
    <row r="122" spans="1:36" s="409" customFormat="1">
      <c r="A122" s="404">
        <v>22</v>
      </c>
      <c r="B122" s="405" t="s">
        <v>8</v>
      </c>
      <c r="C122" s="405" t="s">
        <v>2393</v>
      </c>
      <c r="D122" s="405" t="s">
        <v>2351</v>
      </c>
      <c r="E122" s="405" t="s">
        <v>378</v>
      </c>
      <c r="F122" s="405">
        <v>8300</v>
      </c>
      <c r="G122" s="405"/>
      <c r="H122" s="405" t="s">
        <v>2272</v>
      </c>
      <c r="I122" s="405"/>
      <c r="J122" s="405" t="s">
        <v>121</v>
      </c>
      <c r="K122" s="405"/>
      <c r="L122" s="405">
        <v>120</v>
      </c>
      <c r="M122" s="405" t="s">
        <v>236</v>
      </c>
      <c r="N122" s="405" t="s">
        <v>75</v>
      </c>
      <c r="O122" s="405" t="s">
        <v>1169</v>
      </c>
      <c r="P122" s="405"/>
      <c r="Q122" s="405"/>
      <c r="R122" s="405"/>
      <c r="S122" s="405"/>
      <c r="T122" s="405"/>
      <c r="U122" s="405" t="s">
        <v>2394</v>
      </c>
      <c r="V122" s="405" t="s">
        <v>68</v>
      </c>
      <c r="W122" s="405" t="s">
        <v>68</v>
      </c>
      <c r="X122" s="405" t="s">
        <v>68</v>
      </c>
      <c r="Y122" s="405" t="s">
        <v>68</v>
      </c>
      <c r="Z122" s="405" t="s">
        <v>69</v>
      </c>
      <c r="AA122" s="405"/>
      <c r="AB122" s="405" t="s">
        <v>2220</v>
      </c>
      <c r="AC122" s="406">
        <v>42</v>
      </c>
      <c r="AD122" s="406">
        <v>8</v>
      </c>
      <c r="AE122" s="406">
        <v>0</v>
      </c>
      <c r="AF122" s="717">
        <v>80</v>
      </c>
      <c r="AG122" s="717">
        <f t="shared" si="11"/>
        <v>0</v>
      </c>
      <c r="AH122" s="484">
        <f t="shared" si="9"/>
        <v>80</v>
      </c>
      <c r="AI122" s="599">
        <f t="shared" si="10"/>
        <v>85.600000000000009</v>
      </c>
      <c r="AJ122" s="410"/>
    </row>
    <row r="123" spans="1:36" s="409" customFormat="1">
      <c r="A123" s="404">
        <v>23</v>
      </c>
      <c r="B123" s="405" t="s">
        <v>8</v>
      </c>
      <c r="C123" s="405" t="s">
        <v>2395</v>
      </c>
      <c r="D123" s="405" t="s">
        <v>2351</v>
      </c>
      <c r="E123" s="405" t="s">
        <v>378</v>
      </c>
      <c r="F123" s="405">
        <v>8300</v>
      </c>
      <c r="G123" s="405"/>
      <c r="H123" s="405" t="s">
        <v>2272</v>
      </c>
      <c r="I123" s="405"/>
      <c r="J123" s="405" t="s">
        <v>121</v>
      </c>
      <c r="K123" s="405"/>
      <c r="L123" s="405">
        <v>120</v>
      </c>
      <c r="M123" s="405" t="s">
        <v>236</v>
      </c>
      <c r="N123" s="405" t="s">
        <v>75</v>
      </c>
      <c r="O123" s="405" t="s">
        <v>1169</v>
      </c>
      <c r="P123" s="405"/>
      <c r="Q123" s="405"/>
      <c r="R123" s="405"/>
      <c r="S123" s="405"/>
      <c r="T123" s="405"/>
      <c r="U123" s="405" t="s">
        <v>2396</v>
      </c>
      <c r="V123" s="405" t="s">
        <v>68</v>
      </c>
      <c r="W123" s="405" t="s">
        <v>68</v>
      </c>
      <c r="X123" s="405" t="s">
        <v>68</v>
      </c>
      <c r="Y123" s="405" t="s">
        <v>68</v>
      </c>
      <c r="Z123" s="405" t="s">
        <v>69</v>
      </c>
      <c r="AA123" s="405"/>
      <c r="AB123" s="405" t="s">
        <v>2220</v>
      </c>
      <c r="AC123" s="406">
        <v>42</v>
      </c>
      <c r="AD123" s="406">
        <v>8</v>
      </c>
      <c r="AE123" s="406">
        <v>0</v>
      </c>
      <c r="AF123" s="717">
        <v>80</v>
      </c>
      <c r="AG123" s="717">
        <f t="shared" si="11"/>
        <v>0</v>
      </c>
      <c r="AH123" s="484">
        <f t="shared" si="9"/>
        <v>80</v>
      </c>
      <c r="AI123" s="599">
        <f t="shared" si="10"/>
        <v>85.600000000000009</v>
      </c>
      <c r="AJ123" s="410"/>
    </row>
    <row r="124" spans="1:36" s="409" customFormat="1">
      <c r="A124" s="404">
        <v>24</v>
      </c>
      <c r="B124" s="405" t="s">
        <v>8</v>
      </c>
      <c r="C124" s="405" t="s">
        <v>2397</v>
      </c>
      <c r="D124" s="405" t="s">
        <v>2351</v>
      </c>
      <c r="E124" s="405" t="s">
        <v>378</v>
      </c>
      <c r="F124" s="405">
        <v>8300</v>
      </c>
      <c r="G124" s="405"/>
      <c r="H124" s="405" t="s">
        <v>2272</v>
      </c>
      <c r="I124" s="405"/>
      <c r="J124" s="405" t="s">
        <v>121</v>
      </c>
      <c r="K124" s="405"/>
      <c r="L124" s="405">
        <v>120</v>
      </c>
      <c r="M124" s="405" t="s">
        <v>236</v>
      </c>
      <c r="N124" s="405" t="s">
        <v>75</v>
      </c>
      <c r="O124" s="405" t="s">
        <v>1169</v>
      </c>
      <c r="P124" s="405"/>
      <c r="Q124" s="405"/>
      <c r="R124" s="405"/>
      <c r="S124" s="405"/>
      <c r="T124" s="405"/>
      <c r="U124" s="405" t="s">
        <v>2398</v>
      </c>
      <c r="V124" s="405" t="s">
        <v>68</v>
      </c>
      <c r="W124" s="405" t="s">
        <v>68</v>
      </c>
      <c r="X124" s="405" t="s">
        <v>68</v>
      </c>
      <c r="Y124" s="405" t="s">
        <v>68</v>
      </c>
      <c r="Z124" s="405" t="s">
        <v>69</v>
      </c>
      <c r="AA124" s="405"/>
      <c r="AB124" s="405" t="s">
        <v>2220</v>
      </c>
      <c r="AC124" s="406">
        <v>42</v>
      </c>
      <c r="AD124" s="406">
        <v>8</v>
      </c>
      <c r="AE124" s="406">
        <v>0</v>
      </c>
      <c r="AF124" s="717">
        <v>80</v>
      </c>
      <c r="AG124" s="717">
        <f t="shared" si="11"/>
        <v>0</v>
      </c>
      <c r="AH124" s="484">
        <f t="shared" si="9"/>
        <v>80</v>
      </c>
      <c r="AI124" s="599">
        <f t="shared" si="10"/>
        <v>85.600000000000009</v>
      </c>
      <c r="AJ124" s="410"/>
    </row>
    <row r="125" spans="1:36" s="409" customFormat="1">
      <c r="A125" s="404">
        <v>25</v>
      </c>
      <c r="B125" s="405" t="s">
        <v>8</v>
      </c>
      <c r="C125" s="405" t="s">
        <v>2399</v>
      </c>
      <c r="D125" s="405" t="s">
        <v>2351</v>
      </c>
      <c r="E125" s="405" t="s">
        <v>378</v>
      </c>
      <c r="F125" s="405">
        <v>8300</v>
      </c>
      <c r="G125" s="405"/>
      <c r="H125" s="405" t="s">
        <v>2272</v>
      </c>
      <c r="I125" s="405"/>
      <c r="J125" s="405" t="s">
        <v>121</v>
      </c>
      <c r="K125" s="405"/>
      <c r="L125" s="405">
        <v>120</v>
      </c>
      <c r="M125" s="405" t="s">
        <v>236</v>
      </c>
      <c r="N125" s="405" t="s">
        <v>75</v>
      </c>
      <c r="O125" s="405" t="s">
        <v>1169</v>
      </c>
      <c r="P125" s="405"/>
      <c r="Q125" s="405"/>
      <c r="R125" s="405"/>
      <c r="S125" s="405"/>
      <c r="T125" s="405"/>
      <c r="U125" s="405" t="s">
        <v>2400</v>
      </c>
      <c r="V125" s="405" t="s">
        <v>68</v>
      </c>
      <c r="W125" s="405" t="s">
        <v>68</v>
      </c>
      <c r="X125" s="405" t="s">
        <v>68</v>
      </c>
      <c r="Y125" s="405" t="s">
        <v>68</v>
      </c>
      <c r="Z125" s="405" t="s">
        <v>69</v>
      </c>
      <c r="AA125" s="405"/>
      <c r="AB125" s="405" t="s">
        <v>2220</v>
      </c>
      <c r="AC125" s="406">
        <v>42</v>
      </c>
      <c r="AD125" s="406">
        <v>8</v>
      </c>
      <c r="AE125" s="406">
        <v>0</v>
      </c>
      <c r="AF125" s="717">
        <v>80</v>
      </c>
      <c r="AG125" s="717">
        <f t="shared" si="11"/>
        <v>0</v>
      </c>
      <c r="AH125" s="484">
        <f t="shared" si="9"/>
        <v>80</v>
      </c>
      <c r="AI125" s="599">
        <f t="shared" si="10"/>
        <v>85.600000000000009</v>
      </c>
      <c r="AJ125" s="410"/>
    </row>
    <row r="126" spans="1:36" s="409" customFormat="1">
      <c r="A126" s="404">
        <v>26</v>
      </c>
      <c r="B126" s="405" t="s">
        <v>8</v>
      </c>
      <c r="C126" s="405" t="s">
        <v>2401</v>
      </c>
      <c r="D126" s="405" t="s">
        <v>2351</v>
      </c>
      <c r="E126" s="405" t="s">
        <v>378</v>
      </c>
      <c r="F126" s="405">
        <v>8300</v>
      </c>
      <c r="G126" s="405"/>
      <c r="H126" s="405" t="s">
        <v>2272</v>
      </c>
      <c r="I126" s="405"/>
      <c r="J126" s="405" t="s">
        <v>121</v>
      </c>
      <c r="K126" s="405"/>
      <c r="L126" s="405">
        <v>120</v>
      </c>
      <c r="M126" s="405" t="s">
        <v>236</v>
      </c>
      <c r="N126" s="405" t="s">
        <v>75</v>
      </c>
      <c r="O126" s="405" t="s">
        <v>1169</v>
      </c>
      <c r="P126" s="405"/>
      <c r="Q126" s="405"/>
      <c r="R126" s="405"/>
      <c r="S126" s="405"/>
      <c r="T126" s="405"/>
      <c r="U126" s="405" t="s">
        <v>2402</v>
      </c>
      <c r="V126" s="405" t="s">
        <v>68</v>
      </c>
      <c r="W126" s="405" t="s">
        <v>68</v>
      </c>
      <c r="X126" s="405" t="s">
        <v>68</v>
      </c>
      <c r="Y126" s="405" t="s">
        <v>68</v>
      </c>
      <c r="Z126" s="405" t="s">
        <v>69</v>
      </c>
      <c r="AA126" s="405"/>
      <c r="AB126" s="405" t="s">
        <v>2220</v>
      </c>
      <c r="AC126" s="406">
        <v>42</v>
      </c>
      <c r="AD126" s="406">
        <v>8</v>
      </c>
      <c r="AE126" s="406">
        <v>0</v>
      </c>
      <c r="AF126" s="717">
        <v>80</v>
      </c>
      <c r="AG126" s="717">
        <f t="shared" si="11"/>
        <v>0</v>
      </c>
      <c r="AH126" s="484">
        <f t="shared" si="9"/>
        <v>80</v>
      </c>
      <c r="AI126" s="599">
        <f t="shared" si="10"/>
        <v>85.600000000000009</v>
      </c>
      <c r="AJ126" s="410"/>
    </row>
    <row r="127" spans="1:36" s="409" customFormat="1">
      <c r="A127" s="404">
        <v>27</v>
      </c>
      <c r="B127" s="405" t="s">
        <v>8</v>
      </c>
      <c r="C127" s="405" t="s">
        <v>2403</v>
      </c>
      <c r="D127" s="405" t="s">
        <v>2351</v>
      </c>
      <c r="E127" s="405" t="s">
        <v>378</v>
      </c>
      <c r="F127" s="405">
        <v>8300</v>
      </c>
      <c r="G127" s="405"/>
      <c r="H127" s="405" t="s">
        <v>2272</v>
      </c>
      <c r="I127" s="405"/>
      <c r="J127" s="405" t="s">
        <v>121</v>
      </c>
      <c r="K127" s="405"/>
      <c r="L127" s="405">
        <v>120</v>
      </c>
      <c r="M127" s="405" t="s">
        <v>236</v>
      </c>
      <c r="N127" s="405" t="s">
        <v>75</v>
      </c>
      <c r="O127" s="405" t="s">
        <v>1169</v>
      </c>
      <c r="P127" s="405"/>
      <c r="Q127" s="405"/>
      <c r="R127" s="405"/>
      <c r="S127" s="405"/>
      <c r="T127" s="405"/>
      <c r="U127" s="405" t="s">
        <v>2404</v>
      </c>
      <c r="V127" s="405" t="s">
        <v>68</v>
      </c>
      <c r="W127" s="405" t="s">
        <v>68</v>
      </c>
      <c r="X127" s="405" t="s">
        <v>68</v>
      </c>
      <c r="Y127" s="405" t="s">
        <v>68</v>
      </c>
      <c r="Z127" s="405" t="s">
        <v>69</v>
      </c>
      <c r="AA127" s="405"/>
      <c r="AB127" s="405" t="s">
        <v>2220</v>
      </c>
      <c r="AC127" s="406">
        <v>42</v>
      </c>
      <c r="AD127" s="406">
        <v>8</v>
      </c>
      <c r="AE127" s="406">
        <v>0</v>
      </c>
      <c r="AF127" s="717">
        <v>80</v>
      </c>
      <c r="AG127" s="717">
        <f t="shared" si="11"/>
        <v>0</v>
      </c>
      <c r="AH127" s="484">
        <f t="shared" si="9"/>
        <v>80</v>
      </c>
      <c r="AI127" s="599">
        <f t="shared" si="10"/>
        <v>85.600000000000009</v>
      </c>
      <c r="AJ127" s="410"/>
    </row>
    <row r="128" spans="1:36" s="409" customFormat="1">
      <c r="A128" s="404">
        <v>28</v>
      </c>
      <c r="B128" s="405" t="s">
        <v>8</v>
      </c>
      <c r="C128" s="405" t="s">
        <v>2405</v>
      </c>
      <c r="D128" s="405" t="s">
        <v>2351</v>
      </c>
      <c r="E128" s="405" t="s">
        <v>378</v>
      </c>
      <c r="F128" s="405">
        <v>8300</v>
      </c>
      <c r="G128" s="405"/>
      <c r="H128" s="405" t="s">
        <v>2272</v>
      </c>
      <c r="I128" s="405"/>
      <c r="J128" s="405" t="s">
        <v>121</v>
      </c>
      <c r="K128" s="405"/>
      <c r="L128" s="405">
        <v>120</v>
      </c>
      <c r="M128" s="405" t="s">
        <v>236</v>
      </c>
      <c r="N128" s="405" t="s">
        <v>75</v>
      </c>
      <c r="O128" s="405" t="s">
        <v>1169</v>
      </c>
      <c r="P128" s="405"/>
      <c r="Q128" s="405"/>
      <c r="R128" s="405"/>
      <c r="S128" s="405"/>
      <c r="T128" s="405"/>
      <c r="U128" s="405" t="s">
        <v>2406</v>
      </c>
      <c r="V128" s="405" t="s">
        <v>68</v>
      </c>
      <c r="W128" s="405" t="s">
        <v>68</v>
      </c>
      <c r="X128" s="405" t="s">
        <v>68</v>
      </c>
      <c r="Y128" s="405" t="s">
        <v>68</v>
      </c>
      <c r="Z128" s="405" t="s">
        <v>69</v>
      </c>
      <c r="AA128" s="405"/>
      <c r="AB128" s="405" t="s">
        <v>2220</v>
      </c>
      <c r="AC128" s="406">
        <v>42</v>
      </c>
      <c r="AD128" s="406">
        <v>8</v>
      </c>
      <c r="AE128" s="406">
        <v>0</v>
      </c>
      <c r="AF128" s="717">
        <v>80</v>
      </c>
      <c r="AG128" s="717">
        <f t="shared" si="11"/>
        <v>0</v>
      </c>
      <c r="AH128" s="484">
        <f t="shared" si="9"/>
        <v>80</v>
      </c>
      <c r="AI128" s="599">
        <f t="shared" si="10"/>
        <v>85.600000000000009</v>
      </c>
      <c r="AJ128" s="410"/>
    </row>
    <row r="129" spans="1:36" s="409" customFormat="1">
      <c r="A129" s="404">
        <v>29</v>
      </c>
      <c r="B129" s="405" t="s">
        <v>8</v>
      </c>
      <c r="C129" s="405" t="s">
        <v>2407</v>
      </c>
      <c r="D129" s="405" t="s">
        <v>2351</v>
      </c>
      <c r="E129" s="405" t="s">
        <v>378</v>
      </c>
      <c r="F129" s="405">
        <v>8300</v>
      </c>
      <c r="G129" s="405"/>
      <c r="H129" s="405" t="s">
        <v>2272</v>
      </c>
      <c r="I129" s="405"/>
      <c r="J129" s="405" t="s">
        <v>121</v>
      </c>
      <c r="K129" s="405"/>
      <c r="L129" s="405">
        <v>120</v>
      </c>
      <c r="M129" s="405" t="s">
        <v>236</v>
      </c>
      <c r="N129" s="405" t="s">
        <v>75</v>
      </c>
      <c r="O129" s="405" t="s">
        <v>1169</v>
      </c>
      <c r="P129" s="405"/>
      <c r="Q129" s="405"/>
      <c r="R129" s="405"/>
      <c r="S129" s="405"/>
      <c r="T129" s="405"/>
      <c r="U129" s="405" t="s">
        <v>2408</v>
      </c>
      <c r="V129" s="405" t="s">
        <v>68</v>
      </c>
      <c r="W129" s="405" t="s">
        <v>68</v>
      </c>
      <c r="X129" s="405" t="s">
        <v>68</v>
      </c>
      <c r="Y129" s="405" t="s">
        <v>68</v>
      </c>
      <c r="Z129" s="405" t="s">
        <v>69</v>
      </c>
      <c r="AA129" s="405"/>
      <c r="AB129" s="405" t="s">
        <v>2220</v>
      </c>
      <c r="AC129" s="406">
        <v>42</v>
      </c>
      <c r="AD129" s="406">
        <v>8</v>
      </c>
      <c r="AE129" s="406">
        <v>0</v>
      </c>
      <c r="AF129" s="717">
        <v>80</v>
      </c>
      <c r="AG129" s="717">
        <f t="shared" si="11"/>
        <v>0</v>
      </c>
      <c r="AH129" s="484">
        <f t="shared" si="9"/>
        <v>80</v>
      </c>
      <c r="AI129" s="599">
        <f t="shared" si="10"/>
        <v>85.600000000000009</v>
      </c>
      <c r="AJ129" s="410"/>
    </row>
    <row r="130" spans="1:36" s="409" customFormat="1">
      <c r="A130" s="404">
        <v>30</v>
      </c>
      <c r="B130" s="405" t="s">
        <v>8</v>
      </c>
      <c r="C130" s="405" t="s">
        <v>2409</v>
      </c>
      <c r="D130" s="405" t="s">
        <v>2351</v>
      </c>
      <c r="E130" s="405" t="s">
        <v>378</v>
      </c>
      <c r="F130" s="405">
        <v>8300</v>
      </c>
      <c r="G130" s="405"/>
      <c r="H130" s="405" t="s">
        <v>2272</v>
      </c>
      <c r="I130" s="405"/>
      <c r="J130" s="405" t="s">
        <v>121</v>
      </c>
      <c r="K130" s="405"/>
      <c r="L130" s="405">
        <v>120</v>
      </c>
      <c r="M130" s="405" t="s">
        <v>236</v>
      </c>
      <c r="N130" s="405" t="s">
        <v>75</v>
      </c>
      <c r="O130" s="405" t="s">
        <v>1169</v>
      </c>
      <c r="P130" s="405"/>
      <c r="Q130" s="405"/>
      <c r="R130" s="405"/>
      <c r="S130" s="405"/>
      <c r="T130" s="405"/>
      <c r="U130" s="405" t="s">
        <v>2410</v>
      </c>
      <c r="V130" s="405" t="s">
        <v>68</v>
      </c>
      <c r="W130" s="405" t="s">
        <v>68</v>
      </c>
      <c r="X130" s="405" t="s">
        <v>68</v>
      </c>
      <c r="Y130" s="405" t="s">
        <v>68</v>
      </c>
      <c r="Z130" s="405" t="s">
        <v>69</v>
      </c>
      <c r="AA130" s="405"/>
      <c r="AB130" s="405" t="s">
        <v>2220</v>
      </c>
      <c r="AC130" s="406">
        <v>42</v>
      </c>
      <c r="AD130" s="406">
        <v>8</v>
      </c>
      <c r="AE130" s="406">
        <v>0</v>
      </c>
      <c r="AF130" s="717">
        <v>80</v>
      </c>
      <c r="AG130" s="717">
        <f t="shared" si="11"/>
        <v>0</v>
      </c>
      <c r="AH130" s="484">
        <f t="shared" si="9"/>
        <v>80</v>
      </c>
      <c r="AI130" s="599">
        <f t="shared" si="10"/>
        <v>85.600000000000009</v>
      </c>
      <c r="AJ130" s="410"/>
    </row>
    <row r="131" spans="1:36" s="409" customFormat="1">
      <c r="A131" s="404">
        <v>31</v>
      </c>
      <c r="B131" s="405" t="s">
        <v>8</v>
      </c>
      <c r="C131" s="405" t="s">
        <v>2411</v>
      </c>
      <c r="D131" s="405" t="s">
        <v>2351</v>
      </c>
      <c r="E131" s="405" t="s">
        <v>378</v>
      </c>
      <c r="F131" s="405">
        <v>8300</v>
      </c>
      <c r="G131" s="405"/>
      <c r="H131" s="405" t="s">
        <v>2272</v>
      </c>
      <c r="I131" s="405"/>
      <c r="J131" s="405" t="s">
        <v>121</v>
      </c>
      <c r="K131" s="405"/>
      <c r="L131" s="405">
        <v>120</v>
      </c>
      <c r="M131" s="405" t="s">
        <v>236</v>
      </c>
      <c r="N131" s="405" t="s">
        <v>75</v>
      </c>
      <c r="O131" s="405" t="s">
        <v>1169</v>
      </c>
      <c r="P131" s="405"/>
      <c r="Q131" s="405"/>
      <c r="R131" s="405"/>
      <c r="S131" s="405"/>
      <c r="T131" s="405"/>
      <c r="U131" s="405" t="s">
        <v>2412</v>
      </c>
      <c r="V131" s="405" t="s">
        <v>68</v>
      </c>
      <c r="W131" s="405" t="s">
        <v>68</v>
      </c>
      <c r="X131" s="405" t="s">
        <v>68</v>
      </c>
      <c r="Y131" s="405" t="s">
        <v>68</v>
      </c>
      <c r="Z131" s="405" t="s">
        <v>69</v>
      </c>
      <c r="AA131" s="405"/>
      <c r="AB131" s="405" t="s">
        <v>2220</v>
      </c>
      <c r="AC131" s="406">
        <v>42</v>
      </c>
      <c r="AD131" s="406">
        <v>8</v>
      </c>
      <c r="AE131" s="406">
        <v>0</v>
      </c>
      <c r="AF131" s="717">
        <v>80</v>
      </c>
      <c r="AG131" s="717">
        <f t="shared" si="11"/>
        <v>0</v>
      </c>
      <c r="AH131" s="484">
        <f t="shared" si="9"/>
        <v>80</v>
      </c>
      <c r="AI131" s="599">
        <f t="shared" si="10"/>
        <v>85.600000000000009</v>
      </c>
      <c r="AJ131" s="410"/>
    </row>
    <row r="132" spans="1:36" s="409" customFormat="1">
      <c r="A132" s="404">
        <v>32</v>
      </c>
      <c r="B132" s="405" t="s">
        <v>8</v>
      </c>
      <c r="C132" s="405" t="s">
        <v>2413</v>
      </c>
      <c r="D132" s="405" t="s">
        <v>2351</v>
      </c>
      <c r="E132" s="405" t="s">
        <v>378</v>
      </c>
      <c r="F132" s="405">
        <v>8300</v>
      </c>
      <c r="G132" s="405"/>
      <c r="H132" s="405" t="s">
        <v>2272</v>
      </c>
      <c r="I132" s="405"/>
      <c r="J132" s="405" t="s">
        <v>121</v>
      </c>
      <c r="K132" s="405"/>
      <c r="L132" s="405">
        <v>120</v>
      </c>
      <c r="M132" s="405" t="s">
        <v>236</v>
      </c>
      <c r="N132" s="405" t="s">
        <v>75</v>
      </c>
      <c r="O132" s="405" t="s">
        <v>1169</v>
      </c>
      <c r="P132" s="405"/>
      <c r="Q132" s="405"/>
      <c r="R132" s="405"/>
      <c r="S132" s="405"/>
      <c r="T132" s="405"/>
      <c r="U132" s="405" t="s">
        <v>2414</v>
      </c>
      <c r="V132" s="405" t="s">
        <v>68</v>
      </c>
      <c r="W132" s="405" t="s">
        <v>68</v>
      </c>
      <c r="X132" s="405" t="s">
        <v>68</v>
      </c>
      <c r="Y132" s="405" t="s">
        <v>68</v>
      </c>
      <c r="Z132" s="405" t="s">
        <v>69</v>
      </c>
      <c r="AA132" s="405"/>
      <c r="AB132" s="405" t="s">
        <v>2220</v>
      </c>
      <c r="AC132" s="406">
        <v>42</v>
      </c>
      <c r="AD132" s="406">
        <v>8</v>
      </c>
      <c r="AE132" s="406">
        <v>0</v>
      </c>
      <c r="AF132" s="717">
        <v>80</v>
      </c>
      <c r="AG132" s="717">
        <f t="shared" si="11"/>
        <v>0</v>
      </c>
      <c r="AH132" s="484">
        <f t="shared" si="9"/>
        <v>80</v>
      </c>
      <c r="AI132" s="599">
        <f t="shared" si="10"/>
        <v>85.600000000000009</v>
      </c>
      <c r="AJ132" s="410"/>
    </row>
    <row r="133" spans="1:36" s="409" customFormat="1">
      <c r="A133" s="404">
        <v>33</v>
      </c>
      <c r="B133" s="405" t="s">
        <v>8</v>
      </c>
      <c r="C133" s="405" t="s">
        <v>2415</v>
      </c>
      <c r="D133" s="405" t="s">
        <v>2351</v>
      </c>
      <c r="E133" s="405" t="s">
        <v>378</v>
      </c>
      <c r="F133" s="405">
        <v>8300</v>
      </c>
      <c r="G133" s="405"/>
      <c r="H133" s="405" t="s">
        <v>2272</v>
      </c>
      <c r="I133" s="405"/>
      <c r="J133" s="405" t="s">
        <v>121</v>
      </c>
      <c r="K133" s="405"/>
      <c r="L133" s="405">
        <v>120</v>
      </c>
      <c r="M133" s="405" t="s">
        <v>236</v>
      </c>
      <c r="N133" s="405" t="s">
        <v>75</v>
      </c>
      <c r="O133" s="405" t="s">
        <v>1169</v>
      </c>
      <c r="P133" s="405"/>
      <c r="Q133" s="405"/>
      <c r="R133" s="405"/>
      <c r="S133" s="405"/>
      <c r="T133" s="405"/>
      <c r="U133" s="405" t="s">
        <v>2416</v>
      </c>
      <c r="V133" s="405" t="s">
        <v>68</v>
      </c>
      <c r="W133" s="405" t="s">
        <v>68</v>
      </c>
      <c r="X133" s="405" t="s">
        <v>68</v>
      </c>
      <c r="Y133" s="405" t="s">
        <v>68</v>
      </c>
      <c r="Z133" s="405" t="s">
        <v>69</v>
      </c>
      <c r="AA133" s="405"/>
      <c r="AB133" s="405" t="s">
        <v>2220</v>
      </c>
      <c r="AC133" s="406">
        <v>42</v>
      </c>
      <c r="AD133" s="406">
        <v>8</v>
      </c>
      <c r="AE133" s="406">
        <v>0</v>
      </c>
      <c r="AF133" s="717">
        <v>80</v>
      </c>
      <c r="AG133" s="717">
        <f t="shared" si="11"/>
        <v>0</v>
      </c>
      <c r="AH133" s="484">
        <f t="shared" si="9"/>
        <v>80</v>
      </c>
      <c r="AI133" s="599">
        <f t="shared" si="10"/>
        <v>85.600000000000009</v>
      </c>
      <c r="AJ133" s="410"/>
    </row>
    <row r="134" spans="1:36" s="409" customFormat="1">
      <c r="A134" s="404">
        <v>34</v>
      </c>
      <c r="B134" s="405" t="s">
        <v>8</v>
      </c>
      <c r="C134" s="405" t="s">
        <v>2417</v>
      </c>
      <c r="D134" s="405" t="s">
        <v>2351</v>
      </c>
      <c r="E134" s="405" t="s">
        <v>378</v>
      </c>
      <c r="F134" s="405">
        <v>8300</v>
      </c>
      <c r="G134" s="405"/>
      <c r="H134" s="405" t="s">
        <v>2272</v>
      </c>
      <c r="I134" s="405"/>
      <c r="J134" s="405" t="s">
        <v>121</v>
      </c>
      <c r="K134" s="405"/>
      <c r="L134" s="405">
        <v>120</v>
      </c>
      <c r="M134" s="405" t="s">
        <v>236</v>
      </c>
      <c r="N134" s="405" t="s">
        <v>75</v>
      </c>
      <c r="O134" s="405" t="s">
        <v>1169</v>
      </c>
      <c r="P134" s="405"/>
      <c r="Q134" s="405"/>
      <c r="R134" s="405"/>
      <c r="S134" s="405"/>
      <c r="T134" s="405"/>
      <c r="U134" s="405" t="s">
        <v>2418</v>
      </c>
      <c r="V134" s="405" t="s">
        <v>68</v>
      </c>
      <c r="W134" s="405" t="s">
        <v>68</v>
      </c>
      <c r="X134" s="405" t="s">
        <v>68</v>
      </c>
      <c r="Y134" s="405" t="s">
        <v>68</v>
      </c>
      <c r="Z134" s="405" t="s">
        <v>69</v>
      </c>
      <c r="AA134" s="405"/>
      <c r="AB134" s="405" t="s">
        <v>2220</v>
      </c>
      <c r="AC134" s="406">
        <v>42</v>
      </c>
      <c r="AD134" s="406">
        <v>8</v>
      </c>
      <c r="AE134" s="406">
        <v>0</v>
      </c>
      <c r="AF134" s="717">
        <v>80</v>
      </c>
      <c r="AG134" s="717">
        <f t="shared" si="11"/>
        <v>0</v>
      </c>
      <c r="AH134" s="484">
        <f t="shared" si="9"/>
        <v>80</v>
      </c>
      <c r="AI134" s="599">
        <f t="shared" si="10"/>
        <v>85.600000000000009</v>
      </c>
      <c r="AJ134" s="410"/>
    </row>
    <row r="135" spans="1:36" s="409" customFormat="1">
      <c r="A135" s="404">
        <v>35</v>
      </c>
      <c r="B135" s="405" t="s">
        <v>8</v>
      </c>
      <c r="C135" s="405" t="s">
        <v>2419</v>
      </c>
      <c r="D135" s="405" t="s">
        <v>2351</v>
      </c>
      <c r="E135" s="405" t="s">
        <v>378</v>
      </c>
      <c r="F135" s="405">
        <v>8300</v>
      </c>
      <c r="G135" s="405"/>
      <c r="H135" s="405" t="s">
        <v>2272</v>
      </c>
      <c r="I135" s="405"/>
      <c r="J135" s="405" t="s">
        <v>121</v>
      </c>
      <c r="K135" s="405"/>
      <c r="L135" s="405">
        <v>120</v>
      </c>
      <c r="M135" s="405" t="s">
        <v>236</v>
      </c>
      <c r="N135" s="405" t="s">
        <v>75</v>
      </c>
      <c r="O135" s="405" t="s">
        <v>1169</v>
      </c>
      <c r="P135" s="405"/>
      <c r="Q135" s="405"/>
      <c r="R135" s="405"/>
      <c r="S135" s="405"/>
      <c r="T135" s="405"/>
      <c r="U135" s="405" t="s">
        <v>2420</v>
      </c>
      <c r="V135" s="405" t="s">
        <v>68</v>
      </c>
      <c r="W135" s="405" t="s">
        <v>68</v>
      </c>
      <c r="X135" s="405" t="s">
        <v>68</v>
      </c>
      <c r="Y135" s="405" t="s">
        <v>68</v>
      </c>
      <c r="Z135" s="405" t="s">
        <v>69</v>
      </c>
      <c r="AA135" s="405"/>
      <c r="AB135" s="405" t="s">
        <v>2220</v>
      </c>
      <c r="AC135" s="406">
        <v>42</v>
      </c>
      <c r="AD135" s="406">
        <v>8</v>
      </c>
      <c r="AE135" s="406">
        <v>0</v>
      </c>
      <c r="AF135" s="717">
        <v>80</v>
      </c>
      <c r="AG135" s="717">
        <f t="shared" si="11"/>
        <v>0</v>
      </c>
      <c r="AH135" s="484">
        <f t="shared" si="9"/>
        <v>80</v>
      </c>
      <c r="AI135" s="599">
        <f t="shared" si="10"/>
        <v>85.600000000000009</v>
      </c>
      <c r="AJ135" s="410"/>
    </row>
    <row r="136" spans="1:36" s="409" customFormat="1">
      <c r="A136" s="404">
        <v>36</v>
      </c>
      <c r="B136" s="405" t="s">
        <v>8</v>
      </c>
      <c r="C136" s="405" t="s">
        <v>2421</v>
      </c>
      <c r="D136" s="405" t="s">
        <v>2351</v>
      </c>
      <c r="E136" s="405" t="s">
        <v>378</v>
      </c>
      <c r="F136" s="405">
        <v>8300</v>
      </c>
      <c r="G136" s="405"/>
      <c r="H136" s="405" t="s">
        <v>2272</v>
      </c>
      <c r="I136" s="405"/>
      <c r="J136" s="405" t="s">
        <v>121</v>
      </c>
      <c r="K136" s="405"/>
      <c r="L136" s="405">
        <v>120</v>
      </c>
      <c r="M136" s="405" t="s">
        <v>236</v>
      </c>
      <c r="N136" s="405" t="s">
        <v>75</v>
      </c>
      <c r="O136" s="405" t="s">
        <v>1169</v>
      </c>
      <c r="P136" s="405"/>
      <c r="Q136" s="405"/>
      <c r="R136" s="405"/>
      <c r="S136" s="405"/>
      <c r="T136" s="405"/>
      <c r="U136" s="405" t="s">
        <v>2422</v>
      </c>
      <c r="V136" s="405" t="s">
        <v>68</v>
      </c>
      <c r="W136" s="405" t="s">
        <v>68</v>
      </c>
      <c r="X136" s="405" t="s">
        <v>68</v>
      </c>
      <c r="Y136" s="405" t="s">
        <v>68</v>
      </c>
      <c r="Z136" s="405" t="s">
        <v>69</v>
      </c>
      <c r="AA136" s="405"/>
      <c r="AB136" s="405" t="s">
        <v>2220</v>
      </c>
      <c r="AC136" s="406">
        <v>42</v>
      </c>
      <c r="AD136" s="406">
        <v>8</v>
      </c>
      <c r="AE136" s="406">
        <v>0</v>
      </c>
      <c r="AF136" s="717">
        <v>80</v>
      </c>
      <c r="AG136" s="717">
        <f t="shared" si="11"/>
        <v>0</v>
      </c>
      <c r="AH136" s="484">
        <f t="shared" si="9"/>
        <v>80</v>
      </c>
      <c r="AI136" s="599">
        <f t="shared" si="10"/>
        <v>85.600000000000009</v>
      </c>
      <c r="AJ136" s="410"/>
    </row>
    <row r="137" spans="1:36" s="409" customFormat="1">
      <c r="A137" s="404">
        <v>37</v>
      </c>
      <c r="B137" s="405" t="s">
        <v>8</v>
      </c>
      <c r="C137" s="405" t="s">
        <v>2423</v>
      </c>
      <c r="D137" s="405" t="s">
        <v>2351</v>
      </c>
      <c r="E137" s="405" t="s">
        <v>378</v>
      </c>
      <c r="F137" s="405">
        <v>8300</v>
      </c>
      <c r="G137" s="405"/>
      <c r="H137" s="405" t="s">
        <v>2272</v>
      </c>
      <c r="I137" s="405"/>
      <c r="J137" s="405" t="s">
        <v>121</v>
      </c>
      <c r="K137" s="405"/>
      <c r="L137" s="405">
        <v>120</v>
      </c>
      <c r="M137" s="405" t="s">
        <v>236</v>
      </c>
      <c r="N137" s="405" t="s">
        <v>75</v>
      </c>
      <c r="O137" s="405" t="s">
        <v>1169</v>
      </c>
      <c r="P137" s="405"/>
      <c r="Q137" s="405"/>
      <c r="R137" s="405"/>
      <c r="S137" s="405"/>
      <c r="T137" s="405"/>
      <c r="U137" s="405" t="s">
        <v>2424</v>
      </c>
      <c r="V137" s="405" t="s">
        <v>68</v>
      </c>
      <c r="W137" s="405" t="s">
        <v>68</v>
      </c>
      <c r="X137" s="405" t="s">
        <v>68</v>
      </c>
      <c r="Y137" s="405" t="s">
        <v>68</v>
      </c>
      <c r="Z137" s="405" t="s">
        <v>69</v>
      </c>
      <c r="AA137" s="405"/>
      <c r="AB137" s="405" t="s">
        <v>2220</v>
      </c>
      <c r="AC137" s="406">
        <v>42</v>
      </c>
      <c r="AD137" s="406">
        <v>8</v>
      </c>
      <c r="AE137" s="406">
        <v>0</v>
      </c>
      <c r="AF137" s="717">
        <v>80</v>
      </c>
      <c r="AG137" s="717">
        <f t="shared" si="11"/>
        <v>0</v>
      </c>
      <c r="AH137" s="484">
        <f t="shared" si="9"/>
        <v>80</v>
      </c>
      <c r="AI137" s="599">
        <f t="shared" si="10"/>
        <v>85.600000000000009</v>
      </c>
      <c r="AJ137" s="410"/>
    </row>
    <row r="138" spans="1:36" s="409" customFormat="1">
      <c r="A138" s="404">
        <v>38</v>
      </c>
      <c r="B138" s="405" t="s">
        <v>8</v>
      </c>
      <c r="C138" s="405" t="s">
        <v>2425</v>
      </c>
      <c r="D138" s="405" t="s">
        <v>2351</v>
      </c>
      <c r="E138" s="405" t="s">
        <v>378</v>
      </c>
      <c r="F138" s="405">
        <v>8300</v>
      </c>
      <c r="G138" s="405"/>
      <c r="H138" s="405" t="s">
        <v>2272</v>
      </c>
      <c r="I138" s="405"/>
      <c r="J138" s="405" t="s">
        <v>121</v>
      </c>
      <c r="K138" s="405"/>
      <c r="L138" s="405">
        <v>120</v>
      </c>
      <c r="M138" s="405" t="s">
        <v>236</v>
      </c>
      <c r="N138" s="405" t="s">
        <v>75</v>
      </c>
      <c r="O138" s="405" t="s">
        <v>1169</v>
      </c>
      <c r="P138" s="405"/>
      <c r="Q138" s="405"/>
      <c r="R138" s="405"/>
      <c r="S138" s="405"/>
      <c r="T138" s="405"/>
      <c r="U138" s="405" t="s">
        <v>2426</v>
      </c>
      <c r="V138" s="405" t="s">
        <v>68</v>
      </c>
      <c r="W138" s="405" t="s">
        <v>68</v>
      </c>
      <c r="X138" s="405" t="s">
        <v>68</v>
      </c>
      <c r="Y138" s="405" t="s">
        <v>68</v>
      </c>
      <c r="Z138" s="405" t="s">
        <v>69</v>
      </c>
      <c r="AA138" s="405"/>
      <c r="AB138" s="405" t="s">
        <v>2220</v>
      </c>
      <c r="AC138" s="406">
        <v>42</v>
      </c>
      <c r="AD138" s="406">
        <v>8</v>
      </c>
      <c r="AE138" s="406">
        <v>0</v>
      </c>
      <c r="AF138" s="717">
        <v>80</v>
      </c>
      <c r="AG138" s="717">
        <f t="shared" si="11"/>
        <v>0</v>
      </c>
      <c r="AH138" s="484">
        <f t="shared" si="9"/>
        <v>80</v>
      </c>
      <c r="AI138" s="599">
        <f t="shared" si="10"/>
        <v>85.600000000000009</v>
      </c>
      <c r="AJ138" s="410"/>
    </row>
    <row r="139" spans="1:36" s="409" customFormat="1">
      <c r="A139" s="404">
        <v>39</v>
      </c>
      <c r="B139" s="405" t="s">
        <v>8</v>
      </c>
      <c r="C139" s="405" t="s">
        <v>2427</v>
      </c>
      <c r="D139" s="405" t="s">
        <v>2351</v>
      </c>
      <c r="E139" s="405" t="s">
        <v>378</v>
      </c>
      <c r="F139" s="405">
        <v>8300</v>
      </c>
      <c r="G139" s="405"/>
      <c r="H139" s="405" t="s">
        <v>2272</v>
      </c>
      <c r="I139" s="405"/>
      <c r="J139" s="405" t="s">
        <v>121</v>
      </c>
      <c r="K139" s="405"/>
      <c r="L139" s="405">
        <v>120</v>
      </c>
      <c r="M139" s="405" t="s">
        <v>236</v>
      </c>
      <c r="N139" s="405" t="s">
        <v>75</v>
      </c>
      <c r="O139" s="405" t="s">
        <v>1169</v>
      </c>
      <c r="P139" s="405"/>
      <c r="Q139" s="405"/>
      <c r="R139" s="405"/>
      <c r="S139" s="405"/>
      <c r="T139" s="405"/>
      <c r="U139" s="405" t="s">
        <v>2428</v>
      </c>
      <c r="V139" s="405" t="s">
        <v>68</v>
      </c>
      <c r="W139" s="405" t="s">
        <v>68</v>
      </c>
      <c r="X139" s="405" t="s">
        <v>68</v>
      </c>
      <c r="Y139" s="405" t="s">
        <v>68</v>
      </c>
      <c r="Z139" s="405" t="s">
        <v>69</v>
      </c>
      <c r="AA139" s="405"/>
      <c r="AB139" s="405" t="s">
        <v>2220</v>
      </c>
      <c r="AC139" s="406">
        <v>42</v>
      </c>
      <c r="AD139" s="406">
        <v>8</v>
      </c>
      <c r="AE139" s="406">
        <v>0</v>
      </c>
      <c r="AF139" s="717">
        <v>80</v>
      </c>
      <c r="AG139" s="717">
        <f t="shared" si="11"/>
        <v>0</v>
      </c>
      <c r="AH139" s="484">
        <f t="shared" si="9"/>
        <v>80</v>
      </c>
      <c r="AI139" s="599">
        <f t="shared" si="10"/>
        <v>85.600000000000009</v>
      </c>
      <c r="AJ139" s="410"/>
    </row>
    <row r="140" spans="1:36" s="409" customFormat="1">
      <c r="A140" s="404">
        <v>40</v>
      </c>
      <c r="B140" s="405" t="s">
        <v>8</v>
      </c>
      <c r="C140" s="405" t="s">
        <v>2429</v>
      </c>
      <c r="D140" s="405" t="s">
        <v>2351</v>
      </c>
      <c r="E140" s="405" t="s">
        <v>378</v>
      </c>
      <c r="F140" s="405">
        <v>8300</v>
      </c>
      <c r="G140" s="405"/>
      <c r="H140" s="405" t="s">
        <v>2272</v>
      </c>
      <c r="I140" s="405"/>
      <c r="J140" s="405" t="s">
        <v>121</v>
      </c>
      <c r="K140" s="405"/>
      <c r="L140" s="405">
        <v>120</v>
      </c>
      <c r="M140" s="405" t="s">
        <v>236</v>
      </c>
      <c r="N140" s="405" t="s">
        <v>75</v>
      </c>
      <c r="O140" s="405" t="s">
        <v>1169</v>
      </c>
      <c r="P140" s="405"/>
      <c r="Q140" s="405"/>
      <c r="R140" s="405"/>
      <c r="S140" s="405"/>
      <c r="T140" s="405"/>
      <c r="U140" s="405" t="s">
        <v>2430</v>
      </c>
      <c r="V140" s="405" t="s">
        <v>68</v>
      </c>
      <c r="W140" s="405" t="s">
        <v>68</v>
      </c>
      <c r="X140" s="405" t="s">
        <v>68</v>
      </c>
      <c r="Y140" s="405" t="s">
        <v>68</v>
      </c>
      <c r="Z140" s="405" t="s">
        <v>69</v>
      </c>
      <c r="AA140" s="405"/>
      <c r="AB140" s="405" t="s">
        <v>2220</v>
      </c>
      <c r="AC140" s="406">
        <v>42</v>
      </c>
      <c r="AD140" s="406">
        <v>8</v>
      </c>
      <c r="AE140" s="406">
        <v>0</v>
      </c>
      <c r="AF140" s="717">
        <v>80</v>
      </c>
      <c r="AG140" s="717">
        <f t="shared" si="11"/>
        <v>0</v>
      </c>
      <c r="AH140" s="484">
        <f t="shared" si="9"/>
        <v>80</v>
      </c>
      <c r="AI140" s="599">
        <f t="shared" si="10"/>
        <v>85.600000000000009</v>
      </c>
      <c r="AJ140" s="410"/>
    </row>
    <row r="141" spans="1:36" s="409" customFormat="1">
      <c r="A141" s="404">
        <v>41</v>
      </c>
      <c r="B141" s="405" t="s">
        <v>8</v>
      </c>
      <c r="C141" s="405" t="s">
        <v>2431</v>
      </c>
      <c r="D141" s="405" t="s">
        <v>2351</v>
      </c>
      <c r="E141" s="405" t="s">
        <v>378</v>
      </c>
      <c r="F141" s="405">
        <v>8300</v>
      </c>
      <c r="G141" s="405"/>
      <c r="H141" s="405" t="s">
        <v>2272</v>
      </c>
      <c r="I141" s="405"/>
      <c r="J141" s="405" t="s">
        <v>121</v>
      </c>
      <c r="K141" s="405"/>
      <c r="L141" s="405">
        <v>120</v>
      </c>
      <c r="M141" s="405" t="s">
        <v>236</v>
      </c>
      <c r="N141" s="405" t="s">
        <v>75</v>
      </c>
      <c r="O141" s="405" t="s">
        <v>1169</v>
      </c>
      <c r="P141" s="405"/>
      <c r="Q141" s="405"/>
      <c r="R141" s="405"/>
      <c r="S141" s="405"/>
      <c r="T141" s="405"/>
      <c r="U141" s="405" t="s">
        <v>2432</v>
      </c>
      <c r="V141" s="405" t="s">
        <v>68</v>
      </c>
      <c r="W141" s="405" t="s">
        <v>68</v>
      </c>
      <c r="X141" s="405" t="s">
        <v>68</v>
      </c>
      <c r="Y141" s="405" t="s">
        <v>68</v>
      </c>
      <c r="Z141" s="405" t="s">
        <v>69</v>
      </c>
      <c r="AA141" s="405"/>
      <c r="AB141" s="405" t="s">
        <v>2220</v>
      </c>
      <c r="AC141" s="406">
        <v>42</v>
      </c>
      <c r="AD141" s="406">
        <v>8</v>
      </c>
      <c r="AE141" s="406">
        <v>0</v>
      </c>
      <c r="AF141" s="717">
        <v>80</v>
      </c>
      <c r="AG141" s="717">
        <f t="shared" si="11"/>
        <v>0</v>
      </c>
      <c r="AH141" s="484">
        <f t="shared" si="9"/>
        <v>80</v>
      </c>
      <c r="AI141" s="599">
        <f t="shared" si="10"/>
        <v>85.600000000000009</v>
      </c>
      <c r="AJ141" s="410"/>
    </row>
    <row r="142" spans="1:36" s="409" customFormat="1">
      <c r="A142" s="404">
        <v>42</v>
      </c>
      <c r="B142" s="405" t="s">
        <v>8</v>
      </c>
      <c r="C142" s="405" t="s">
        <v>2433</v>
      </c>
      <c r="D142" s="405" t="s">
        <v>2351</v>
      </c>
      <c r="E142" s="405" t="s">
        <v>378</v>
      </c>
      <c r="F142" s="405">
        <v>8300</v>
      </c>
      <c r="G142" s="405"/>
      <c r="H142" s="405" t="s">
        <v>2272</v>
      </c>
      <c r="I142" s="405"/>
      <c r="J142" s="405" t="s">
        <v>121</v>
      </c>
      <c r="K142" s="405"/>
      <c r="L142" s="405">
        <v>120</v>
      </c>
      <c r="M142" s="405" t="s">
        <v>236</v>
      </c>
      <c r="N142" s="405" t="s">
        <v>75</v>
      </c>
      <c r="O142" s="405" t="s">
        <v>1169</v>
      </c>
      <c r="P142" s="405"/>
      <c r="Q142" s="405"/>
      <c r="R142" s="405"/>
      <c r="S142" s="405"/>
      <c r="T142" s="405"/>
      <c r="U142" s="405" t="s">
        <v>2434</v>
      </c>
      <c r="V142" s="405" t="s">
        <v>68</v>
      </c>
      <c r="W142" s="405" t="s">
        <v>68</v>
      </c>
      <c r="X142" s="405" t="s">
        <v>68</v>
      </c>
      <c r="Y142" s="405" t="s">
        <v>68</v>
      </c>
      <c r="Z142" s="405" t="s">
        <v>69</v>
      </c>
      <c r="AA142" s="405"/>
      <c r="AB142" s="405" t="s">
        <v>2220</v>
      </c>
      <c r="AC142" s="406">
        <v>42</v>
      </c>
      <c r="AD142" s="406">
        <v>8</v>
      </c>
      <c r="AE142" s="406">
        <v>0</v>
      </c>
      <c r="AF142" s="717">
        <v>80</v>
      </c>
      <c r="AG142" s="717">
        <f t="shared" si="11"/>
        <v>0</v>
      </c>
      <c r="AH142" s="484">
        <f t="shared" si="9"/>
        <v>80</v>
      </c>
      <c r="AI142" s="599">
        <f t="shared" si="10"/>
        <v>85.600000000000009</v>
      </c>
      <c r="AJ142" s="410"/>
    </row>
    <row r="143" spans="1:36" s="409" customFormat="1">
      <c r="A143" s="404">
        <v>43</v>
      </c>
      <c r="B143" s="405" t="s">
        <v>8</v>
      </c>
      <c r="C143" s="405" t="s">
        <v>2435</v>
      </c>
      <c r="D143" s="405" t="s">
        <v>2351</v>
      </c>
      <c r="E143" s="405" t="s">
        <v>378</v>
      </c>
      <c r="F143" s="405">
        <v>8300</v>
      </c>
      <c r="G143" s="405"/>
      <c r="H143" s="405" t="s">
        <v>2272</v>
      </c>
      <c r="I143" s="405"/>
      <c r="J143" s="405" t="s">
        <v>121</v>
      </c>
      <c r="K143" s="405"/>
      <c r="L143" s="405">
        <v>120</v>
      </c>
      <c r="M143" s="405" t="s">
        <v>236</v>
      </c>
      <c r="N143" s="405" t="s">
        <v>75</v>
      </c>
      <c r="O143" s="405" t="s">
        <v>1169</v>
      </c>
      <c r="P143" s="405"/>
      <c r="Q143" s="405"/>
      <c r="R143" s="405"/>
      <c r="S143" s="405"/>
      <c r="T143" s="405"/>
      <c r="U143" s="405" t="s">
        <v>2436</v>
      </c>
      <c r="V143" s="405" t="s">
        <v>68</v>
      </c>
      <c r="W143" s="405" t="s">
        <v>68</v>
      </c>
      <c r="X143" s="405" t="s">
        <v>68</v>
      </c>
      <c r="Y143" s="405" t="s">
        <v>68</v>
      </c>
      <c r="Z143" s="405" t="s">
        <v>69</v>
      </c>
      <c r="AA143" s="405"/>
      <c r="AB143" s="405" t="s">
        <v>2220</v>
      </c>
      <c r="AC143" s="406">
        <v>42</v>
      </c>
      <c r="AD143" s="406">
        <v>8</v>
      </c>
      <c r="AE143" s="406">
        <v>0</v>
      </c>
      <c r="AF143" s="717">
        <v>80</v>
      </c>
      <c r="AG143" s="717">
        <f t="shared" si="11"/>
        <v>0</v>
      </c>
      <c r="AH143" s="484">
        <f t="shared" si="9"/>
        <v>80</v>
      </c>
      <c r="AI143" s="599">
        <f t="shared" si="10"/>
        <v>85.600000000000009</v>
      </c>
      <c r="AJ143" s="410"/>
    </row>
    <row r="144" spans="1:36" s="409" customFormat="1">
      <c r="A144" s="404">
        <v>44</v>
      </c>
      <c r="B144" s="405" t="s">
        <v>8</v>
      </c>
      <c r="C144" s="405" t="s">
        <v>2437</v>
      </c>
      <c r="D144" s="405" t="s">
        <v>2351</v>
      </c>
      <c r="E144" s="405" t="s">
        <v>378</v>
      </c>
      <c r="F144" s="405">
        <v>8300</v>
      </c>
      <c r="G144" s="405"/>
      <c r="H144" s="405" t="s">
        <v>2272</v>
      </c>
      <c r="I144" s="405"/>
      <c r="J144" s="405" t="s">
        <v>121</v>
      </c>
      <c r="K144" s="405"/>
      <c r="L144" s="405">
        <v>120</v>
      </c>
      <c r="M144" s="405" t="s">
        <v>236</v>
      </c>
      <c r="N144" s="405" t="s">
        <v>75</v>
      </c>
      <c r="O144" s="405" t="s">
        <v>1169</v>
      </c>
      <c r="P144" s="405"/>
      <c r="Q144" s="405"/>
      <c r="R144" s="405"/>
      <c r="S144" s="405"/>
      <c r="T144" s="405"/>
      <c r="U144" s="405" t="s">
        <v>2438</v>
      </c>
      <c r="V144" s="405" t="s">
        <v>68</v>
      </c>
      <c r="W144" s="405" t="s">
        <v>68</v>
      </c>
      <c r="X144" s="405" t="s">
        <v>68</v>
      </c>
      <c r="Y144" s="405" t="s">
        <v>68</v>
      </c>
      <c r="Z144" s="405" t="s">
        <v>69</v>
      </c>
      <c r="AA144" s="405"/>
      <c r="AB144" s="405" t="s">
        <v>2220</v>
      </c>
      <c r="AC144" s="406">
        <v>42</v>
      </c>
      <c r="AD144" s="406">
        <v>8</v>
      </c>
      <c r="AE144" s="406">
        <v>0</v>
      </c>
      <c r="AF144" s="717">
        <v>80</v>
      </c>
      <c r="AG144" s="717">
        <f t="shared" si="11"/>
        <v>0</v>
      </c>
      <c r="AH144" s="484">
        <f t="shared" si="9"/>
        <v>80</v>
      </c>
      <c r="AI144" s="599">
        <f t="shared" si="10"/>
        <v>85.600000000000009</v>
      </c>
      <c r="AJ144" s="410"/>
    </row>
    <row r="145" spans="1:37" s="409" customFormat="1">
      <c r="A145" s="404">
        <v>45</v>
      </c>
      <c r="B145" s="405" t="s">
        <v>8</v>
      </c>
      <c r="C145" s="405" t="s">
        <v>2439</v>
      </c>
      <c r="D145" s="405" t="s">
        <v>2351</v>
      </c>
      <c r="E145" s="405" t="s">
        <v>378</v>
      </c>
      <c r="F145" s="405">
        <v>8300</v>
      </c>
      <c r="G145" s="405"/>
      <c r="H145" s="405" t="s">
        <v>2272</v>
      </c>
      <c r="I145" s="405"/>
      <c r="J145" s="405" t="s">
        <v>121</v>
      </c>
      <c r="K145" s="405"/>
      <c r="L145" s="405">
        <v>120</v>
      </c>
      <c r="M145" s="405" t="s">
        <v>236</v>
      </c>
      <c r="N145" s="405" t="s">
        <v>75</v>
      </c>
      <c r="O145" s="405" t="s">
        <v>1169</v>
      </c>
      <c r="P145" s="405"/>
      <c r="Q145" s="405"/>
      <c r="R145" s="405"/>
      <c r="S145" s="405"/>
      <c r="T145" s="405"/>
      <c r="U145" s="405" t="s">
        <v>2440</v>
      </c>
      <c r="V145" s="405" t="s">
        <v>68</v>
      </c>
      <c r="W145" s="405" t="s">
        <v>68</v>
      </c>
      <c r="X145" s="405" t="s">
        <v>68</v>
      </c>
      <c r="Y145" s="405" t="s">
        <v>68</v>
      </c>
      <c r="Z145" s="405" t="s">
        <v>69</v>
      </c>
      <c r="AA145" s="405"/>
      <c r="AB145" s="405" t="s">
        <v>2220</v>
      </c>
      <c r="AC145" s="406">
        <v>42</v>
      </c>
      <c r="AD145" s="406">
        <v>8</v>
      </c>
      <c r="AE145" s="406">
        <v>0</v>
      </c>
      <c r="AF145" s="717">
        <v>80</v>
      </c>
      <c r="AG145" s="717">
        <f t="shared" si="11"/>
        <v>0</v>
      </c>
      <c r="AH145" s="484">
        <f t="shared" si="9"/>
        <v>80</v>
      </c>
      <c r="AI145" s="599">
        <f t="shared" si="10"/>
        <v>85.600000000000009</v>
      </c>
      <c r="AJ145" s="410"/>
    </row>
    <row r="146" spans="1:37" s="409" customFormat="1">
      <c r="A146" s="404">
        <v>46</v>
      </c>
      <c r="B146" s="405" t="s">
        <v>8</v>
      </c>
      <c r="C146" s="405" t="s">
        <v>2441</v>
      </c>
      <c r="D146" s="405" t="s">
        <v>2351</v>
      </c>
      <c r="E146" s="405" t="s">
        <v>378</v>
      </c>
      <c r="F146" s="405">
        <v>8300</v>
      </c>
      <c r="G146" s="405"/>
      <c r="H146" s="405" t="s">
        <v>2272</v>
      </c>
      <c r="I146" s="405"/>
      <c r="J146" s="405" t="s">
        <v>121</v>
      </c>
      <c r="K146" s="405"/>
      <c r="L146" s="405">
        <v>120</v>
      </c>
      <c r="M146" s="405" t="s">
        <v>236</v>
      </c>
      <c r="N146" s="405" t="s">
        <v>75</v>
      </c>
      <c r="O146" s="405" t="s">
        <v>1169</v>
      </c>
      <c r="P146" s="405"/>
      <c r="Q146" s="405"/>
      <c r="R146" s="405"/>
      <c r="S146" s="405"/>
      <c r="T146" s="405"/>
      <c r="U146" s="405" t="s">
        <v>2442</v>
      </c>
      <c r="V146" s="405" t="s">
        <v>68</v>
      </c>
      <c r="W146" s="405" t="s">
        <v>68</v>
      </c>
      <c r="X146" s="405" t="s">
        <v>68</v>
      </c>
      <c r="Y146" s="405" t="s">
        <v>68</v>
      </c>
      <c r="Z146" s="405" t="s">
        <v>69</v>
      </c>
      <c r="AA146" s="405"/>
      <c r="AB146" s="405" t="s">
        <v>2220</v>
      </c>
      <c r="AC146" s="406">
        <v>42</v>
      </c>
      <c r="AD146" s="406">
        <v>8</v>
      </c>
      <c r="AE146" s="406">
        <v>0</v>
      </c>
      <c r="AF146" s="717">
        <v>80</v>
      </c>
      <c r="AG146" s="717">
        <f t="shared" si="11"/>
        <v>0</v>
      </c>
      <c r="AH146" s="484">
        <f t="shared" si="9"/>
        <v>80</v>
      </c>
      <c r="AI146" s="599">
        <f t="shared" si="10"/>
        <v>85.600000000000009</v>
      </c>
      <c r="AJ146" s="410"/>
    </row>
    <row r="147" spans="1:37" s="417" customFormat="1" ht="15.75" thickBot="1">
      <c r="A147" s="411">
        <v>47</v>
      </c>
      <c r="B147" s="412" t="s">
        <v>8</v>
      </c>
      <c r="C147" s="412" t="s">
        <v>2443</v>
      </c>
      <c r="D147" s="412" t="s">
        <v>2351</v>
      </c>
      <c r="E147" s="412" t="s">
        <v>378</v>
      </c>
      <c r="F147" s="412">
        <v>8300</v>
      </c>
      <c r="G147" s="412"/>
      <c r="H147" s="412" t="s">
        <v>2272</v>
      </c>
      <c r="I147" s="412"/>
      <c r="J147" s="412" t="s">
        <v>121</v>
      </c>
      <c r="K147" s="412"/>
      <c r="L147" s="412" t="s">
        <v>395</v>
      </c>
      <c r="M147" s="412" t="s">
        <v>236</v>
      </c>
      <c r="N147" s="412" t="s">
        <v>75</v>
      </c>
      <c r="O147" s="412" t="s">
        <v>1169</v>
      </c>
      <c r="P147" s="412"/>
      <c r="Q147" s="412"/>
      <c r="R147" s="412"/>
      <c r="S147" s="412"/>
      <c r="T147" s="412"/>
      <c r="U147" s="412" t="s">
        <v>2444</v>
      </c>
      <c r="V147" s="412" t="s">
        <v>68</v>
      </c>
      <c r="W147" s="412" t="s">
        <v>68</v>
      </c>
      <c r="X147" s="412" t="s">
        <v>68</v>
      </c>
      <c r="Y147" s="412" t="s">
        <v>68</v>
      </c>
      <c r="Z147" s="412" t="s">
        <v>69</v>
      </c>
      <c r="AA147" s="412"/>
      <c r="AB147" s="412" t="s">
        <v>2220</v>
      </c>
      <c r="AC147" s="413">
        <v>42</v>
      </c>
      <c r="AD147" s="413">
        <v>8</v>
      </c>
      <c r="AE147" s="413">
        <v>13</v>
      </c>
      <c r="AF147" s="718">
        <v>100.80000000000001</v>
      </c>
      <c r="AG147" s="718">
        <f t="shared" si="11"/>
        <v>0</v>
      </c>
      <c r="AH147" s="507">
        <f t="shared" si="9"/>
        <v>100.80000000000001</v>
      </c>
      <c r="AI147" s="600">
        <f t="shared" si="10"/>
        <v>107.85600000000002</v>
      </c>
      <c r="AJ147" s="416"/>
    </row>
    <row r="148" spans="1:37" s="11" customFormat="1" ht="15.75" thickBot="1">
      <c r="A148" s="382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15"/>
      <c r="AD148" s="15"/>
      <c r="AE148" s="15"/>
      <c r="AF148" s="709"/>
      <c r="AG148" s="709"/>
      <c r="AH148" s="130"/>
      <c r="AI148" s="127"/>
    </row>
    <row r="149" spans="1:37" s="543" customFormat="1" ht="15.75" thickBot="1">
      <c r="A149" s="439" t="s">
        <v>22</v>
      </c>
      <c r="B149" s="366" t="s">
        <v>23</v>
      </c>
      <c r="C149" s="366" t="s">
        <v>24</v>
      </c>
      <c r="D149" s="366" t="s">
        <v>25</v>
      </c>
      <c r="E149" s="366" t="s">
        <v>26</v>
      </c>
      <c r="F149" s="366" t="s">
        <v>27</v>
      </c>
      <c r="G149" s="366" t="s">
        <v>28</v>
      </c>
      <c r="H149" s="366" t="s">
        <v>29</v>
      </c>
      <c r="I149" s="366" t="s">
        <v>30</v>
      </c>
      <c r="J149" s="366" t="s">
        <v>31</v>
      </c>
      <c r="K149" s="366" t="s">
        <v>32</v>
      </c>
      <c r="L149" s="366" t="s">
        <v>33</v>
      </c>
      <c r="M149" s="366" t="s">
        <v>34</v>
      </c>
      <c r="N149" s="366" t="s">
        <v>35</v>
      </c>
      <c r="O149" s="366" t="s">
        <v>36</v>
      </c>
      <c r="P149" s="366" t="s">
        <v>37</v>
      </c>
      <c r="Q149" s="366" t="s">
        <v>38</v>
      </c>
      <c r="R149" s="366" t="s">
        <v>39</v>
      </c>
      <c r="S149" s="366" t="s">
        <v>40</v>
      </c>
      <c r="T149" s="366" t="s">
        <v>41</v>
      </c>
      <c r="U149" s="366" t="s">
        <v>42</v>
      </c>
      <c r="V149" s="366" t="s">
        <v>43</v>
      </c>
      <c r="W149" s="366" t="s">
        <v>44</v>
      </c>
      <c r="X149" s="366" t="s">
        <v>45</v>
      </c>
      <c r="Y149" s="366" t="s">
        <v>46</v>
      </c>
      <c r="Z149" s="366" t="s">
        <v>47</v>
      </c>
      <c r="AA149" s="366" t="s">
        <v>48</v>
      </c>
      <c r="AB149" s="366" t="s">
        <v>49</v>
      </c>
      <c r="AC149" s="367" t="s">
        <v>50</v>
      </c>
      <c r="AD149" s="367" t="s">
        <v>51</v>
      </c>
      <c r="AE149" s="367" t="s">
        <v>52</v>
      </c>
      <c r="AF149" s="377" t="s">
        <v>53</v>
      </c>
      <c r="AG149" s="377" t="s">
        <v>54</v>
      </c>
      <c r="AH149" s="367" t="s">
        <v>55</v>
      </c>
      <c r="AI149" s="368" t="s">
        <v>56</v>
      </c>
      <c r="AJ149" s="369"/>
      <c r="AK149" s="370"/>
    </row>
    <row r="150" spans="1:37" s="409" customFormat="1">
      <c r="A150" s="404">
        <v>1</v>
      </c>
      <c r="B150" s="405" t="s">
        <v>8</v>
      </c>
      <c r="C150" s="405" t="s">
        <v>2445</v>
      </c>
      <c r="D150" s="405" t="s">
        <v>2446</v>
      </c>
      <c r="E150" s="405" t="s">
        <v>2447</v>
      </c>
      <c r="F150" s="405">
        <v>8300</v>
      </c>
      <c r="G150" s="405"/>
      <c r="H150" s="405" t="s">
        <v>2272</v>
      </c>
      <c r="I150" s="405">
        <v>2000</v>
      </c>
      <c r="J150" s="405" t="s">
        <v>121</v>
      </c>
      <c r="K150" s="405" t="s">
        <v>194</v>
      </c>
      <c r="L150" s="405" t="s">
        <v>2238</v>
      </c>
      <c r="M150" s="405" t="s">
        <v>63</v>
      </c>
      <c r="N150" s="405" t="s">
        <v>401</v>
      </c>
      <c r="O150" s="405" t="s">
        <v>2448</v>
      </c>
      <c r="P150" s="405">
        <v>0</v>
      </c>
      <c r="Q150" s="405"/>
      <c r="R150" s="405"/>
      <c r="S150" s="405" t="s">
        <v>2449</v>
      </c>
      <c r="T150" s="405" t="s">
        <v>375</v>
      </c>
      <c r="U150" s="405" t="s">
        <v>2450</v>
      </c>
      <c r="V150" s="405" t="s">
        <v>68</v>
      </c>
      <c r="W150" s="405" t="s">
        <v>68</v>
      </c>
      <c r="X150" s="405" t="s">
        <v>68</v>
      </c>
      <c r="Y150" s="405" t="s">
        <v>68</v>
      </c>
      <c r="Z150" s="405" t="s">
        <v>69</v>
      </c>
      <c r="AA150" s="405"/>
      <c r="AB150" s="405" t="s">
        <v>2239</v>
      </c>
      <c r="AC150" s="406">
        <v>42</v>
      </c>
      <c r="AD150" s="406">
        <v>8</v>
      </c>
      <c r="AE150" s="406">
        <v>8</v>
      </c>
      <c r="AF150" s="407">
        <v>92.800000000000011</v>
      </c>
      <c r="AG150" s="407">
        <v>0</v>
      </c>
      <c r="AH150" s="408">
        <f t="shared" ref="AH150:AH196" si="12">AF150-AG150</f>
        <v>92.800000000000011</v>
      </c>
      <c r="AI150" s="599">
        <f>AF150*1.07</f>
        <v>99.296000000000021</v>
      </c>
      <c r="AJ150" s="410"/>
    </row>
    <row r="151" spans="1:37" s="409" customFormat="1">
      <c r="A151" s="404">
        <v>2</v>
      </c>
      <c r="B151" s="405" t="s">
        <v>8</v>
      </c>
      <c r="C151" s="405" t="s">
        <v>2451</v>
      </c>
      <c r="D151" s="405" t="s">
        <v>2446</v>
      </c>
      <c r="E151" s="405" t="s">
        <v>408</v>
      </c>
      <c r="F151" s="405">
        <v>8300</v>
      </c>
      <c r="G151" s="405"/>
      <c r="H151" s="405" t="s">
        <v>2272</v>
      </c>
      <c r="I151" s="405"/>
      <c r="J151" s="405" t="s">
        <v>121</v>
      </c>
      <c r="K151" s="405"/>
      <c r="L151" s="405">
        <v>120</v>
      </c>
      <c r="M151" s="405" t="s">
        <v>236</v>
      </c>
      <c r="N151" s="405" t="s">
        <v>75</v>
      </c>
      <c r="O151" s="405" t="s">
        <v>1169</v>
      </c>
      <c r="P151" s="405"/>
      <c r="Q151" s="405"/>
      <c r="R151" s="405"/>
      <c r="S151" s="405"/>
      <c r="T151" s="405"/>
      <c r="U151" s="405" t="s">
        <v>2452</v>
      </c>
      <c r="V151" s="405" t="s">
        <v>68</v>
      </c>
      <c r="W151" s="405" t="s">
        <v>68</v>
      </c>
      <c r="X151" s="405" t="s">
        <v>68</v>
      </c>
      <c r="Y151" s="405" t="s">
        <v>68</v>
      </c>
      <c r="Z151" s="405" t="s">
        <v>69</v>
      </c>
      <c r="AA151" s="405"/>
      <c r="AB151" s="405" t="s">
        <v>2220</v>
      </c>
      <c r="AC151" s="406">
        <v>42</v>
      </c>
      <c r="AD151" s="406">
        <v>8</v>
      </c>
      <c r="AE151" s="406">
        <v>0</v>
      </c>
      <c r="AF151" s="407">
        <v>80</v>
      </c>
      <c r="AG151" s="407">
        <v>0</v>
      </c>
      <c r="AH151" s="408">
        <f t="shared" si="12"/>
        <v>80</v>
      </c>
      <c r="AI151" s="599">
        <f t="shared" ref="AI151:AI196" si="13">AF151*1.07</f>
        <v>85.600000000000009</v>
      </c>
      <c r="AJ151" s="410"/>
    </row>
    <row r="152" spans="1:37" s="409" customFormat="1">
      <c r="A152" s="404">
        <v>3</v>
      </c>
      <c r="B152" s="405" t="s">
        <v>8</v>
      </c>
      <c r="C152" s="405" t="s">
        <v>2453</v>
      </c>
      <c r="D152" s="405" t="s">
        <v>2446</v>
      </c>
      <c r="E152" s="405" t="s">
        <v>408</v>
      </c>
      <c r="F152" s="405">
        <v>8300</v>
      </c>
      <c r="G152" s="405"/>
      <c r="H152" s="405" t="s">
        <v>2272</v>
      </c>
      <c r="I152" s="405"/>
      <c r="J152" s="405" t="s">
        <v>121</v>
      </c>
      <c r="K152" s="405"/>
      <c r="L152" s="405">
        <v>120</v>
      </c>
      <c r="M152" s="405" t="s">
        <v>236</v>
      </c>
      <c r="N152" s="405" t="s">
        <v>75</v>
      </c>
      <c r="O152" s="405" t="s">
        <v>1169</v>
      </c>
      <c r="P152" s="405"/>
      <c r="Q152" s="405"/>
      <c r="R152" s="405"/>
      <c r="S152" s="405"/>
      <c r="T152" s="405"/>
      <c r="U152" s="405" t="s">
        <v>2454</v>
      </c>
      <c r="V152" s="405" t="s">
        <v>68</v>
      </c>
      <c r="W152" s="405" t="s">
        <v>68</v>
      </c>
      <c r="X152" s="405" t="s">
        <v>68</v>
      </c>
      <c r="Y152" s="405" t="s">
        <v>68</v>
      </c>
      <c r="Z152" s="405" t="s">
        <v>69</v>
      </c>
      <c r="AA152" s="405"/>
      <c r="AB152" s="405" t="s">
        <v>2220</v>
      </c>
      <c r="AC152" s="406">
        <v>42</v>
      </c>
      <c r="AD152" s="406">
        <v>8</v>
      </c>
      <c r="AE152" s="406">
        <v>0</v>
      </c>
      <c r="AF152" s="407">
        <v>80</v>
      </c>
      <c r="AG152" s="407">
        <v>0</v>
      </c>
      <c r="AH152" s="408">
        <f t="shared" si="12"/>
        <v>80</v>
      </c>
      <c r="AI152" s="599">
        <f t="shared" si="13"/>
        <v>85.600000000000009</v>
      </c>
      <c r="AJ152" s="410"/>
    </row>
    <row r="153" spans="1:37" s="409" customFormat="1">
      <c r="A153" s="404">
        <v>4</v>
      </c>
      <c r="B153" s="405" t="s">
        <v>8</v>
      </c>
      <c r="C153" s="405" t="s">
        <v>2455</v>
      </c>
      <c r="D153" s="405" t="s">
        <v>2446</v>
      </c>
      <c r="E153" s="405" t="s">
        <v>408</v>
      </c>
      <c r="F153" s="405">
        <v>8300</v>
      </c>
      <c r="G153" s="405"/>
      <c r="H153" s="405" t="s">
        <v>2272</v>
      </c>
      <c r="I153" s="405"/>
      <c r="J153" s="405" t="s">
        <v>121</v>
      </c>
      <c r="K153" s="405"/>
      <c r="L153" s="405">
        <v>120</v>
      </c>
      <c r="M153" s="405" t="s">
        <v>236</v>
      </c>
      <c r="N153" s="405" t="s">
        <v>75</v>
      </c>
      <c r="O153" s="405" t="s">
        <v>1169</v>
      </c>
      <c r="P153" s="405"/>
      <c r="Q153" s="405"/>
      <c r="R153" s="405"/>
      <c r="S153" s="405"/>
      <c r="T153" s="405"/>
      <c r="U153" s="405" t="s">
        <v>2456</v>
      </c>
      <c r="V153" s="405" t="s">
        <v>68</v>
      </c>
      <c r="W153" s="405" t="s">
        <v>68</v>
      </c>
      <c r="X153" s="405" t="s">
        <v>68</v>
      </c>
      <c r="Y153" s="405" t="s">
        <v>68</v>
      </c>
      <c r="Z153" s="405" t="s">
        <v>69</v>
      </c>
      <c r="AA153" s="405"/>
      <c r="AB153" s="405" t="s">
        <v>2220</v>
      </c>
      <c r="AC153" s="406">
        <v>42</v>
      </c>
      <c r="AD153" s="406">
        <v>8</v>
      </c>
      <c r="AE153" s="406">
        <v>0</v>
      </c>
      <c r="AF153" s="407">
        <v>80</v>
      </c>
      <c r="AG153" s="407">
        <v>0</v>
      </c>
      <c r="AH153" s="408">
        <f t="shared" si="12"/>
        <v>80</v>
      </c>
      <c r="AI153" s="599">
        <f t="shared" si="13"/>
        <v>85.600000000000009</v>
      </c>
      <c r="AJ153" s="410"/>
    </row>
    <row r="154" spans="1:37" s="409" customFormat="1">
      <c r="A154" s="404">
        <v>5</v>
      </c>
      <c r="B154" s="405" t="s">
        <v>8</v>
      </c>
      <c r="C154" s="405" t="s">
        <v>2457</v>
      </c>
      <c r="D154" s="405" t="s">
        <v>2446</v>
      </c>
      <c r="E154" s="405" t="s">
        <v>321</v>
      </c>
      <c r="F154" s="405">
        <v>8300</v>
      </c>
      <c r="G154" s="405"/>
      <c r="H154" s="405" t="s">
        <v>530</v>
      </c>
      <c r="I154" s="405">
        <v>3000</v>
      </c>
      <c r="J154" s="405" t="s">
        <v>121</v>
      </c>
      <c r="K154" s="405"/>
      <c r="L154" s="405"/>
      <c r="M154" s="405" t="s">
        <v>113</v>
      </c>
      <c r="N154" s="405" t="s">
        <v>75</v>
      </c>
      <c r="O154" s="405" t="s">
        <v>1169</v>
      </c>
      <c r="P154" s="405"/>
      <c r="Q154" s="405"/>
      <c r="R154" s="405"/>
      <c r="S154" s="405"/>
      <c r="T154" s="405"/>
      <c r="U154" s="405" t="s">
        <v>2458</v>
      </c>
      <c r="V154" s="405" t="s">
        <v>68</v>
      </c>
      <c r="W154" s="405" t="s">
        <v>68</v>
      </c>
      <c r="X154" s="405" t="s">
        <v>68</v>
      </c>
      <c r="Y154" s="405" t="s">
        <v>68</v>
      </c>
      <c r="Z154" s="405" t="s">
        <v>69</v>
      </c>
      <c r="AA154" s="405"/>
      <c r="AB154" s="405" t="s">
        <v>2239</v>
      </c>
      <c r="AC154" s="406">
        <v>42</v>
      </c>
      <c r="AD154" s="406">
        <v>8</v>
      </c>
      <c r="AE154" s="406">
        <v>-10</v>
      </c>
      <c r="AF154" s="407">
        <v>64</v>
      </c>
      <c r="AG154" s="407">
        <v>0</v>
      </c>
      <c r="AH154" s="408">
        <f t="shared" si="12"/>
        <v>64</v>
      </c>
      <c r="AI154" s="599">
        <f t="shared" si="13"/>
        <v>68.48</v>
      </c>
      <c r="AJ154" s="410"/>
    </row>
    <row r="155" spans="1:37" s="409" customFormat="1">
      <c r="A155" s="404">
        <v>6</v>
      </c>
      <c r="B155" s="405" t="s">
        <v>8</v>
      </c>
      <c r="C155" s="405" t="s">
        <v>2459</v>
      </c>
      <c r="D155" s="405" t="s">
        <v>2446</v>
      </c>
      <c r="E155" s="405" t="s">
        <v>321</v>
      </c>
      <c r="F155" s="405">
        <v>8300</v>
      </c>
      <c r="G155" s="405"/>
      <c r="H155" s="405" t="s">
        <v>530</v>
      </c>
      <c r="I155" s="405">
        <v>3000</v>
      </c>
      <c r="J155" s="405" t="s">
        <v>121</v>
      </c>
      <c r="K155" s="405"/>
      <c r="L155" s="405">
        <v>320</v>
      </c>
      <c r="M155" s="405" t="s">
        <v>113</v>
      </c>
      <c r="N155" s="405" t="s">
        <v>75</v>
      </c>
      <c r="O155" s="405" t="s">
        <v>1169</v>
      </c>
      <c r="P155" s="405">
        <v>0</v>
      </c>
      <c r="Q155" s="405"/>
      <c r="R155" s="405"/>
      <c r="S155" s="405"/>
      <c r="T155" s="405"/>
      <c r="U155" s="405" t="s">
        <v>2460</v>
      </c>
      <c r="V155" s="405" t="s">
        <v>68</v>
      </c>
      <c r="W155" s="405" t="s">
        <v>68</v>
      </c>
      <c r="X155" s="405" t="s">
        <v>68</v>
      </c>
      <c r="Y155" s="405" t="s">
        <v>68</v>
      </c>
      <c r="Z155" s="405" t="s">
        <v>69</v>
      </c>
      <c r="AA155" s="405"/>
      <c r="AB155" s="405" t="s">
        <v>2239</v>
      </c>
      <c r="AC155" s="406">
        <v>42</v>
      </c>
      <c r="AD155" s="406">
        <v>8</v>
      </c>
      <c r="AE155" s="406">
        <v>0</v>
      </c>
      <c r="AF155" s="407">
        <v>80</v>
      </c>
      <c r="AG155" s="407">
        <v>0</v>
      </c>
      <c r="AH155" s="408">
        <f t="shared" si="12"/>
        <v>80</v>
      </c>
      <c r="AI155" s="599">
        <f t="shared" si="13"/>
        <v>85.600000000000009</v>
      </c>
      <c r="AJ155" s="410"/>
    </row>
    <row r="156" spans="1:37" s="409" customFormat="1">
      <c r="A156" s="404">
        <v>7</v>
      </c>
      <c r="B156" s="405" t="s">
        <v>8</v>
      </c>
      <c r="C156" s="405" t="s">
        <v>2461</v>
      </c>
      <c r="D156" s="405" t="s">
        <v>2446</v>
      </c>
      <c r="E156" s="405" t="s">
        <v>381</v>
      </c>
      <c r="F156" s="405">
        <v>8300</v>
      </c>
      <c r="G156" s="405"/>
      <c r="H156" s="405" t="s">
        <v>2272</v>
      </c>
      <c r="I156" s="405">
        <v>2000</v>
      </c>
      <c r="J156" s="405" t="s">
        <v>108</v>
      </c>
      <c r="K156" s="405"/>
      <c r="L156" s="405">
        <v>500</v>
      </c>
      <c r="M156" s="405" t="s">
        <v>74</v>
      </c>
      <c r="N156" s="405" t="s">
        <v>75</v>
      </c>
      <c r="O156" s="405" t="s">
        <v>1169</v>
      </c>
      <c r="P156" s="405">
        <v>0</v>
      </c>
      <c r="Q156" s="405"/>
      <c r="R156" s="405"/>
      <c r="S156" s="405"/>
      <c r="T156" s="405"/>
      <c r="U156" s="405" t="s">
        <v>2462</v>
      </c>
      <c r="V156" s="405" t="s">
        <v>68</v>
      </c>
      <c r="W156" s="405" t="s">
        <v>68</v>
      </c>
      <c r="X156" s="405" t="s">
        <v>68</v>
      </c>
      <c r="Y156" s="405" t="s">
        <v>68</v>
      </c>
      <c r="Z156" s="405" t="s">
        <v>69</v>
      </c>
      <c r="AA156" s="405"/>
      <c r="AB156" s="405" t="s">
        <v>2239</v>
      </c>
      <c r="AC156" s="406">
        <v>42</v>
      </c>
      <c r="AD156" s="406">
        <v>0</v>
      </c>
      <c r="AE156" s="406">
        <v>0</v>
      </c>
      <c r="AF156" s="407">
        <v>67.2</v>
      </c>
      <c r="AG156" s="407">
        <v>0</v>
      </c>
      <c r="AH156" s="408">
        <f t="shared" si="12"/>
        <v>67.2</v>
      </c>
      <c r="AI156" s="599">
        <f t="shared" si="13"/>
        <v>71.904000000000011</v>
      </c>
      <c r="AJ156" s="410"/>
    </row>
    <row r="157" spans="1:37" s="409" customFormat="1">
      <c r="A157" s="404">
        <v>8</v>
      </c>
      <c r="B157" s="405" t="s">
        <v>8</v>
      </c>
      <c r="C157" s="405" t="s">
        <v>2463</v>
      </c>
      <c r="D157" s="405" t="s">
        <v>2446</v>
      </c>
      <c r="E157" s="405" t="s">
        <v>381</v>
      </c>
      <c r="F157" s="405">
        <v>8300</v>
      </c>
      <c r="G157" s="405"/>
      <c r="H157" s="405" t="s">
        <v>2272</v>
      </c>
      <c r="I157" s="405">
        <v>2000</v>
      </c>
      <c r="J157" s="405" t="s">
        <v>108</v>
      </c>
      <c r="K157" s="405"/>
      <c r="L157" s="405">
        <v>500</v>
      </c>
      <c r="M157" s="405" t="s">
        <v>74</v>
      </c>
      <c r="N157" s="405" t="s">
        <v>75</v>
      </c>
      <c r="O157" s="405" t="s">
        <v>1169</v>
      </c>
      <c r="P157" s="405">
        <v>0</v>
      </c>
      <c r="Q157" s="405"/>
      <c r="R157" s="405"/>
      <c r="S157" s="405"/>
      <c r="T157" s="405"/>
      <c r="U157" s="405" t="s">
        <v>2464</v>
      </c>
      <c r="V157" s="405" t="s">
        <v>68</v>
      </c>
      <c r="W157" s="405" t="s">
        <v>68</v>
      </c>
      <c r="X157" s="405" t="s">
        <v>68</v>
      </c>
      <c r="Y157" s="405" t="s">
        <v>68</v>
      </c>
      <c r="Z157" s="405" t="s">
        <v>69</v>
      </c>
      <c r="AA157" s="405"/>
      <c r="AB157" s="405" t="s">
        <v>2239</v>
      </c>
      <c r="AC157" s="406">
        <v>42</v>
      </c>
      <c r="AD157" s="406">
        <v>0</v>
      </c>
      <c r="AE157" s="406">
        <v>0</v>
      </c>
      <c r="AF157" s="407">
        <v>67.2</v>
      </c>
      <c r="AG157" s="407">
        <v>0</v>
      </c>
      <c r="AH157" s="408">
        <f t="shared" si="12"/>
        <v>67.2</v>
      </c>
      <c r="AI157" s="599">
        <f t="shared" si="13"/>
        <v>71.904000000000011</v>
      </c>
      <c r="AJ157" s="410"/>
    </row>
    <row r="158" spans="1:37" s="409" customFormat="1">
      <c r="A158" s="404">
        <v>9</v>
      </c>
      <c r="B158" s="405" t="s">
        <v>8</v>
      </c>
      <c r="C158" s="405" t="s">
        <v>2465</v>
      </c>
      <c r="D158" s="405" t="s">
        <v>2446</v>
      </c>
      <c r="E158" s="405" t="s">
        <v>439</v>
      </c>
      <c r="F158" s="405">
        <v>8200</v>
      </c>
      <c r="G158" s="405"/>
      <c r="H158" s="405" t="s">
        <v>2269</v>
      </c>
      <c r="I158" s="405">
        <v>2000</v>
      </c>
      <c r="J158" s="405" t="s">
        <v>108</v>
      </c>
      <c r="K158" s="405" t="s">
        <v>194</v>
      </c>
      <c r="L158" s="405">
        <v>250</v>
      </c>
      <c r="M158" s="405" t="s">
        <v>74</v>
      </c>
      <c r="N158" s="405" t="s">
        <v>75</v>
      </c>
      <c r="O158" s="405" t="s">
        <v>2448</v>
      </c>
      <c r="P158" s="405">
        <v>0</v>
      </c>
      <c r="Q158" s="405"/>
      <c r="R158" s="405"/>
      <c r="S158" s="405"/>
      <c r="T158" s="405" t="s">
        <v>375</v>
      </c>
      <c r="U158" s="405" t="s">
        <v>2466</v>
      </c>
      <c r="V158" s="405" t="s">
        <v>68</v>
      </c>
      <c r="W158" s="405" t="s">
        <v>68</v>
      </c>
      <c r="X158" s="405" t="s">
        <v>68</v>
      </c>
      <c r="Y158" s="405" t="s">
        <v>68</v>
      </c>
      <c r="Z158" s="405" t="s">
        <v>69</v>
      </c>
      <c r="AA158" s="405"/>
      <c r="AB158" s="405" t="s">
        <v>2237</v>
      </c>
      <c r="AC158" s="406">
        <v>36</v>
      </c>
      <c r="AD158" s="406">
        <v>0</v>
      </c>
      <c r="AE158" s="406">
        <v>0</v>
      </c>
      <c r="AF158" s="407">
        <v>57.6</v>
      </c>
      <c r="AG158" s="407">
        <v>0</v>
      </c>
      <c r="AH158" s="408">
        <f t="shared" si="12"/>
        <v>57.6</v>
      </c>
      <c r="AI158" s="599">
        <f t="shared" si="13"/>
        <v>61.632000000000005</v>
      </c>
      <c r="AJ158" s="410"/>
    </row>
    <row r="159" spans="1:37" s="409" customFormat="1">
      <c r="A159" s="404">
        <v>10</v>
      </c>
      <c r="B159" s="405" t="s">
        <v>8</v>
      </c>
      <c r="C159" s="405" t="s">
        <v>2467</v>
      </c>
      <c r="D159" s="405" t="s">
        <v>2446</v>
      </c>
      <c r="E159" s="405" t="s">
        <v>378</v>
      </c>
      <c r="F159" s="405">
        <v>8300</v>
      </c>
      <c r="G159" s="405"/>
      <c r="H159" s="405" t="s">
        <v>2272</v>
      </c>
      <c r="I159" s="405"/>
      <c r="J159" s="405" t="s">
        <v>121</v>
      </c>
      <c r="K159" s="405"/>
      <c r="L159" s="405">
        <v>320</v>
      </c>
      <c r="M159" s="405" t="s">
        <v>236</v>
      </c>
      <c r="N159" s="405" t="s">
        <v>75</v>
      </c>
      <c r="O159" s="405" t="s">
        <v>1169</v>
      </c>
      <c r="P159" s="405"/>
      <c r="Q159" s="405"/>
      <c r="R159" s="405"/>
      <c r="S159" s="405"/>
      <c r="T159" s="405"/>
      <c r="U159" s="405" t="s">
        <v>2468</v>
      </c>
      <c r="V159" s="405" t="s">
        <v>68</v>
      </c>
      <c r="W159" s="405" t="s">
        <v>68</v>
      </c>
      <c r="X159" s="405" t="s">
        <v>68</v>
      </c>
      <c r="Y159" s="405" t="s">
        <v>68</v>
      </c>
      <c r="Z159" s="405" t="s">
        <v>69</v>
      </c>
      <c r="AA159" s="405"/>
      <c r="AB159" s="405" t="s">
        <v>2220</v>
      </c>
      <c r="AC159" s="406">
        <v>42</v>
      </c>
      <c r="AD159" s="406">
        <v>8</v>
      </c>
      <c r="AE159" s="406">
        <v>0</v>
      </c>
      <c r="AF159" s="407">
        <v>80</v>
      </c>
      <c r="AG159" s="407">
        <v>0</v>
      </c>
      <c r="AH159" s="408">
        <f t="shared" si="12"/>
        <v>80</v>
      </c>
      <c r="AI159" s="599">
        <f t="shared" si="13"/>
        <v>85.600000000000009</v>
      </c>
      <c r="AJ159" s="410"/>
    </row>
    <row r="160" spans="1:37" s="409" customFormat="1">
      <c r="A160" s="404">
        <v>11</v>
      </c>
      <c r="B160" s="405" t="s">
        <v>8</v>
      </c>
      <c r="C160" s="405" t="s">
        <v>2469</v>
      </c>
      <c r="D160" s="405" t="s">
        <v>2446</v>
      </c>
      <c r="E160" s="405" t="s">
        <v>378</v>
      </c>
      <c r="F160" s="405">
        <v>8300</v>
      </c>
      <c r="G160" s="405"/>
      <c r="H160" s="405" t="s">
        <v>2272</v>
      </c>
      <c r="I160" s="405"/>
      <c r="J160" s="405" t="s">
        <v>121</v>
      </c>
      <c r="K160" s="405"/>
      <c r="L160" s="405">
        <v>320</v>
      </c>
      <c r="M160" s="405" t="s">
        <v>236</v>
      </c>
      <c r="N160" s="405" t="s">
        <v>75</v>
      </c>
      <c r="O160" s="405" t="s">
        <v>1169</v>
      </c>
      <c r="P160" s="405"/>
      <c r="Q160" s="405"/>
      <c r="R160" s="405"/>
      <c r="S160" s="405"/>
      <c r="T160" s="405"/>
      <c r="U160" s="405" t="s">
        <v>2470</v>
      </c>
      <c r="V160" s="405" t="s">
        <v>68</v>
      </c>
      <c r="W160" s="405" t="s">
        <v>68</v>
      </c>
      <c r="X160" s="405" t="s">
        <v>68</v>
      </c>
      <c r="Y160" s="405" t="s">
        <v>68</v>
      </c>
      <c r="Z160" s="405" t="s">
        <v>69</v>
      </c>
      <c r="AA160" s="405"/>
      <c r="AB160" s="405" t="s">
        <v>2220</v>
      </c>
      <c r="AC160" s="406">
        <v>42</v>
      </c>
      <c r="AD160" s="406">
        <v>8</v>
      </c>
      <c r="AE160" s="406">
        <v>0</v>
      </c>
      <c r="AF160" s="407">
        <v>80</v>
      </c>
      <c r="AG160" s="407">
        <v>0</v>
      </c>
      <c r="AH160" s="408">
        <f t="shared" si="12"/>
        <v>80</v>
      </c>
      <c r="AI160" s="599">
        <f t="shared" si="13"/>
        <v>85.600000000000009</v>
      </c>
      <c r="AJ160" s="410"/>
    </row>
    <row r="161" spans="1:36" s="409" customFormat="1">
      <c r="A161" s="404">
        <v>12</v>
      </c>
      <c r="B161" s="405" t="s">
        <v>8</v>
      </c>
      <c r="C161" s="405" t="s">
        <v>2471</v>
      </c>
      <c r="D161" s="405" t="s">
        <v>2446</v>
      </c>
      <c r="E161" s="405" t="s">
        <v>378</v>
      </c>
      <c r="F161" s="405">
        <v>8300</v>
      </c>
      <c r="G161" s="405"/>
      <c r="H161" s="405" t="s">
        <v>2272</v>
      </c>
      <c r="I161" s="405"/>
      <c r="J161" s="405" t="s">
        <v>121</v>
      </c>
      <c r="K161" s="405"/>
      <c r="L161" s="405">
        <v>320</v>
      </c>
      <c r="M161" s="405" t="s">
        <v>236</v>
      </c>
      <c r="N161" s="405" t="s">
        <v>75</v>
      </c>
      <c r="O161" s="405" t="s">
        <v>1169</v>
      </c>
      <c r="P161" s="405"/>
      <c r="Q161" s="405"/>
      <c r="R161" s="405"/>
      <c r="S161" s="405"/>
      <c r="T161" s="405"/>
      <c r="U161" s="405" t="s">
        <v>2472</v>
      </c>
      <c r="V161" s="405" t="s">
        <v>68</v>
      </c>
      <c r="W161" s="405" t="s">
        <v>68</v>
      </c>
      <c r="X161" s="405" t="s">
        <v>68</v>
      </c>
      <c r="Y161" s="405" t="s">
        <v>68</v>
      </c>
      <c r="Z161" s="405" t="s">
        <v>69</v>
      </c>
      <c r="AA161" s="405"/>
      <c r="AB161" s="405" t="s">
        <v>2220</v>
      </c>
      <c r="AC161" s="406">
        <v>42</v>
      </c>
      <c r="AD161" s="406">
        <v>8</v>
      </c>
      <c r="AE161" s="406">
        <v>0</v>
      </c>
      <c r="AF161" s="407">
        <v>80</v>
      </c>
      <c r="AG161" s="407">
        <v>0</v>
      </c>
      <c r="AH161" s="408">
        <f t="shared" si="12"/>
        <v>80</v>
      </c>
      <c r="AI161" s="599">
        <f t="shared" si="13"/>
        <v>85.600000000000009</v>
      </c>
      <c r="AJ161" s="410"/>
    </row>
    <row r="162" spans="1:36" s="409" customFormat="1">
      <c r="A162" s="404">
        <v>13</v>
      </c>
      <c r="B162" s="405" t="s">
        <v>8</v>
      </c>
      <c r="C162" s="405" t="s">
        <v>2473</v>
      </c>
      <c r="D162" s="405" t="s">
        <v>2446</v>
      </c>
      <c r="E162" s="405" t="s">
        <v>378</v>
      </c>
      <c r="F162" s="405">
        <v>8300</v>
      </c>
      <c r="G162" s="405"/>
      <c r="H162" s="405" t="s">
        <v>2272</v>
      </c>
      <c r="I162" s="405"/>
      <c r="J162" s="405" t="s">
        <v>121</v>
      </c>
      <c r="K162" s="405"/>
      <c r="L162" s="405">
        <v>320</v>
      </c>
      <c r="M162" s="405" t="s">
        <v>236</v>
      </c>
      <c r="N162" s="405" t="s">
        <v>75</v>
      </c>
      <c r="O162" s="405" t="s">
        <v>1169</v>
      </c>
      <c r="P162" s="405"/>
      <c r="Q162" s="405"/>
      <c r="R162" s="405"/>
      <c r="S162" s="405"/>
      <c r="T162" s="405"/>
      <c r="U162" s="405" t="s">
        <v>2474</v>
      </c>
      <c r="V162" s="405" t="s">
        <v>68</v>
      </c>
      <c r="W162" s="405" t="s">
        <v>68</v>
      </c>
      <c r="X162" s="405" t="s">
        <v>68</v>
      </c>
      <c r="Y162" s="405" t="s">
        <v>68</v>
      </c>
      <c r="Z162" s="405" t="s">
        <v>69</v>
      </c>
      <c r="AA162" s="405"/>
      <c r="AB162" s="405" t="s">
        <v>2220</v>
      </c>
      <c r="AC162" s="406">
        <v>42</v>
      </c>
      <c r="AD162" s="406">
        <v>8</v>
      </c>
      <c r="AE162" s="406">
        <v>0</v>
      </c>
      <c r="AF162" s="407">
        <v>80</v>
      </c>
      <c r="AG162" s="407">
        <v>0</v>
      </c>
      <c r="AH162" s="408">
        <f t="shared" si="12"/>
        <v>80</v>
      </c>
      <c r="AI162" s="599">
        <f t="shared" si="13"/>
        <v>85.600000000000009</v>
      </c>
      <c r="AJ162" s="410"/>
    </row>
    <row r="163" spans="1:36" s="409" customFormat="1">
      <c r="A163" s="404">
        <v>14</v>
      </c>
      <c r="B163" s="405" t="s">
        <v>8</v>
      </c>
      <c r="C163" s="405" t="s">
        <v>2475</v>
      </c>
      <c r="D163" s="405" t="s">
        <v>2446</v>
      </c>
      <c r="E163" s="405" t="s">
        <v>378</v>
      </c>
      <c r="F163" s="405">
        <v>8300</v>
      </c>
      <c r="G163" s="405"/>
      <c r="H163" s="405" t="s">
        <v>2272</v>
      </c>
      <c r="I163" s="405"/>
      <c r="J163" s="405" t="s">
        <v>108</v>
      </c>
      <c r="K163" s="405"/>
      <c r="L163" s="405">
        <v>500</v>
      </c>
      <c r="M163" s="405" t="s">
        <v>236</v>
      </c>
      <c r="N163" s="405" t="s">
        <v>75</v>
      </c>
      <c r="O163" s="405" t="s">
        <v>1169</v>
      </c>
      <c r="P163" s="405"/>
      <c r="Q163" s="405"/>
      <c r="R163" s="405"/>
      <c r="S163" s="405"/>
      <c r="T163" s="405"/>
      <c r="U163" s="405" t="s">
        <v>2476</v>
      </c>
      <c r="V163" s="405" t="s">
        <v>68</v>
      </c>
      <c r="W163" s="405" t="s">
        <v>68</v>
      </c>
      <c r="X163" s="405" t="s">
        <v>68</v>
      </c>
      <c r="Y163" s="405" t="s">
        <v>68</v>
      </c>
      <c r="Z163" s="405" t="s">
        <v>69</v>
      </c>
      <c r="AA163" s="405"/>
      <c r="AB163" s="405" t="s">
        <v>2220</v>
      </c>
      <c r="AC163" s="406">
        <v>42</v>
      </c>
      <c r="AD163" s="406">
        <v>0</v>
      </c>
      <c r="AE163" s="406">
        <v>0</v>
      </c>
      <c r="AF163" s="407">
        <v>67.2</v>
      </c>
      <c r="AG163" s="407">
        <v>0</v>
      </c>
      <c r="AH163" s="408">
        <f t="shared" si="12"/>
        <v>67.2</v>
      </c>
      <c r="AI163" s="599">
        <f t="shared" si="13"/>
        <v>71.904000000000011</v>
      </c>
      <c r="AJ163" s="410"/>
    </row>
    <row r="164" spans="1:36" s="409" customFormat="1">
      <c r="A164" s="404">
        <v>15</v>
      </c>
      <c r="B164" s="405" t="s">
        <v>8</v>
      </c>
      <c r="C164" s="405" t="s">
        <v>2477</v>
      </c>
      <c r="D164" s="405" t="s">
        <v>2446</v>
      </c>
      <c r="E164" s="405" t="s">
        <v>378</v>
      </c>
      <c r="F164" s="405">
        <v>8300</v>
      </c>
      <c r="G164" s="405"/>
      <c r="H164" s="405" t="s">
        <v>2272</v>
      </c>
      <c r="I164" s="405"/>
      <c r="J164" s="405" t="s">
        <v>108</v>
      </c>
      <c r="K164" s="405"/>
      <c r="L164" s="405">
        <v>500</v>
      </c>
      <c r="M164" s="405" t="s">
        <v>236</v>
      </c>
      <c r="N164" s="405" t="s">
        <v>75</v>
      </c>
      <c r="O164" s="405" t="s">
        <v>1169</v>
      </c>
      <c r="P164" s="405"/>
      <c r="Q164" s="405"/>
      <c r="R164" s="405"/>
      <c r="S164" s="405"/>
      <c r="T164" s="405"/>
      <c r="U164" s="405" t="s">
        <v>2478</v>
      </c>
      <c r="V164" s="405" t="s">
        <v>68</v>
      </c>
      <c r="W164" s="405" t="s">
        <v>68</v>
      </c>
      <c r="X164" s="405" t="s">
        <v>68</v>
      </c>
      <c r="Y164" s="405" t="s">
        <v>68</v>
      </c>
      <c r="Z164" s="405" t="s">
        <v>69</v>
      </c>
      <c r="AA164" s="405"/>
      <c r="AB164" s="405" t="s">
        <v>2220</v>
      </c>
      <c r="AC164" s="406">
        <v>42</v>
      </c>
      <c r="AD164" s="406">
        <v>0</v>
      </c>
      <c r="AE164" s="406">
        <v>0</v>
      </c>
      <c r="AF164" s="407">
        <v>67.2</v>
      </c>
      <c r="AG164" s="407">
        <v>0</v>
      </c>
      <c r="AH164" s="408">
        <f t="shared" si="12"/>
        <v>67.2</v>
      </c>
      <c r="AI164" s="599">
        <f t="shared" si="13"/>
        <v>71.904000000000011</v>
      </c>
      <c r="AJ164" s="410"/>
    </row>
    <row r="165" spans="1:36" s="409" customFormat="1">
      <c r="A165" s="404">
        <v>16</v>
      </c>
      <c r="B165" s="405" t="s">
        <v>8</v>
      </c>
      <c r="C165" s="405" t="s">
        <v>2479</v>
      </c>
      <c r="D165" s="405" t="s">
        <v>2446</v>
      </c>
      <c r="E165" s="405" t="s">
        <v>378</v>
      </c>
      <c r="F165" s="405">
        <v>8300</v>
      </c>
      <c r="G165" s="405"/>
      <c r="H165" s="405" t="s">
        <v>2272</v>
      </c>
      <c r="I165" s="405"/>
      <c r="J165" s="405" t="s">
        <v>121</v>
      </c>
      <c r="K165" s="405"/>
      <c r="L165" s="405">
        <v>120</v>
      </c>
      <c r="M165" s="405" t="s">
        <v>236</v>
      </c>
      <c r="N165" s="405" t="s">
        <v>75</v>
      </c>
      <c r="O165" s="405" t="s">
        <v>1169</v>
      </c>
      <c r="P165" s="405"/>
      <c r="Q165" s="405"/>
      <c r="R165" s="405"/>
      <c r="S165" s="405"/>
      <c r="T165" s="405"/>
      <c r="U165" s="405" t="s">
        <v>2480</v>
      </c>
      <c r="V165" s="405" t="s">
        <v>68</v>
      </c>
      <c r="W165" s="405" t="s">
        <v>68</v>
      </c>
      <c r="X165" s="405" t="s">
        <v>68</v>
      </c>
      <c r="Y165" s="405" t="s">
        <v>68</v>
      </c>
      <c r="Z165" s="405" t="s">
        <v>69</v>
      </c>
      <c r="AA165" s="405"/>
      <c r="AB165" s="405" t="s">
        <v>2220</v>
      </c>
      <c r="AC165" s="406">
        <v>42</v>
      </c>
      <c r="AD165" s="406">
        <v>8</v>
      </c>
      <c r="AE165" s="406">
        <v>0</v>
      </c>
      <c r="AF165" s="407">
        <v>80</v>
      </c>
      <c r="AG165" s="407">
        <v>0</v>
      </c>
      <c r="AH165" s="408">
        <f t="shared" si="12"/>
        <v>80</v>
      </c>
      <c r="AI165" s="599">
        <f t="shared" si="13"/>
        <v>85.600000000000009</v>
      </c>
      <c r="AJ165" s="410"/>
    </row>
    <row r="166" spans="1:36" s="409" customFormat="1">
      <c r="A166" s="404">
        <v>17</v>
      </c>
      <c r="B166" s="405" t="s">
        <v>8</v>
      </c>
      <c r="C166" s="405" t="s">
        <v>2481</v>
      </c>
      <c r="D166" s="405" t="s">
        <v>2446</v>
      </c>
      <c r="E166" s="405" t="s">
        <v>378</v>
      </c>
      <c r="F166" s="405">
        <v>8300</v>
      </c>
      <c r="G166" s="405"/>
      <c r="H166" s="405" t="s">
        <v>2272</v>
      </c>
      <c r="I166" s="405"/>
      <c r="J166" s="405" t="s">
        <v>121</v>
      </c>
      <c r="K166" s="405"/>
      <c r="L166" s="405">
        <v>120</v>
      </c>
      <c r="M166" s="405" t="s">
        <v>236</v>
      </c>
      <c r="N166" s="405" t="s">
        <v>75</v>
      </c>
      <c r="O166" s="405" t="s">
        <v>1169</v>
      </c>
      <c r="P166" s="405"/>
      <c r="Q166" s="405"/>
      <c r="R166" s="405"/>
      <c r="S166" s="405"/>
      <c r="T166" s="405"/>
      <c r="U166" s="405" t="s">
        <v>2482</v>
      </c>
      <c r="V166" s="405" t="s">
        <v>68</v>
      </c>
      <c r="W166" s="405" t="s">
        <v>68</v>
      </c>
      <c r="X166" s="405" t="s">
        <v>68</v>
      </c>
      <c r="Y166" s="405" t="s">
        <v>68</v>
      </c>
      <c r="Z166" s="405" t="s">
        <v>69</v>
      </c>
      <c r="AA166" s="405"/>
      <c r="AB166" s="405" t="s">
        <v>2220</v>
      </c>
      <c r="AC166" s="406">
        <v>42</v>
      </c>
      <c r="AD166" s="406">
        <v>8</v>
      </c>
      <c r="AE166" s="406">
        <v>0</v>
      </c>
      <c r="AF166" s="407">
        <v>80</v>
      </c>
      <c r="AG166" s="407">
        <v>0</v>
      </c>
      <c r="AH166" s="408">
        <f t="shared" si="12"/>
        <v>80</v>
      </c>
      <c r="AI166" s="599">
        <f t="shared" si="13"/>
        <v>85.600000000000009</v>
      </c>
      <c r="AJ166" s="410"/>
    </row>
    <row r="167" spans="1:36" s="409" customFormat="1">
      <c r="A167" s="404">
        <v>18</v>
      </c>
      <c r="B167" s="405" t="s">
        <v>8</v>
      </c>
      <c r="C167" s="405" t="s">
        <v>2483</v>
      </c>
      <c r="D167" s="405" t="s">
        <v>2446</v>
      </c>
      <c r="E167" s="405" t="s">
        <v>378</v>
      </c>
      <c r="F167" s="405">
        <v>8300</v>
      </c>
      <c r="G167" s="405"/>
      <c r="H167" s="405" t="s">
        <v>2272</v>
      </c>
      <c r="I167" s="405"/>
      <c r="J167" s="405" t="s">
        <v>121</v>
      </c>
      <c r="K167" s="405"/>
      <c r="L167" s="405">
        <v>120</v>
      </c>
      <c r="M167" s="405" t="s">
        <v>236</v>
      </c>
      <c r="N167" s="405" t="s">
        <v>75</v>
      </c>
      <c r="O167" s="405" t="s">
        <v>1169</v>
      </c>
      <c r="P167" s="405"/>
      <c r="Q167" s="405"/>
      <c r="R167" s="405"/>
      <c r="S167" s="405"/>
      <c r="T167" s="405"/>
      <c r="U167" s="405" t="s">
        <v>2484</v>
      </c>
      <c r="V167" s="405" t="s">
        <v>68</v>
      </c>
      <c r="W167" s="405" t="s">
        <v>68</v>
      </c>
      <c r="X167" s="405" t="s">
        <v>68</v>
      </c>
      <c r="Y167" s="405" t="s">
        <v>68</v>
      </c>
      <c r="Z167" s="405" t="s">
        <v>69</v>
      </c>
      <c r="AA167" s="405"/>
      <c r="AB167" s="405" t="s">
        <v>2220</v>
      </c>
      <c r="AC167" s="406">
        <v>42</v>
      </c>
      <c r="AD167" s="406">
        <v>8</v>
      </c>
      <c r="AE167" s="406">
        <v>0</v>
      </c>
      <c r="AF167" s="407">
        <v>80</v>
      </c>
      <c r="AG167" s="407">
        <v>0</v>
      </c>
      <c r="AH167" s="408">
        <f t="shared" si="12"/>
        <v>80</v>
      </c>
      <c r="AI167" s="599">
        <f t="shared" si="13"/>
        <v>85.600000000000009</v>
      </c>
      <c r="AJ167" s="410"/>
    </row>
    <row r="168" spans="1:36" s="409" customFormat="1">
      <c r="A168" s="404">
        <v>19</v>
      </c>
      <c r="B168" s="405" t="s">
        <v>8</v>
      </c>
      <c r="C168" s="405" t="s">
        <v>2485</v>
      </c>
      <c r="D168" s="405" t="s">
        <v>2446</v>
      </c>
      <c r="E168" s="405" t="s">
        <v>378</v>
      </c>
      <c r="F168" s="405">
        <v>8300</v>
      </c>
      <c r="G168" s="405"/>
      <c r="H168" s="405" t="s">
        <v>2272</v>
      </c>
      <c r="I168" s="405"/>
      <c r="J168" s="405" t="s">
        <v>121</v>
      </c>
      <c r="K168" s="405"/>
      <c r="L168" s="405">
        <v>120</v>
      </c>
      <c r="M168" s="405" t="s">
        <v>236</v>
      </c>
      <c r="N168" s="405" t="s">
        <v>75</v>
      </c>
      <c r="O168" s="405" t="s">
        <v>1169</v>
      </c>
      <c r="P168" s="405"/>
      <c r="Q168" s="405"/>
      <c r="R168" s="405"/>
      <c r="S168" s="405"/>
      <c r="T168" s="405"/>
      <c r="U168" s="405" t="s">
        <v>2486</v>
      </c>
      <c r="V168" s="405" t="s">
        <v>68</v>
      </c>
      <c r="W168" s="405" t="s">
        <v>68</v>
      </c>
      <c r="X168" s="405" t="s">
        <v>68</v>
      </c>
      <c r="Y168" s="405" t="s">
        <v>68</v>
      </c>
      <c r="Z168" s="405" t="s">
        <v>69</v>
      </c>
      <c r="AA168" s="405"/>
      <c r="AB168" s="405" t="s">
        <v>2220</v>
      </c>
      <c r="AC168" s="406">
        <v>42</v>
      </c>
      <c r="AD168" s="406">
        <v>8</v>
      </c>
      <c r="AE168" s="406">
        <v>0</v>
      </c>
      <c r="AF168" s="407">
        <v>80</v>
      </c>
      <c r="AG168" s="407">
        <v>0</v>
      </c>
      <c r="AH168" s="408">
        <f t="shared" si="12"/>
        <v>80</v>
      </c>
      <c r="AI168" s="599">
        <f t="shared" si="13"/>
        <v>85.600000000000009</v>
      </c>
      <c r="AJ168" s="410"/>
    </row>
    <row r="169" spans="1:36" s="409" customFormat="1">
      <c r="A169" s="404">
        <v>20</v>
      </c>
      <c r="B169" s="405" t="s">
        <v>8</v>
      </c>
      <c r="C169" s="405" t="s">
        <v>2487</v>
      </c>
      <c r="D169" s="405" t="s">
        <v>2446</v>
      </c>
      <c r="E169" s="405" t="s">
        <v>378</v>
      </c>
      <c r="F169" s="405">
        <v>8300</v>
      </c>
      <c r="G169" s="405"/>
      <c r="H169" s="405" t="s">
        <v>2272</v>
      </c>
      <c r="I169" s="405"/>
      <c r="J169" s="405" t="s">
        <v>121</v>
      </c>
      <c r="K169" s="405"/>
      <c r="L169" s="405">
        <v>120</v>
      </c>
      <c r="M169" s="405" t="s">
        <v>236</v>
      </c>
      <c r="N169" s="405" t="s">
        <v>75</v>
      </c>
      <c r="O169" s="405" t="s">
        <v>1169</v>
      </c>
      <c r="P169" s="405"/>
      <c r="Q169" s="405"/>
      <c r="R169" s="405"/>
      <c r="S169" s="405"/>
      <c r="T169" s="405"/>
      <c r="U169" s="405" t="s">
        <v>2488</v>
      </c>
      <c r="V169" s="405" t="s">
        <v>68</v>
      </c>
      <c r="W169" s="405" t="s">
        <v>68</v>
      </c>
      <c r="X169" s="405" t="s">
        <v>68</v>
      </c>
      <c r="Y169" s="405" t="s">
        <v>68</v>
      </c>
      <c r="Z169" s="405" t="s">
        <v>69</v>
      </c>
      <c r="AA169" s="405"/>
      <c r="AB169" s="405" t="s">
        <v>2220</v>
      </c>
      <c r="AC169" s="406">
        <v>42</v>
      </c>
      <c r="AD169" s="406">
        <v>8</v>
      </c>
      <c r="AE169" s="406">
        <v>0</v>
      </c>
      <c r="AF169" s="407">
        <v>80</v>
      </c>
      <c r="AG169" s="407">
        <v>0</v>
      </c>
      <c r="AH169" s="408">
        <f t="shared" si="12"/>
        <v>80</v>
      </c>
      <c r="AI169" s="599">
        <f t="shared" si="13"/>
        <v>85.600000000000009</v>
      </c>
      <c r="AJ169" s="410"/>
    </row>
    <row r="170" spans="1:36" s="409" customFormat="1">
      <c r="A170" s="404">
        <v>21</v>
      </c>
      <c r="B170" s="405" t="s">
        <v>8</v>
      </c>
      <c r="C170" s="405" t="s">
        <v>2489</v>
      </c>
      <c r="D170" s="405" t="s">
        <v>2446</v>
      </c>
      <c r="E170" s="405" t="s">
        <v>378</v>
      </c>
      <c r="F170" s="405">
        <v>8300</v>
      </c>
      <c r="G170" s="405"/>
      <c r="H170" s="405" t="s">
        <v>2272</v>
      </c>
      <c r="I170" s="405"/>
      <c r="J170" s="405" t="s">
        <v>121</v>
      </c>
      <c r="K170" s="405"/>
      <c r="L170" s="405">
        <v>120</v>
      </c>
      <c r="M170" s="405" t="s">
        <v>236</v>
      </c>
      <c r="N170" s="405" t="s">
        <v>75</v>
      </c>
      <c r="O170" s="405" t="s">
        <v>1169</v>
      </c>
      <c r="P170" s="405"/>
      <c r="Q170" s="405"/>
      <c r="R170" s="405"/>
      <c r="S170" s="405"/>
      <c r="T170" s="405"/>
      <c r="U170" s="405" t="s">
        <v>2490</v>
      </c>
      <c r="V170" s="405" t="s">
        <v>68</v>
      </c>
      <c r="W170" s="405" t="s">
        <v>68</v>
      </c>
      <c r="X170" s="405" t="s">
        <v>68</v>
      </c>
      <c r="Y170" s="405" t="s">
        <v>68</v>
      </c>
      <c r="Z170" s="405" t="s">
        <v>69</v>
      </c>
      <c r="AA170" s="405"/>
      <c r="AB170" s="405" t="s">
        <v>2220</v>
      </c>
      <c r="AC170" s="406">
        <v>42</v>
      </c>
      <c r="AD170" s="406">
        <v>8</v>
      </c>
      <c r="AE170" s="406">
        <v>0</v>
      </c>
      <c r="AF170" s="407">
        <v>80</v>
      </c>
      <c r="AG170" s="407">
        <v>0</v>
      </c>
      <c r="AH170" s="408">
        <f t="shared" si="12"/>
        <v>80</v>
      </c>
      <c r="AI170" s="599">
        <f t="shared" si="13"/>
        <v>85.600000000000009</v>
      </c>
      <c r="AJ170" s="410"/>
    </row>
    <row r="171" spans="1:36" s="409" customFormat="1">
      <c r="A171" s="404">
        <v>22</v>
      </c>
      <c r="B171" s="405" t="s">
        <v>8</v>
      </c>
      <c r="C171" s="405" t="s">
        <v>2491</v>
      </c>
      <c r="D171" s="405" t="s">
        <v>2446</v>
      </c>
      <c r="E171" s="405" t="s">
        <v>378</v>
      </c>
      <c r="F171" s="405">
        <v>8300</v>
      </c>
      <c r="G171" s="405"/>
      <c r="H171" s="405" t="s">
        <v>2272</v>
      </c>
      <c r="I171" s="405"/>
      <c r="J171" s="405" t="s">
        <v>121</v>
      </c>
      <c r="K171" s="405"/>
      <c r="L171" s="405">
        <v>120</v>
      </c>
      <c r="M171" s="405" t="s">
        <v>236</v>
      </c>
      <c r="N171" s="405" t="s">
        <v>75</v>
      </c>
      <c r="O171" s="405" t="s">
        <v>1169</v>
      </c>
      <c r="P171" s="405"/>
      <c r="Q171" s="405"/>
      <c r="R171" s="405"/>
      <c r="S171" s="405"/>
      <c r="T171" s="405"/>
      <c r="U171" s="405" t="s">
        <v>2492</v>
      </c>
      <c r="V171" s="405" t="s">
        <v>68</v>
      </c>
      <c r="W171" s="405" t="s">
        <v>68</v>
      </c>
      <c r="X171" s="405" t="s">
        <v>68</v>
      </c>
      <c r="Y171" s="405" t="s">
        <v>68</v>
      </c>
      <c r="Z171" s="405" t="s">
        <v>69</v>
      </c>
      <c r="AA171" s="405"/>
      <c r="AB171" s="405" t="s">
        <v>2220</v>
      </c>
      <c r="AC171" s="406">
        <v>42</v>
      </c>
      <c r="AD171" s="406">
        <v>8</v>
      </c>
      <c r="AE171" s="406">
        <v>0</v>
      </c>
      <c r="AF171" s="407">
        <v>80</v>
      </c>
      <c r="AG171" s="407">
        <v>0</v>
      </c>
      <c r="AH171" s="408">
        <f t="shared" si="12"/>
        <v>80</v>
      </c>
      <c r="AI171" s="599">
        <f t="shared" si="13"/>
        <v>85.600000000000009</v>
      </c>
      <c r="AJ171" s="410"/>
    </row>
    <row r="172" spans="1:36" s="409" customFormat="1">
      <c r="A172" s="404">
        <v>23</v>
      </c>
      <c r="B172" s="405" t="s">
        <v>8</v>
      </c>
      <c r="C172" s="405" t="s">
        <v>2493</v>
      </c>
      <c r="D172" s="405" t="s">
        <v>2446</v>
      </c>
      <c r="E172" s="405" t="s">
        <v>378</v>
      </c>
      <c r="F172" s="405">
        <v>8300</v>
      </c>
      <c r="G172" s="405"/>
      <c r="H172" s="405" t="s">
        <v>2272</v>
      </c>
      <c r="I172" s="405"/>
      <c r="J172" s="405" t="s">
        <v>121</v>
      </c>
      <c r="K172" s="405"/>
      <c r="L172" s="405">
        <v>120</v>
      </c>
      <c r="M172" s="405" t="s">
        <v>236</v>
      </c>
      <c r="N172" s="405" t="s">
        <v>75</v>
      </c>
      <c r="O172" s="405" t="s">
        <v>1169</v>
      </c>
      <c r="P172" s="405"/>
      <c r="Q172" s="405"/>
      <c r="R172" s="405"/>
      <c r="S172" s="405"/>
      <c r="T172" s="405"/>
      <c r="U172" s="405" t="s">
        <v>2494</v>
      </c>
      <c r="V172" s="405" t="s">
        <v>68</v>
      </c>
      <c r="W172" s="405" t="s">
        <v>68</v>
      </c>
      <c r="X172" s="405" t="s">
        <v>68</v>
      </c>
      <c r="Y172" s="405" t="s">
        <v>68</v>
      </c>
      <c r="Z172" s="405" t="s">
        <v>69</v>
      </c>
      <c r="AA172" s="405"/>
      <c r="AB172" s="405" t="s">
        <v>2220</v>
      </c>
      <c r="AC172" s="406">
        <v>42</v>
      </c>
      <c r="AD172" s="406">
        <v>8</v>
      </c>
      <c r="AE172" s="406">
        <v>0</v>
      </c>
      <c r="AF172" s="407">
        <v>80</v>
      </c>
      <c r="AG172" s="407">
        <v>0</v>
      </c>
      <c r="AH172" s="408">
        <f t="shared" si="12"/>
        <v>80</v>
      </c>
      <c r="AI172" s="599">
        <f t="shared" si="13"/>
        <v>85.600000000000009</v>
      </c>
      <c r="AJ172" s="410"/>
    </row>
    <row r="173" spans="1:36" s="409" customFormat="1">
      <c r="A173" s="404">
        <v>24</v>
      </c>
      <c r="B173" s="405" t="s">
        <v>8</v>
      </c>
      <c r="C173" s="405" t="s">
        <v>2495</v>
      </c>
      <c r="D173" s="405" t="s">
        <v>2446</v>
      </c>
      <c r="E173" s="405" t="s">
        <v>378</v>
      </c>
      <c r="F173" s="405">
        <v>8300</v>
      </c>
      <c r="G173" s="405"/>
      <c r="H173" s="405" t="s">
        <v>2272</v>
      </c>
      <c r="I173" s="405"/>
      <c r="J173" s="405" t="s">
        <v>121</v>
      </c>
      <c r="K173" s="405"/>
      <c r="L173" s="405">
        <v>120</v>
      </c>
      <c r="M173" s="405" t="s">
        <v>236</v>
      </c>
      <c r="N173" s="405" t="s">
        <v>75</v>
      </c>
      <c r="O173" s="405" t="s">
        <v>1169</v>
      </c>
      <c r="P173" s="405"/>
      <c r="Q173" s="405"/>
      <c r="R173" s="405"/>
      <c r="S173" s="405"/>
      <c r="T173" s="405"/>
      <c r="U173" s="405" t="s">
        <v>2496</v>
      </c>
      <c r="V173" s="405" t="s">
        <v>68</v>
      </c>
      <c r="W173" s="405" t="s">
        <v>68</v>
      </c>
      <c r="X173" s="405" t="s">
        <v>68</v>
      </c>
      <c r="Y173" s="405" t="s">
        <v>68</v>
      </c>
      <c r="Z173" s="405" t="s">
        <v>69</v>
      </c>
      <c r="AA173" s="405"/>
      <c r="AB173" s="405" t="s">
        <v>2220</v>
      </c>
      <c r="AC173" s="406">
        <v>42</v>
      </c>
      <c r="AD173" s="406">
        <v>8</v>
      </c>
      <c r="AE173" s="406">
        <v>0</v>
      </c>
      <c r="AF173" s="407">
        <v>80</v>
      </c>
      <c r="AG173" s="407">
        <v>0</v>
      </c>
      <c r="AH173" s="408">
        <f t="shared" si="12"/>
        <v>80</v>
      </c>
      <c r="AI173" s="599">
        <f t="shared" si="13"/>
        <v>85.600000000000009</v>
      </c>
      <c r="AJ173" s="410"/>
    </row>
    <row r="174" spans="1:36" s="409" customFormat="1">
      <c r="A174" s="404">
        <v>25</v>
      </c>
      <c r="B174" s="405" t="s">
        <v>8</v>
      </c>
      <c r="C174" s="405" t="s">
        <v>2497</v>
      </c>
      <c r="D174" s="405" t="s">
        <v>2446</v>
      </c>
      <c r="E174" s="405" t="s">
        <v>378</v>
      </c>
      <c r="F174" s="405">
        <v>8300</v>
      </c>
      <c r="G174" s="405"/>
      <c r="H174" s="405" t="s">
        <v>2272</v>
      </c>
      <c r="I174" s="405"/>
      <c r="J174" s="405" t="s">
        <v>121</v>
      </c>
      <c r="K174" s="405"/>
      <c r="L174" s="405">
        <v>120</v>
      </c>
      <c r="M174" s="405" t="s">
        <v>236</v>
      </c>
      <c r="N174" s="405" t="s">
        <v>75</v>
      </c>
      <c r="O174" s="405" t="s">
        <v>1169</v>
      </c>
      <c r="P174" s="405"/>
      <c r="Q174" s="405"/>
      <c r="R174" s="405"/>
      <c r="S174" s="405"/>
      <c r="T174" s="405"/>
      <c r="U174" s="405" t="s">
        <v>2498</v>
      </c>
      <c r="V174" s="405" t="s">
        <v>68</v>
      </c>
      <c r="W174" s="405" t="s">
        <v>68</v>
      </c>
      <c r="X174" s="405" t="s">
        <v>68</v>
      </c>
      <c r="Y174" s="405" t="s">
        <v>68</v>
      </c>
      <c r="Z174" s="405" t="s">
        <v>69</v>
      </c>
      <c r="AA174" s="405"/>
      <c r="AB174" s="405" t="s">
        <v>2220</v>
      </c>
      <c r="AC174" s="406">
        <v>42</v>
      </c>
      <c r="AD174" s="406">
        <v>8</v>
      </c>
      <c r="AE174" s="406">
        <v>0</v>
      </c>
      <c r="AF174" s="407">
        <v>80</v>
      </c>
      <c r="AG174" s="407">
        <v>0</v>
      </c>
      <c r="AH174" s="408">
        <f t="shared" si="12"/>
        <v>80</v>
      </c>
      <c r="AI174" s="599">
        <f t="shared" si="13"/>
        <v>85.600000000000009</v>
      </c>
      <c r="AJ174" s="410"/>
    </row>
    <row r="175" spans="1:36" s="409" customFormat="1">
      <c r="A175" s="404">
        <v>26</v>
      </c>
      <c r="B175" s="405" t="s">
        <v>8</v>
      </c>
      <c r="C175" s="405" t="s">
        <v>2499</v>
      </c>
      <c r="D175" s="405" t="s">
        <v>2446</v>
      </c>
      <c r="E175" s="405" t="s">
        <v>378</v>
      </c>
      <c r="F175" s="405">
        <v>8300</v>
      </c>
      <c r="G175" s="405"/>
      <c r="H175" s="405" t="s">
        <v>2272</v>
      </c>
      <c r="I175" s="405"/>
      <c r="J175" s="405" t="s">
        <v>121</v>
      </c>
      <c r="K175" s="405"/>
      <c r="L175" s="405">
        <v>120</v>
      </c>
      <c r="M175" s="405" t="s">
        <v>236</v>
      </c>
      <c r="N175" s="405" t="s">
        <v>75</v>
      </c>
      <c r="O175" s="405" t="s">
        <v>1169</v>
      </c>
      <c r="P175" s="405"/>
      <c r="Q175" s="405"/>
      <c r="R175" s="405"/>
      <c r="S175" s="405"/>
      <c r="T175" s="405"/>
      <c r="U175" s="405" t="s">
        <v>2500</v>
      </c>
      <c r="V175" s="405" t="s">
        <v>68</v>
      </c>
      <c r="W175" s="405" t="s">
        <v>68</v>
      </c>
      <c r="X175" s="405" t="s">
        <v>68</v>
      </c>
      <c r="Y175" s="405" t="s">
        <v>68</v>
      </c>
      <c r="Z175" s="405" t="s">
        <v>69</v>
      </c>
      <c r="AA175" s="405"/>
      <c r="AB175" s="405" t="s">
        <v>2220</v>
      </c>
      <c r="AC175" s="406">
        <v>42</v>
      </c>
      <c r="AD175" s="406">
        <v>8</v>
      </c>
      <c r="AE175" s="406">
        <v>0</v>
      </c>
      <c r="AF175" s="407">
        <v>80</v>
      </c>
      <c r="AG175" s="407">
        <v>0</v>
      </c>
      <c r="AH175" s="408">
        <f t="shared" si="12"/>
        <v>80</v>
      </c>
      <c r="AI175" s="599">
        <f t="shared" si="13"/>
        <v>85.600000000000009</v>
      </c>
      <c r="AJ175" s="410"/>
    </row>
    <row r="176" spans="1:36" s="409" customFormat="1">
      <c r="A176" s="404">
        <v>27</v>
      </c>
      <c r="B176" s="405" t="s">
        <v>8</v>
      </c>
      <c r="C176" s="405" t="s">
        <v>2501</v>
      </c>
      <c r="D176" s="405" t="s">
        <v>2446</v>
      </c>
      <c r="E176" s="405" t="s">
        <v>378</v>
      </c>
      <c r="F176" s="405">
        <v>8300</v>
      </c>
      <c r="G176" s="405"/>
      <c r="H176" s="405" t="s">
        <v>2272</v>
      </c>
      <c r="I176" s="405"/>
      <c r="J176" s="405" t="s">
        <v>121</v>
      </c>
      <c r="K176" s="405"/>
      <c r="L176" s="405">
        <v>120</v>
      </c>
      <c r="M176" s="405" t="s">
        <v>236</v>
      </c>
      <c r="N176" s="405" t="s">
        <v>75</v>
      </c>
      <c r="O176" s="405" t="s">
        <v>1169</v>
      </c>
      <c r="P176" s="405"/>
      <c r="Q176" s="405"/>
      <c r="R176" s="405"/>
      <c r="S176" s="405"/>
      <c r="T176" s="405"/>
      <c r="U176" s="405" t="s">
        <v>2502</v>
      </c>
      <c r="V176" s="405" t="s">
        <v>68</v>
      </c>
      <c r="W176" s="405" t="s">
        <v>68</v>
      </c>
      <c r="X176" s="405" t="s">
        <v>68</v>
      </c>
      <c r="Y176" s="405" t="s">
        <v>68</v>
      </c>
      <c r="Z176" s="405" t="s">
        <v>69</v>
      </c>
      <c r="AA176" s="405"/>
      <c r="AB176" s="405" t="s">
        <v>2220</v>
      </c>
      <c r="AC176" s="406">
        <v>42</v>
      </c>
      <c r="AD176" s="406">
        <v>8</v>
      </c>
      <c r="AE176" s="406">
        <v>0</v>
      </c>
      <c r="AF176" s="407">
        <v>80</v>
      </c>
      <c r="AG176" s="407">
        <v>0</v>
      </c>
      <c r="AH176" s="408">
        <f t="shared" si="12"/>
        <v>80</v>
      </c>
      <c r="AI176" s="599">
        <f t="shared" si="13"/>
        <v>85.600000000000009</v>
      </c>
      <c r="AJ176" s="410"/>
    </row>
    <row r="177" spans="1:36" s="409" customFormat="1">
      <c r="A177" s="404">
        <v>28</v>
      </c>
      <c r="B177" s="405" t="s">
        <v>8</v>
      </c>
      <c r="C177" s="405" t="s">
        <v>2503</v>
      </c>
      <c r="D177" s="405" t="s">
        <v>2446</v>
      </c>
      <c r="E177" s="405" t="s">
        <v>378</v>
      </c>
      <c r="F177" s="405">
        <v>8300</v>
      </c>
      <c r="G177" s="405"/>
      <c r="H177" s="405" t="s">
        <v>2272</v>
      </c>
      <c r="I177" s="405"/>
      <c r="J177" s="405" t="s">
        <v>121</v>
      </c>
      <c r="K177" s="405"/>
      <c r="L177" s="405">
        <v>120</v>
      </c>
      <c r="M177" s="405" t="s">
        <v>236</v>
      </c>
      <c r="N177" s="405" t="s">
        <v>75</v>
      </c>
      <c r="O177" s="405" t="s">
        <v>1169</v>
      </c>
      <c r="P177" s="405"/>
      <c r="Q177" s="405"/>
      <c r="R177" s="405"/>
      <c r="S177" s="405"/>
      <c r="T177" s="405"/>
      <c r="U177" s="405" t="s">
        <v>2504</v>
      </c>
      <c r="V177" s="405" t="s">
        <v>68</v>
      </c>
      <c r="W177" s="405" t="s">
        <v>68</v>
      </c>
      <c r="X177" s="405" t="s">
        <v>68</v>
      </c>
      <c r="Y177" s="405" t="s">
        <v>68</v>
      </c>
      <c r="Z177" s="405" t="s">
        <v>69</v>
      </c>
      <c r="AA177" s="405"/>
      <c r="AB177" s="405" t="s">
        <v>2220</v>
      </c>
      <c r="AC177" s="406">
        <v>42</v>
      </c>
      <c r="AD177" s="406">
        <v>8</v>
      </c>
      <c r="AE177" s="406">
        <v>0</v>
      </c>
      <c r="AF177" s="407">
        <v>80</v>
      </c>
      <c r="AG177" s="407">
        <v>0</v>
      </c>
      <c r="AH177" s="408">
        <f t="shared" si="12"/>
        <v>80</v>
      </c>
      <c r="AI177" s="599">
        <f t="shared" si="13"/>
        <v>85.600000000000009</v>
      </c>
      <c r="AJ177" s="410"/>
    </row>
    <row r="178" spans="1:36" s="409" customFormat="1">
      <c r="A178" s="404">
        <v>29</v>
      </c>
      <c r="B178" s="405" t="s">
        <v>8</v>
      </c>
      <c r="C178" s="405" t="s">
        <v>2505</v>
      </c>
      <c r="D178" s="405" t="s">
        <v>2446</v>
      </c>
      <c r="E178" s="405" t="s">
        <v>378</v>
      </c>
      <c r="F178" s="405">
        <v>8300</v>
      </c>
      <c r="G178" s="405"/>
      <c r="H178" s="405" t="s">
        <v>2272</v>
      </c>
      <c r="I178" s="405"/>
      <c r="J178" s="405" t="s">
        <v>121</v>
      </c>
      <c r="K178" s="405"/>
      <c r="L178" s="405">
        <v>120</v>
      </c>
      <c r="M178" s="405" t="s">
        <v>236</v>
      </c>
      <c r="N178" s="405" t="s">
        <v>75</v>
      </c>
      <c r="O178" s="405" t="s">
        <v>1169</v>
      </c>
      <c r="P178" s="405"/>
      <c r="Q178" s="405"/>
      <c r="R178" s="405"/>
      <c r="S178" s="405"/>
      <c r="T178" s="405"/>
      <c r="U178" s="405" t="s">
        <v>2506</v>
      </c>
      <c r="V178" s="405" t="s">
        <v>68</v>
      </c>
      <c r="W178" s="405" t="s">
        <v>68</v>
      </c>
      <c r="X178" s="405" t="s">
        <v>68</v>
      </c>
      <c r="Y178" s="405" t="s">
        <v>68</v>
      </c>
      <c r="Z178" s="405" t="s">
        <v>69</v>
      </c>
      <c r="AA178" s="405"/>
      <c r="AB178" s="405" t="s">
        <v>2220</v>
      </c>
      <c r="AC178" s="406">
        <v>42</v>
      </c>
      <c r="AD178" s="406">
        <v>8</v>
      </c>
      <c r="AE178" s="406">
        <v>0</v>
      </c>
      <c r="AF178" s="407">
        <v>80</v>
      </c>
      <c r="AG178" s="407">
        <v>0</v>
      </c>
      <c r="AH178" s="408">
        <f t="shared" si="12"/>
        <v>80</v>
      </c>
      <c r="AI178" s="599">
        <f t="shared" si="13"/>
        <v>85.600000000000009</v>
      </c>
      <c r="AJ178" s="410"/>
    </row>
    <row r="179" spans="1:36" s="409" customFormat="1">
      <c r="A179" s="404">
        <v>30</v>
      </c>
      <c r="B179" s="405" t="s">
        <v>8</v>
      </c>
      <c r="C179" s="405" t="s">
        <v>2507</v>
      </c>
      <c r="D179" s="405" t="s">
        <v>2446</v>
      </c>
      <c r="E179" s="405" t="s">
        <v>378</v>
      </c>
      <c r="F179" s="405">
        <v>8300</v>
      </c>
      <c r="G179" s="405"/>
      <c r="H179" s="405" t="s">
        <v>2272</v>
      </c>
      <c r="I179" s="405"/>
      <c r="J179" s="405" t="s">
        <v>121</v>
      </c>
      <c r="K179" s="405"/>
      <c r="L179" s="405">
        <v>120</v>
      </c>
      <c r="M179" s="405" t="s">
        <v>236</v>
      </c>
      <c r="N179" s="405" t="s">
        <v>75</v>
      </c>
      <c r="O179" s="405" t="s">
        <v>1169</v>
      </c>
      <c r="P179" s="405"/>
      <c r="Q179" s="405"/>
      <c r="R179" s="405"/>
      <c r="S179" s="405"/>
      <c r="T179" s="405"/>
      <c r="U179" s="405" t="s">
        <v>2508</v>
      </c>
      <c r="V179" s="405" t="s">
        <v>68</v>
      </c>
      <c r="W179" s="405" t="s">
        <v>68</v>
      </c>
      <c r="X179" s="405" t="s">
        <v>68</v>
      </c>
      <c r="Y179" s="405" t="s">
        <v>68</v>
      </c>
      <c r="Z179" s="405" t="s">
        <v>69</v>
      </c>
      <c r="AA179" s="405"/>
      <c r="AB179" s="405" t="s">
        <v>2220</v>
      </c>
      <c r="AC179" s="406">
        <v>42</v>
      </c>
      <c r="AD179" s="406">
        <v>8</v>
      </c>
      <c r="AE179" s="406">
        <v>0</v>
      </c>
      <c r="AF179" s="407">
        <v>80</v>
      </c>
      <c r="AG179" s="407">
        <v>0</v>
      </c>
      <c r="AH179" s="408">
        <f t="shared" si="12"/>
        <v>80</v>
      </c>
      <c r="AI179" s="599">
        <f t="shared" si="13"/>
        <v>85.600000000000009</v>
      </c>
      <c r="AJ179" s="410"/>
    </row>
    <row r="180" spans="1:36" s="409" customFormat="1">
      <c r="A180" s="404">
        <v>31</v>
      </c>
      <c r="B180" s="405" t="s">
        <v>8</v>
      </c>
      <c r="C180" s="405" t="s">
        <v>2509</v>
      </c>
      <c r="D180" s="405" t="s">
        <v>2446</v>
      </c>
      <c r="E180" s="405" t="s">
        <v>378</v>
      </c>
      <c r="F180" s="405">
        <v>8300</v>
      </c>
      <c r="G180" s="405"/>
      <c r="H180" s="405" t="s">
        <v>2272</v>
      </c>
      <c r="I180" s="405"/>
      <c r="J180" s="405" t="s">
        <v>121</v>
      </c>
      <c r="K180" s="405"/>
      <c r="L180" s="405">
        <v>120</v>
      </c>
      <c r="M180" s="405" t="s">
        <v>236</v>
      </c>
      <c r="N180" s="405" t="s">
        <v>75</v>
      </c>
      <c r="O180" s="405" t="s">
        <v>1169</v>
      </c>
      <c r="P180" s="405"/>
      <c r="Q180" s="405"/>
      <c r="R180" s="405"/>
      <c r="S180" s="405"/>
      <c r="T180" s="405"/>
      <c r="U180" s="405" t="s">
        <v>2510</v>
      </c>
      <c r="V180" s="405" t="s">
        <v>68</v>
      </c>
      <c r="W180" s="405" t="s">
        <v>68</v>
      </c>
      <c r="X180" s="405" t="s">
        <v>68</v>
      </c>
      <c r="Y180" s="405" t="s">
        <v>68</v>
      </c>
      <c r="Z180" s="405" t="s">
        <v>69</v>
      </c>
      <c r="AA180" s="405"/>
      <c r="AB180" s="405" t="s">
        <v>2220</v>
      </c>
      <c r="AC180" s="406">
        <v>42</v>
      </c>
      <c r="AD180" s="406">
        <v>8</v>
      </c>
      <c r="AE180" s="406">
        <v>0</v>
      </c>
      <c r="AF180" s="407">
        <v>80</v>
      </c>
      <c r="AG180" s="407">
        <v>0</v>
      </c>
      <c r="AH180" s="408">
        <f t="shared" si="12"/>
        <v>80</v>
      </c>
      <c r="AI180" s="599">
        <f t="shared" si="13"/>
        <v>85.600000000000009</v>
      </c>
      <c r="AJ180" s="410"/>
    </row>
    <row r="181" spans="1:36" s="409" customFormat="1">
      <c r="A181" s="404">
        <v>32</v>
      </c>
      <c r="B181" s="405" t="s">
        <v>8</v>
      </c>
      <c r="C181" s="405" t="s">
        <v>2511</v>
      </c>
      <c r="D181" s="405" t="s">
        <v>2446</v>
      </c>
      <c r="E181" s="405" t="s">
        <v>378</v>
      </c>
      <c r="F181" s="405">
        <v>8300</v>
      </c>
      <c r="G181" s="405"/>
      <c r="H181" s="405" t="s">
        <v>2272</v>
      </c>
      <c r="I181" s="405"/>
      <c r="J181" s="405" t="s">
        <v>121</v>
      </c>
      <c r="K181" s="405"/>
      <c r="L181" s="405">
        <v>120</v>
      </c>
      <c r="M181" s="405" t="s">
        <v>236</v>
      </c>
      <c r="N181" s="405" t="s">
        <v>75</v>
      </c>
      <c r="O181" s="405" t="s">
        <v>1169</v>
      </c>
      <c r="P181" s="405"/>
      <c r="Q181" s="405"/>
      <c r="R181" s="405"/>
      <c r="S181" s="405"/>
      <c r="T181" s="405"/>
      <c r="U181" s="405" t="s">
        <v>2512</v>
      </c>
      <c r="V181" s="405" t="s">
        <v>68</v>
      </c>
      <c r="W181" s="405" t="s">
        <v>68</v>
      </c>
      <c r="X181" s="405" t="s">
        <v>68</v>
      </c>
      <c r="Y181" s="405" t="s">
        <v>68</v>
      </c>
      <c r="Z181" s="405" t="s">
        <v>69</v>
      </c>
      <c r="AA181" s="405"/>
      <c r="AB181" s="405" t="s">
        <v>2220</v>
      </c>
      <c r="AC181" s="406">
        <v>42</v>
      </c>
      <c r="AD181" s="406">
        <v>8</v>
      </c>
      <c r="AE181" s="406">
        <v>0</v>
      </c>
      <c r="AF181" s="407">
        <v>80</v>
      </c>
      <c r="AG181" s="407">
        <v>0</v>
      </c>
      <c r="AH181" s="408">
        <f t="shared" si="12"/>
        <v>80</v>
      </c>
      <c r="AI181" s="599">
        <f t="shared" si="13"/>
        <v>85.600000000000009</v>
      </c>
      <c r="AJ181" s="410"/>
    </row>
    <row r="182" spans="1:36" s="409" customFormat="1">
      <c r="A182" s="404">
        <v>33</v>
      </c>
      <c r="B182" s="405" t="s">
        <v>8</v>
      </c>
      <c r="C182" s="405" t="s">
        <v>2513</v>
      </c>
      <c r="D182" s="405" t="s">
        <v>2446</v>
      </c>
      <c r="E182" s="405" t="s">
        <v>378</v>
      </c>
      <c r="F182" s="405">
        <v>8300</v>
      </c>
      <c r="G182" s="405"/>
      <c r="H182" s="405" t="s">
        <v>2272</v>
      </c>
      <c r="I182" s="405"/>
      <c r="J182" s="405" t="s">
        <v>121</v>
      </c>
      <c r="K182" s="405"/>
      <c r="L182" s="405">
        <v>120</v>
      </c>
      <c r="M182" s="405" t="s">
        <v>236</v>
      </c>
      <c r="N182" s="405" t="s">
        <v>75</v>
      </c>
      <c r="O182" s="405" t="s">
        <v>1169</v>
      </c>
      <c r="P182" s="405"/>
      <c r="Q182" s="405"/>
      <c r="R182" s="405"/>
      <c r="S182" s="405"/>
      <c r="T182" s="405"/>
      <c r="U182" s="405" t="s">
        <v>2514</v>
      </c>
      <c r="V182" s="405" t="s">
        <v>68</v>
      </c>
      <c r="W182" s="405" t="s">
        <v>68</v>
      </c>
      <c r="X182" s="405" t="s">
        <v>68</v>
      </c>
      <c r="Y182" s="405" t="s">
        <v>68</v>
      </c>
      <c r="Z182" s="405" t="s">
        <v>69</v>
      </c>
      <c r="AA182" s="405"/>
      <c r="AB182" s="405" t="s">
        <v>2220</v>
      </c>
      <c r="AC182" s="406">
        <v>42</v>
      </c>
      <c r="AD182" s="406">
        <v>8</v>
      </c>
      <c r="AE182" s="406">
        <v>0</v>
      </c>
      <c r="AF182" s="407">
        <v>80</v>
      </c>
      <c r="AG182" s="407">
        <v>0</v>
      </c>
      <c r="AH182" s="408">
        <f t="shared" si="12"/>
        <v>80</v>
      </c>
      <c r="AI182" s="599">
        <f t="shared" si="13"/>
        <v>85.600000000000009</v>
      </c>
      <c r="AJ182" s="410"/>
    </row>
    <row r="183" spans="1:36" s="409" customFormat="1">
      <c r="A183" s="404">
        <v>34</v>
      </c>
      <c r="B183" s="405" t="s">
        <v>8</v>
      </c>
      <c r="C183" s="405" t="s">
        <v>2515</v>
      </c>
      <c r="D183" s="405" t="s">
        <v>2446</v>
      </c>
      <c r="E183" s="405" t="s">
        <v>378</v>
      </c>
      <c r="F183" s="405">
        <v>8300</v>
      </c>
      <c r="G183" s="405"/>
      <c r="H183" s="405" t="s">
        <v>2272</v>
      </c>
      <c r="I183" s="405"/>
      <c r="J183" s="405" t="s">
        <v>121</v>
      </c>
      <c r="K183" s="405"/>
      <c r="L183" s="405">
        <v>120</v>
      </c>
      <c r="M183" s="405" t="s">
        <v>236</v>
      </c>
      <c r="N183" s="405" t="s">
        <v>75</v>
      </c>
      <c r="O183" s="405" t="s">
        <v>1169</v>
      </c>
      <c r="P183" s="405"/>
      <c r="Q183" s="405"/>
      <c r="R183" s="405"/>
      <c r="S183" s="405"/>
      <c r="T183" s="405"/>
      <c r="U183" s="405" t="s">
        <v>2516</v>
      </c>
      <c r="V183" s="405" t="s">
        <v>68</v>
      </c>
      <c r="W183" s="405" t="s">
        <v>68</v>
      </c>
      <c r="X183" s="405" t="s">
        <v>68</v>
      </c>
      <c r="Y183" s="405" t="s">
        <v>68</v>
      </c>
      <c r="Z183" s="405" t="s">
        <v>69</v>
      </c>
      <c r="AA183" s="405"/>
      <c r="AB183" s="405" t="s">
        <v>2220</v>
      </c>
      <c r="AC183" s="406">
        <v>42</v>
      </c>
      <c r="AD183" s="406">
        <v>8</v>
      </c>
      <c r="AE183" s="406">
        <v>0</v>
      </c>
      <c r="AF183" s="407">
        <v>80</v>
      </c>
      <c r="AG183" s="407">
        <v>0</v>
      </c>
      <c r="AH183" s="408">
        <f t="shared" si="12"/>
        <v>80</v>
      </c>
      <c r="AI183" s="599">
        <f t="shared" si="13"/>
        <v>85.600000000000009</v>
      </c>
      <c r="AJ183" s="410"/>
    </row>
    <row r="184" spans="1:36" s="409" customFormat="1">
      <c r="A184" s="404">
        <v>35</v>
      </c>
      <c r="B184" s="405" t="s">
        <v>8</v>
      </c>
      <c r="C184" s="405" t="s">
        <v>2517</v>
      </c>
      <c r="D184" s="405" t="s">
        <v>2446</v>
      </c>
      <c r="E184" s="405" t="s">
        <v>378</v>
      </c>
      <c r="F184" s="405">
        <v>8300</v>
      </c>
      <c r="G184" s="405"/>
      <c r="H184" s="405" t="s">
        <v>2272</v>
      </c>
      <c r="I184" s="405"/>
      <c r="J184" s="405" t="s">
        <v>121</v>
      </c>
      <c r="K184" s="405"/>
      <c r="L184" s="405">
        <v>120</v>
      </c>
      <c r="M184" s="405" t="s">
        <v>236</v>
      </c>
      <c r="N184" s="405" t="s">
        <v>75</v>
      </c>
      <c r="O184" s="405" t="s">
        <v>1169</v>
      </c>
      <c r="P184" s="405"/>
      <c r="Q184" s="405"/>
      <c r="R184" s="405"/>
      <c r="S184" s="405"/>
      <c r="T184" s="405"/>
      <c r="U184" s="405" t="s">
        <v>2518</v>
      </c>
      <c r="V184" s="405" t="s">
        <v>68</v>
      </c>
      <c r="W184" s="405" t="s">
        <v>68</v>
      </c>
      <c r="X184" s="405" t="s">
        <v>68</v>
      </c>
      <c r="Y184" s="405" t="s">
        <v>68</v>
      </c>
      <c r="Z184" s="405" t="s">
        <v>69</v>
      </c>
      <c r="AA184" s="405"/>
      <c r="AB184" s="405" t="s">
        <v>2220</v>
      </c>
      <c r="AC184" s="406">
        <v>42</v>
      </c>
      <c r="AD184" s="406">
        <v>8</v>
      </c>
      <c r="AE184" s="406">
        <v>0</v>
      </c>
      <c r="AF184" s="407">
        <v>80</v>
      </c>
      <c r="AG184" s="407">
        <v>0</v>
      </c>
      <c r="AH184" s="408">
        <f t="shared" si="12"/>
        <v>80</v>
      </c>
      <c r="AI184" s="599">
        <f t="shared" si="13"/>
        <v>85.600000000000009</v>
      </c>
      <c r="AJ184" s="410"/>
    </row>
    <row r="185" spans="1:36" s="409" customFormat="1">
      <c r="A185" s="404">
        <v>36</v>
      </c>
      <c r="B185" s="405" t="s">
        <v>8</v>
      </c>
      <c r="C185" s="405" t="s">
        <v>2519</v>
      </c>
      <c r="D185" s="405" t="s">
        <v>2446</v>
      </c>
      <c r="E185" s="405" t="s">
        <v>378</v>
      </c>
      <c r="F185" s="405">
        <v>8300</v>
      </c>
      <c r="G185" s="405"/>
      <c r="H185" s="405" t="s">
        <v>2272</v>
      </c>
      <c r="I185" s="405"/>
      <c r="J185" s="405" t="s">
        <v>121</v>
      </c>
      <c r="K185" s="405"/>
      <c r="L185" s="405">
        <v>120</v>
      </c>
      <c r="M185" s="405" t="s">
        <v>236</v>
      </c>
      <c r="N185" s="405" t="s">
        <v>75</v>
      </c>
      <c r="O185" s="405" t="s">
        <v>1169</v>
      </c>
      <c r="P185" s="405"/>
      <c r="Q185" s="405"/>
      <c r="R185" s="405"/>
      <c r="S185" s="405"/>
      <c r="T185" s="405"/>
      <c r="U185" s="405" t="s">
        <v>2520</v>
      </c>
      <c r="V185" s="405" t="s">
        <v>68</v>
      </c>
      <c r="W185" s="405" t="s">
        <v>68</v>
      </c>
      <c r="X185" s="405" t="s">
        <v>68</v>
      </c>
      <c r="Y185" s="405" t="s">
        <v>68</v>
      </c>
      <c r="Z185" s="405" t="s">
        <v>69</v>
      </c>
      <c r="AA185" s="405"/>
      <c r="AB185" s="405" t="s">
        <v>2220</v>
      </c>
      <c r="AC185" s="406">
        <v>42</v>
      </c>
      <c r="AD185" s="406">
        <v>8</v>
      </c>
      <c r="AE185" s="406">
        <v>0</v>
      </c>
      <c r="AF185" s="407">
        <v>80</v>
      </c>
      <c r="AG185" s="407">
        <v>0</v>
      </c>
      <c r="AH185" s="408">
        <f t="shared" si="12"/>
        <v>80</v>
      </c>
      <c r="AI185" s="599">
        <f t="shared" si="13"/>
        <v>85.600000000000009</v>
      </c>
      <c r="AJ185" s="410"/>
    </row>
    <row r="186" spans="1:36" s="409" customFormat="1">
      <c r="A186" s="404">
        <v>37</v>
      </c>
      <c r="B186" s="405" t="s">
        <v>8</v>
      </c>
      <c r="C186" s="405" t="s">
        <v>2521</v>
      </c>
      <c r="D186" s="405" t="s">
        <v>2446</v>
      </c>
      <c r="E186" s="405" t="s">
        <v>378</v>
      </c>
      <c r="F186" s="405">
        <v>8300</v>
      </c>
      <c r="G186" s="405"/>
      <c r="H186" s="405" t="s">
        <v>2272</v>
      </c>
      <c r="I186" s="405"/>
      <c r="J186" s="405" t="s">
        <v>121</v>
      </c>
      <c r="K186" s="405"/>
      <c r="L186" s="405">
        <v>120</v>
      </c>
      <c r="M186" s="405" t="s">
        <v>236</v>
      </c>
      <c r="N186" s="405" t="s">
        <v>75</v>
      </c>
      <c r="O186" s="405" t="s">
        <v>1169</v>
      </c>
      <c r="P186" s="405"/>
      <c r="Q186" s="405"/>
      <c r="R186" s="405"/>
      <c r="S186" s="405"/>
      <c r="T186" s="405"/>
      <c r="U186" s="405" t="s">
        <v>2522</v>
      </c>
      <c r="V186" s="405" t="s">
        <v>68</v>
      </c>
      <c r="W186" s="405" t="s">
        <v>68</v>
      </c>
      <c r="X186" s="405" t="s">
        <v>68</v>
      </c>
      <c r="Y186" s="405" t="s">
        <v>68</v>
      </c>
      <c r="Z186" s="405" t="s">
        <v>69</v>
      </c>
      <c r="AA186" s="405"/>
      <c r="AB186" s="405" t="s">
        <v>2220</v>
      </c>
      <c r="AC186" s="406">
        <v>42</v>
      </c>
      <c r="AD186" s="406">
        <v>8</v>
      </c>
      <c r="AE186" s="406">
        <v>0</v>
      </c>
      <c r="AF186" s="407">
        <v>80</v>
      </c>
      <c r="AG186" s="407">
        <v>0</v>
      </c>
      <c r="AH186" s="408">
        <f t="shared" si="12"/>
        <v>80</v>
      </c>
      <c r="AI186" s="599">
        <f t="shared" si="13"/>
        <v>85.600000000000009</v>
      </c>
      <c r="AJ186" s="410"/>
    </row>
    <row r="187" spans="1:36" s="409" customFormat="1">
      <c r="A187" s="404">
        <v>38</v>
      </c>
      <c r="B187" s="405" t="s">
        <v>8</v>
      </c>
      <c r="C187" s="405" t="s">
        <v>2523</v>
      </c>
      <c r="D187" s="405" t="s">
        <v>2446</v>
      </c>
      <c r="E187" s="405" t="s">
        <v>378</v>
      </c>
      <c r="F187" s="405">
        <v>8300</v>
      </c>
      <c r="G187" s="405"/>
      <c r="H187" s="405" t="s">
        <v>2272</v>
      </c>
      <c r="I187" s="405"/>
      <c r="J187" s="405" t="s">
        <v>121</v>
      </c>
      <c r="K187" s="405"/>
      <c r="L187" s="405">
        <v>120</v>
      </c>
      <c r="M187" s="405" t="s">
        <v>236</v>
      </c>
      <c r="N187" s="405" t="s">
        <v>75</v>
      </c>
      <c r="O187" s="405" t="s">
        <v>1169</v>
      </c>
      <c r="P187" s="405"/>
      <c r="Q187" s="405"/>
      <c r="R187" s="405"/>
      <c r="S187" s="405"/>
      <c r="T187" s="405"/>
      <c r="U187" s="405" t="s">
        <v>2524</v>
      </c>
      <c r="V187" s="405" t="s">
        <v>68</v>
      </c>
      <c r="W187" s="405" t="s">
        <v>68</v>
      </c>
      <c r="X187" s="405" t="s">
        <v>68</v>
      </c>
      <c r="Y187" s="405" t="s">
        <v>68</v>
      </c>
      <c r="Z187" s="405" t="s">
        <v>69</v>
      </c>
      <c r="AA187" s="405"/>
      <c r="AB187" s="405" t="s">
        <v>2220</v>
      </c>
      <c r="AC187" s="406">
        <v>42</v>
      </c>
      <c r="AD187" s="406">
        <v>8</v>
      </c>
      <c r="AE187" s="406">
        <v>0</v>
      </c>
      <c r="AF187" s="407">
        <v>80</v>
      </c>
      <c r="AG187" s="407">
        <v>0</v>
      </c>
      <c r="AH187" s="408">
        <f t="shared" si="12"/>
        <v>80</v>
      </c>
      <c r="AI187" s="599">
        <f t="shared" si="13"/>
        <v>85.600000000000009</v>
      </c>
      <c r="AJ187" s="410"/>
    </row>
    <row r="188" spans="1:36" s="409" customFormat="1">
      <c r="A188" s="404">
        <v>39</v>
      </c>
      <c r="B188" s="405" t="s">
        <v>8</v>
      </c>
      <c r="C188" s="405" t="s">
        <v>2525</v>
      </c>
      <c r="D188" s="405" t="s">
        <v>2446</v>
      </c>
      <c r="E188" s="405" t="s">
        <v>378</v>
      </c>
      <c r="F188" s="405">
        <v>8300</v>
      </c>
      <c r="G188" s="405"/>
      <c r="H188" s="405" t="s">
        <v>2272</v>
      </c>
      <c r="I188" s="405"/>
      <c r="J188" s="405" t="s">
        <v>121</v>
      </c>
      <c r="K188" s="405"/>
      <c r="L188" s="405">
        <v>120</v>
      </c>
      <c r="M188" s="405" t="s">
        <v>236</v>
      </c>
      <c r="N188" s="405" t="s">
        <v>75</v>
      </c>
      <c r="O188" s="405" t="s">
        <v>1169</v>
      </c>
      <c r="P188" s="405"/>
      <c r="Q188" s="405"/>
      <c r="R188" s="405"/>
      <c r="S188" s="405"/>
      <c r="T188" s="405"/>
      <c r="U188" s="405" t="s">
        <v>2526</v>
      </c>
      <c r="V188" s="405" t="s">
        <v>68</v>
      </c>
      <c r="W188" s="405" t="s">
        <v>68</v>
      </c>
      <c r="X188" s="405" t="s">
        <v>68</v>
      </c>
      <c r="Y188" s="405" t="s">
        <v>68</v>
      </c>
      <c r="Z188" s="405" t="s">
        <v>69</v>
      </c>
      <c r="AA188" s="405"/>
      <c r="AB188" s="405" t="s">
        <v>2220</v>
      </c>
      <c r="AC188" s="406">
        <v>42</v>
      </c>
      <c r="AD188" s="406">
        <v>8</v>
      </c>
      <c r="AE188" s="406">
        <v>0</v>
      </c>
      <c r="AF188" s="407">
        <v>80</v>
      </c>
      <c r="AG188" s="407">
        <v>0</v>
      </c>
      <c r="AH188" s="408">
        <f t="shared" si="12"/>
        <v>80</v>
      </c>
      <c r="AI188" s="599">
        <f t="shared" si="13"/>
        <v>85.600000000000009</v>
      </c>
      <c r="AJ188" s="410"/>
    </row>
    <row r="189" spans="1:36" s="409" customFormat="1">
      <c r="A189" s="404">
        <v>40</v>
      </c>
      <c r="B189" s="405" t="s">
        <v>8</v>
      </c>
      <c r="C189" s="405" t="s">
        <v>2527</v>
      </c>
      <c r="D189" s="405" t="s">
        <v>2446</v>
      </c>
      <c r="E189" s="405" t="s">
        <v>378</v>
      </c>
      <c r="F189" s="405">
        <v>8300</v>
      </c>
      <c r="G189" s="405"/>
      <c r="H189" s="405" t="s">
        <v>2272</v>
      </c>
      <c r="I189" s="405"/>
      <c r="J189" s="405" t="s">
        <v>121</v>
      </c>
      <c r="K189" s="405"/>
      <c r="L189" s="405">
        <v>120</v>
      </c>
      <c r="M189" s="405" t="s">
        <v>236</v>
      </c>
      <c r="N189" s="405" t="s">
        <v>75</v>
      </c>
      <c r="O189" s="405" t="s">
        <v>1169</v>
      </c>
      <c r="P189" s="405"/>
      <c r="Q189" s="405"/>
      <c r="R189" s="405"/>
      <c r="S189" s="405"/>
      <c r="T189" s="405"/>
      <c r="U189" s="405" t="s">
        <v>2528</v>
      </c>
      <c r="V189" s="405" t="s">
        <v>68</v>
      </c>
      <c r="W189" s="405" t="s">
        <v>68</v>
      </c>
      <c r="X189" s="405" t="s">
        <v>68</v>
      </c>
      <c r="Y189" s="405" t="s">
        <v>68</v>
      </c>
      <c r="Z189" s="405" t="s">
        <v>69</v>
      </c>
      <c r="AA189" s="405"/>
      <c r="AB189" s="405" t="s">
        <v>2220</v>
      </c>
      <c r="AC189" s="406">
        <v>42</v>
      </c>
      <c r="AD189" s="406">
        <v>8</v>
      </c>
      <c r="AE189" s="406">
        <v>0</v>
      </c>
      <c r="AF189" s="407">
        <v>80</v>
      </c>
      <c r="AG189" s="407">
        <v>0</v>
      </c>
      <c r="AH189" s="408">
        <f t="shared" si="12"/>
        <v>80</v>
      </c>
      <c r="AI189" s="599">
        <f t="shared" si="13"/>
        <v>85.600000000000009</v>
      </c>
      <c r="AJ189" s="410"/>
    </row>
    <row r="190" spans="1:36" s="409" customFormat="1">
      <c r="A190" s="404">
        <v>41</v>
      </c>
      <c r="B190" s="405" t="s">
        <v>8</v>
      </c>
      <c r="C190" s="405" t="s">
        <v>2529</v>
      </c>
      <c r="D190" s="405" t="s">
        <v>2446</v>
      </c>
      <c r="E190" s="405" t="s">
        <v>378</v>
      </c>
      <c r="F190" s="405">
        <v>8300</v>
      </c>
      <c r="G190" s="405"/>
      <c r="H190" s="405" t="s">
        <v>2272</v>
      </c>
      <c r="I190" s="405"/>
      <c r="J190" s="405" t="s">
        <v>121</v>
      </c>
      <c r="K190" s="405"/>
      <c r="L190" s="405">
        <v>120</v>
      </c>
      <c r="M190" s="405" t="s">
        <v>236</v>
      </c>
      <c r="N190" s="405" t="s">
        <v>75</v>
      </c>
      <c r="O190" s="405" t="s">
        <v>1169</v>
      </c>
      <c r="P190" s="405"/>
      <c r="Q190" s="405"/>
      <c r="R190" s="405"/>
      <c r="S190" s="405"/>
      <c r="T190" s="405"/>
      <c r="U190" s="405" t="s">
        <v>2530</v>
      </c>
      <c r="V190" s="405" t="s">
        <v>68</v>
      </c>
      <c r="W190" s="405" t="s">
        <v>68</v>
      </c>
      <c r="X190" s="405" t="s">
        <v>68</v>
      </c>
      <c r="Y190" s="405" t="s">
        <v>68</v>
      </c>
      <c r="Z190" s="405" t="s">
        <v>69</v>
      </c>
      <c r="AA190" s="405"/>
      <c r="AB190" s="405" t="s">
        <v>2220</v>
      </c>
      <c r="AC190" s="406">
        <v>42</v>
      </c>
      <c r="AD190" s="406">
        <v>8</v>
      </c>
      <c r="AE190" s="406">
        <v>0</v>
      </c>
      <c r="AF190" s="407">
        <v>80</v>
      </c>
      <c r="AG190" s="407">
        <v>0</v>
      </c>
      <c r="AH190" s="408">
        <f t="shared" si="12"/>
        <v>80</v>
      </c>
      <c r="AI190" s="599">
        <f t="shared" si="13"/>
        <v>85.600000000000009</v>
      </c>
      <c r="AJ190" s="410"/>
    </row>
    <row r="191" spans="1:36" s="409" customFormat="1">
      <c r="A191" s="404">
        <v>42</v>
      </c>
      <c r="B191" s="405" t="s">
        <v>8</v>
      </c>
      <c r="C191" s="405" t="s">
        <v>2531</v>
      </c>
      <c r="D191" s="405" t="s">
        <v>2446</v>
      </c>
      <c r="E191" s="405" t="s">
        <v>378</v>
      </c>
      <c r="F191" s="405">
        <v>8300</v>
      </c>
      <c r="G191" s="405"/>
      <c r="H191" s="405" t="s">
        <v>2272</v>
      </c>
      <c r="I191" s="405"/>
      <c r="J191" s="405" t="s">
        <v>121</v>
      </c>
      <c r="K191" s="405"/>
      <c r="L191" s="405">
        <v>120</v>
      </c>
      <c r="M191" s="405" t="s">
        <v>236</v>
      </c>
      <c r="N191" s="405" t="s">
        <v>75</v>
      </c>
      <c r="O191" s="405" t="s">
        <v>1169</v>
      </c>
      <c r="P191" s="405"/>
      <c r="Q191" s="405"/>
      <c r="R191" s="405"/>
      <c r="S191" s="405"/>
      <c r="T191" s="405"/>
      <c r="U191" s="405" t="s">
        <v>2532</v>
      </c>
      <c r="V191" s="405" t="s">
        <v>68</v>
      </c>
      <c r="W191" s="405" t="s">
        <v>68</v>
      </c>
      <c r="X191" s="405" t="s">
        <v>68</v>
      </c>
      <c r="Y191" s="405" t="s">
        <v>68</v>
      </c>
      <c r="Z191" s="405" t="s">
        <v>69</v>
      </c>
      <c r="AA191" s="405"/>
      <c r="AB191" s="405" t="s">
        <v>2220</v>
      </c>
      <c r="AC191" s="406">
        <v>42</v>
      </c>
      <c r="AD191" s="406">
        <v>8</v>
      </c>
      <c r="AE191" s="406">
        <v>0</v>
      </c>
      <c r="AF191" s="407">
        <v>80</v>
      </c>
      <c r="AG191" s="407">
        <v>0</v>
      </c>
      <c r="AH191" s="408">
        <f t="shared" si="12"/>
        <v>80</v>
      </c>
      <c r="AI191" s="599">
        <f t="shared" si="13"/>
        <v>85.600000000000009</v>
      </c>
      <c r="AJ191" s="410"/>
    </row>
    <row r="192" spans="1:36" s="409" customFormat="1">
      <c r="A192" s="404">
        <v>43</v>
      </c>
      <c r="B192" s="405" t="s">
        <v>8</v>
      </c>
      <c r="C192" s="405" t="s">
        <v>2533</v>
      </c>
      <c r="D192" s="405" t="s">
        <v>2446</v>
      </c>
      <c r="E192" s="405" t="s">
        <v>378</v>
      </c>
      <c r="F192" s="405">
        <v>8300</v>
      </c>
      <c r="G192" s="405"/>
      <c r="H192" s="405" t="s">
        <v>2272</v>
      </c>
      <c r="I192" s="405"/>
      <c r="J192" s="405" t="s">
        <v>121</v>
      </c>
      <c r="K192" s="405"/>
      <c r="L192" s="405">
        <v>120</v>
      </c>
      <c r="M192" s="405" t="s">
        <v>236</v>
      </c>
      <c r="N192" s="405" t="s">
        <v>75</v>
      </c>
      <c r="O192" s="405" t="s">
        <v>1169</v>
      </c>
      <c r="P192" s="405"/>
      <c r="Q192" s="405"/>
      <c r="R192" s="405"/>
      <c r="S192" s="405"/>
      <c r="T192" s="405"/>
      <c r="U192" s="405" t="s">
        <v>2534</v>
      </c>
      <c r="V192" s="405" t="s">
        <v>68</v>
      </c>
      <c r="W192" s="405" t="s">
        <v>68</v>
      </c>
      <c r="X192" s="405" t="s">
        <v>68</v>
      </c>
      <c r="Y192" s="405" t="s">
        <v>68</v>
      </c>
      <c r="Z192" s="405" t="s">
        <v>69</v>
      </c>
      <c r="AA192" s="405"/>
      <c r="AB192" s="405" t="s">
        <v>2220</v>
      </c>
      <c r="AC192" s="406">
        <v>42</v>
      </c>
      <c r="AD192" s="406">
        <v>8</v>
      </c>
      <c r="AE192" s="406">
        <v>0</v>
      </c>
      <c r="AF192" s="407">
        <v>80</v>
      </c>
      <c r="AG192" s="407">
        <v>0</v>
      </c>
      <c r="AH192" s="408">
        <f t="shared" si="12"/>
        <v>80</v>
      </c>
      <c r="AI192" s="599">
        <f t="shared" si="13"/>
        <v>85.600000000000009</v>
      </c>
      <c r="AJ192" s="410"/>
    </row>
    <row r="193" spans="1:36" s="409" customFormat="1">
      <c r="A193" s="404">
        <v>44</v>
      </c>
      <c r="B193" s="405" t="s">
        <v>8</v>
      </c>
      <c r="C193" s="405" t="s">
        <v>2535</v>
      </c>
      <c r="D193" s="405" t="s">
        <v>2446</v>
      </c>
      <c r="E193" s="405" t="s">
        <v>378</v>
      </c>
      <c r="F193" s="405">
        <v>8300</v>
      </c>
      <c r="G193" s="405"/>
      <c r="H193" s="405" t="s">
        <v>2272</v>
      </c>
      <c r="I193" s="405"/>
      <c r="J193" s="405" t="s">
        <v>121</v>
      </c>
      <c r="K193" s="405"/>
      <c r="L193" s="405">
        <v>120</v>
      </c>
      <c r="M193" s="405" t="s">
        <v>236</v>
      </c>
      <c r="N193" s="405" t="s">
        <v>75</v>
      </c>
      <c r="O193" s="405" t="s">
        <v>1169</v>
      </c>
      <c r="P193" s="405"/>
      <c r="Q193" s="405"/>
      <c r="R193" s="405"/>
      <c r="S193" s="405"/>
      <c r="T193" s="405"/>
      <c r="U193" s="405" t="s">
        <v>2536</v>
      </c>
      <c r="V193" s="405" t="s">
        <v>68</v>
      </c>
      <c r="W193" s="405" t="s">
        <v>68</v>
      </c>
      <c r="X193" s="405" t="s">
        <v>68</v>
      </c>
      <c r="Y193" s="405" t="s">
        <v>68</v>
      </c>
      <c r="Z193" s="405" t="s">
        <v>69</v>
      </c>
      <c r="AA193" s="405"/>
      <c r="AB193" s="405" t="s">
        <v>2220</v>
      </c>
      <c r="AC193" s="406">
        <v>42</v>
      </c>
      <c r="AD193" s="406">
        <v>8</v>
      </c>
      <c r="AE193" s="406">
        <v>0</v>
      </c>
      <c r="AF193" s="407">
        <v>80</v>
      </c>
      <c r="AG193" s="407">
        <v>0</v>
      </c>
      <c r="AH193" s="408">
        <f t="shared" si="12"/>
        <v>80</v>
      </c>
      <c r="AI193" s="599">
        <f t="shared" si="13"/>
        <v>85.600000000000009</v>
      </c>
      <c r="AJ193" s="410"/>
    </row>
    <row r="194" spans="1:36" s="409" customFormat="1">
      <c r="A194" s="404">
        <v>45</v>
      </c>
      <c r="B194" s="405" t="s">
        <v>8</v>
      </c>
      <c r="C194" s="405" t="s">
        <v>2537</v>
      </c>
      <c r="D194" s="405" t="s">
        <v>2446</v>
      </c>
      <c r="E194" s="405" t="s">
        <v>378</v>
      </c>
      <c r="F194" s="405">
        <v>8300</v>
      </c>
      <c r="G194" s="405"/>
      <c r="H194" s="405" t="s">
        <v>2272</v>
      </c>
      <c r="I194" s="405"/>
      <c r="J194" s="405" t="s">
        <v>121</v>
      </c>
      <c r="K194" s="405"/>
      <c r="L194" s="405">
        <v>120</v>
      </c>
      <c r="M194" s="405" t="s">
        <v>236</v>
      </c>
      <c r="N194" s="405" t="s">
        <v>75</v>
      </c>
      <c r="O194" s="405" t="s">
        <v>1169</v>
      </c>
      <c r="P194" s="405"/>
      <c r="Q194" s="405"/>
      <c r="R194" s="405"/>
      <c r="S194" s="405"/>
      <c r="T194" s="405"/>
      <c r="U194" s="405" t="s">
        <v>2538</v>
      </c>
      <c r="V194" s="405" t="s">
        <v>68</v>
      </c>
      <c r="W194" s="405" t="s">
        <v>68</v>
      </c>
      <c r="X194" s="405" t="s">
        <v>68</v>
      </c>
      <c r="Y194" s="405" t="s">
        <v>68</v>
      </c>
      <c r="Z194" s="405" t="s">
        <v>69</v>
      </c>
      <c r="AA194" s="405"/>
      <c r="AB194" s="405" t="s">
        <v>2220</v>
      </c>
      <c r="AC194" s="406">
        <v>42</v>
      </c>
      <c r="AD194" s="406">
        <v>8</v>
      </c>
      <c r="AE194" s="406">
        <v>0</v>
      </c>
      <c r="AF194" s="407">
        <v>80</v>
      </c>
      <c r="AG194" s="407">
        <v>0</v>
      </c>
      <c r="AH194" s="408">
        <f t="shared" si="12"/>
        <v>80</v>
      </c>
      <c r="AI194" s="599">
        <f t="shared" si="13"/>
        <v>85.600000000000009</v>
      </c>
      <c r="AJ194" s="410"/>
    </row>
    <row r="195" spans="1:36" s="409" customFormat="1">
      <c r="A195" s="404">
        <v>46</v>
      </c>
      <c r="B195" s="405" t="s">
        <v>8</v>
      </c>
      <c r="C195" s="405" t="s">
        <v>2539</v>
      </c>
      <c r="D195" s="405" t="s">
        <v>2446</v>
      </c>
      <c r="E195" s="405" t="s">
        <v>378</v>
      </c>
      <c r="F195" s="405">
        <v>8300</v>
      </c>
      <c r="G195" s="405"/>
      <c r="H195" s="405" t="s">
        <v>2272</v>
      </c>
      <c r="I195" s="405"/>
      <c r="J195" s="405" t="s">
        <v>121</v>
      </c>
      <c r="K195" s="405"/>
      <c r="L195" s="405">
        <v>120</v>
      </c>
      <c r="M195" s="405" t="s">
        <v>236</v>
      </c>
      <c r="N195" s="405" t="s">
        <v>75</v>
      </c>
      <c r="O195" s="405" t="s">
        <v>1169</v>
      </c>
      <c r="P195" s="405"/>
      <c r="Q195" s="405"/>
      <c r="R195" s="405"/>
      <c r="S195" s="405"/>
      <c r="T195" s="405"/>
      <c r="U195" s="405" t="s">
        <v>2540</v>
      </c>
      <c r="V195" s="405" t="s">
        <v>68</v>
      </c>
      <c r="W195" s="405" t="s">
        <v>68</v>
      </c>
      <c r="X195" s="405" t="s">
        <v>68</v>
      </c>
      <c r="Y195" s="405" t="s">
        <v>68</v>
      </c>
      <c r="Z195" s="405" t="s">
        <v>69</v>
      </c>
      <c r="AA195" s="405"/>
      <c r="AB195" s="405" t="s">
        <v>2220</v>
      </c>
      <c r="AC195" s="406">
        <v>42</v>
      </c>
      <c r="AD195" s="406">
        <v>8</v>
      </c>
      <c r="AE195" s="406">
        <v>0</v>
      </c>
      <c r="AF195" s="407">
        <v>80</v>
      </c>
      <c r="AG195" s="407">
        <v>0</v>
      </c>
      <c r="AH195" s="408">
        <f t="shared" si="12"/>
        <v>80</v>
      </c>
      <c r="AI195" s="599">
        <f t="shared" si="13"/>
        <v>85.600000000000009</v>
      </c>
      <c r="AJ195" s="410"/>
    </row>
    <row r="196" spans="1:36" s="417" customFormat="1" ht="15.75" thickBot="1">
      <c r="A196" s="411">
        <v>47</v>
      </c>
      <c r="B196" s="412" t="s">
        <v>8</v>
      </c>
      <c r="C196" s="412" t="s">
        <v>2541</v>
      </c>
      <c r="D196" s="412" t="s">
        <v>2446</v>
      </c>
      <c r="E196" s="412" t="s">
        <v>378</v>
      </c>
      <c r="F196" s="412">
        <v>8300</v>
      </c>
      <c r="G196" s="412"/>
      <c r="H196" s="412" t="s">
        <v>2272</v>
      </c>
      <c r="I196" s="412"/>
      <c r="J196" s="412" t="s">
        <v>121</v>
      </c>
      <c r="K196" s="412"/>
      <c r="L196" s="412" t="s">
        <v>395</v>
      </c>
      <c r="M196" s="412" t="s">
        <v>236</v>
      </c>
      <c r="N196" s="412" t="s">
        <v>75</v>
      </c>
      <c r="O196" s="412" t="s">
        <v>1169</v>
      </c>
      <c r="P196" s="412"/>
      <c r="Q196" s="412"/>
      <c r="R196" s="412"/>
      <c r="S196" s="412"/>
      <c r="T196" s="412"/>
      <c r="U196" s="412" t="s">
        <v>2542</v>
      </c>
      <c r="V196" s="412" t="s">
        <v>68</v>
      </c>
      <c r="W196" s="412" t="s">
        <v>68</v>
      </c>
      <c r="X196" s="412" t="s">
        <v>68</v>
      </c>
      <c r="Y196" s="412" t="s">
        <v>68</v>
      </c>
      <c r="Z196" s="412" t="s">
        <v>69</v>
      </c>
      <c r="AA196" s="412"/>
      <c r="AB196" s="412" t="s">
        <v>2220</v>
      </c>
      <c r="AC196" s="413">
        <v>42</v>
      </c>
      <c r="AD196" s="413">
        <v>8</v>
      </c>
      <c r="AE196" s="413">
        <v>13</v>
      </c>
      <c r="AF196" s="414">
        <v>100.80000000000001</v>
      </c>
      <c r="AG196" s="414">
        <v>0</v>
      </c>
      <c r="AH196" s="415">
        <f t="shared" si="12"/>
        <v>100.80000000000001</v>
      </c>
      <c r="AI196" s="600">
        <f t="shared" si="13"/>
        <v>107.85600000000002</v>
      </c>
      <c r="AJ196" s="416"/>
    </row>
    <row r="197" spans="1:36" s="11" customFormat="1">
      <c r="A197" s="382"/>
      <c r="B197" s="68"/>
      <c r="C197" s="68"/>
      <c r="D197" s="68"/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15"/>
      <c r="AD197" s="15"/>
      <c r="AE197" s="15"/>
      <c r="AF197" s="376"/>
      <c r="AG197" s="376"/>
      <c r="AH197" s="17"/>
      <c r="AI197" s="16"/>
    </row>
    <row r="198" spans="1:36" s="11" customFormat="1">
      <c r="A198" s="382" t="s">
        <v>133</v>
      </c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>
        <f>SUM(V149:V196)</f>
        <v>0</v>
      </c>
      <c r="W198" s="37"/>
      <c r="X198" s="37"/>
      <c r="Y198" s="37"/>
      <c r="Z198" s="37"/>
      <c r="AA198" s="37"/>
      <c r="AB198" s="37"/>
      <c r="AC198" s="10"/>
      <c r="AD198" s="10"/>
      <c r="AE198" s="10"/>
      <c r="AF198" s="376"/>
      <c r="AG198" s="376"/>
      <c r="AH198" s="17"/>
      <c r="AI198" s="18"/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/>
    </customSheetView>
    <customSheetView guid="{5B1FA305-463D-4B6E-BF98-81A6929C891E}" scale="75" hiddenColumns="1">
      <pageMargins left="0.7" right="0.7" top="0.75" bottom="0.75" header="0.3" footer="0.3"/>
      <pageSetup orientation="portrait" horizontalDpi="4294967295" verticalDpi="4294967295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/>
    </customSheetView>
    <customSheetView guid="{B6E6045D-E631-482D-8F65-2EABDB0B6ECE}" scale="75" hiddenColumns="1">
      <selection activeCell="AW39" sqref="AW39"/>
      <pageMargins left="0" right="0" top="0" bottom="0" header="0" footer="0"/>
      <pageSetup orientation="portrait" horizontalDpi="4294967295" verticalDpi="4294967295"/>
    </customSheetView>
    <customSheetView guid="{074FE138-8171-45F3-8951-6B9C47661CC2}" scale="75" hiddenColumns="1">
      <selection activeCell="AW39" sqref="AW39"/>
      <pageMargins left="0" right="0" top="0" bottom="0" header="0" footer="0"/>
      <pageSetup orientation="portrait" horizontalDpi="4294967295" verticalDpi="4294967295"/>
    </customSheetView>
    <customSheetView guid="{6B75CD61-CFF4-4706-A14B-83CD51F19D1B}" scale="75" hiddenColumns="1">
      <pageMargins left="0" right="0" top="0" bottom="0" header="0" footer="0"/>
      <pageSetup orientation="portrait" horizontalDpi="4294967295" verticalDpi="4294967295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/>
    </customSheetView>
    <customSheetView guid="{71B299E4-61CE-49C1-81D9-062E3F90F2BD}" scale="75" hiddenColumns="1">
      <pageMargins left="0" right="0" top="0" bottom="0" header="0" footer="0"/>
      <pageSetup orientation="portrait" horizontalDpi="4294967295" verticalDpi="4294967295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/>
    </customSheetView>
  </customSheetViews>
  <pageMargins left="0" right="0" top="0" bottom="0" header="0" footer="0"/>
  <pageSetup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50"/>
  </sheetPr>
  <dimension ref="A1:AK60"/>
  <sheetViews>
    <sheetView topLeftCell="A40" zoomScale="75" zoomScaleNormal="75" workbookViewId="0">
      <selection activeCell="AF30" sqref="AF30"/>
    </sheetView>
  </sheetViews>
  <sheetFormatPr baseColWidth="10" defaultColWidth="6.85546875" defaultRowHeight="15"/>
  <cols>
    <col min="1" max="1" width="4.28515625" style="720" bestFit="1" customWidth="1"/>
    <col min="2" max="2" width="8" style="131" bestFit="1" customWidth="1"/>
    <col min="3" max="3" width="12.85546875" style="131" hidden="1" customWidth="1"/>
    <col min="4" max="4" width="9.28515625" style="131" hidden="1" customWidth="1"/>
    <col min="5" max="5" width="11.5703125" style="131" hidden="1" customWidth="1"/>
    <col min="6" max="6" width="21.42578125" style="131" bestFit="1" customWidth="1"/>
    <col min="7" max="7" width="7.140625" style="131" hidden="1" customWidth="1"/>
    <col min="8" max="8" width="9.7109375" style="131" bestFit="1" customWidth="1"/>
    <col min="9" max="9" width="8.85546875" style="131" hidden="1" customWidth="1"/>
    <col min="10" max="10" width="6.42578125" style="131" bestFit="1" customWidth="1"/>
    <col min="11" max="11" width="13.5703125" style="131" customWidth="1"/>
    <col min="12" max="12" width="13.42578125" style="131" bestFit="1" customWidth="1"/>
    <col min="13" max="13" width="11.140625" style="131" bestFit="1" customWidth="1"/>
    <col min="14" max="14" width="6.5703125" style="131" bestFit="1" customWidth="1"/>
    <col min="15" max="15" width="9.140625" style="131" bestFit="1" customWidth="1"/>
    <col min="16" max="16" width="9.28515625" style="131" hidden="1" customWidth="1"/>
    <col min="17" max="17" width="12.85546875" style="131" hidden="1" customWidth="1"/>
    <col min="18" max="18" width="15.7109375" style="131" hidden="1" customWidth="1"/>
    <col min="19" max="19" width="16.7109375" style="131" customWidth="1"/>
    <col min="20" max="20" width="10.5703125" style="131" hidden="1" customWidth="1"/>
    <col min="21" max="21" width="13.7109375" style="131" bestFit="1" customWidth="1"/>
    <col min="22" max="22" width="14.140625" style="131" hidden="1" customWidth="1"/>
    <col min="23" max="23" width="15" style="131" customWidth="1"/>
    <col min="24" max="24" width="16.85546875" style="131" bestFit="1" customWidth="1"/>
    <col min="25" max="25" width="15" style="131" bestFit="1" customWidth="1"/>
    <col min="26" max="26" width="4.7109375" style="131" bestFit="1" customWidth="1"/>
    <col min="27" max="27" width="6" style="131" bestFit="1" customWidth="1"/>
    <col min="28" max="28" width="13.85546875" style="131" hidden="1" customWidth="1"/>
    <col min="29" max="29" width="13.140625" style="132" hidden="1" customWidth="1"/>
    <col min="30" max="30" width="10" style="132" hidden="1" customWidth="1"/>
    <col min="31" max="31" width="9.85546875" style="132" hidden="1" customWidth="1"/>
    <col min="32" max="32" width="10.140625" style="722" customWidth="1"/>
    <col min="33" max="33" width="12.5703125" style="722" bestFit="1" customWidth="1"/>
    <col min="34" max="34" width="10" style="132" bestFit="1" customWidth="1"/>
    <col min="35" max="35" width="11" style="133" bestFit="1" customWidth="1"/>
    <col min="36" max="36" width="8.5703125" style="134" bestFit="1" customWidth="1"/>
    <col min="37" max="37" width="22.85546875" style="134" bestFit="1" customWidth="1"/>
    <col min="38" max="16384" width="6.85546875" style="134"/>
  </cols>
  <sheetData>
    <row r="1" spans="1:37" s="280" customFormat="1" ht="77.25" customHeight="1" thickBot="1">
      <c r="A1" s="719"/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  <c r="AC1" s="278"/>
      <c r="AD1" s="278"/>
      <c r="AE1" s="278"/>
      <c r="AF1" s="721"/>
      <c r="AG1" s="721"/>
      <c r="AH1" s="278"/>
      <c r="AI1" s="279"/>
    </row>
    <row r="2" spans="1:37" s="371" customFormat="1" ht="15.75" thickBot="1">
      <c r="A2" s="439" t="s">
        <v>22</v>
      </c>
      <c r="B2" s="366" t="s">
        <v>23</v>
      </c>
      <c r="C2" s="366" t="s">
        <v>24</v>
      </c>
      <c r="D2" s="366" t="s">
        <v>25</v>
      </c>
      <c r="E2" s="366" t="s">
        <v>26</v>
      </c>
      <c r="F2" s="366" t="s">
        <v>27</v>
      </c>
      <c r="G2" s="366" t="s">
        <v>28</v>
      </c>
      <c r="H2" s="366" t="s">
        <v>29</v>
      </c>
      <c r="I2" s="366" t="s">
        <v>30</v>
      </c>
      <c r="J2" s="366" t="s">
        <v>31</v>
      </c>
      <c r="K2" s="366" t="s">
        <v>32</v>
      </c>
      <c r="L2" s="366" t="s">
        <v>33</v>
      </c>
      <c r="M2" s="366" t="s">
        <v>34</v>
      </c>
      <c r="N2" s="366" t="s">
        <v>35</v>
      </c>
      <c r="O2" s="366" t="s">
        <v>36</v>
      </c>
      <c r="P2" s="366" t="s">
        <v>37</v>
      </c>
      <c r="Q2" s="366" t="s">
        <v>38</v>
      </c>
      <c r="R2" s="366" t="s">
        <v>39</v>
      </c>
      <c r="S2" s="366" t="s">
        <v>40</v>
      </c>
      <c r="T2" s="366" t="s">
        <v>41</v>
      </c>
      <c r="U2" s="366" t="s">
        <v>42</v>
      </c>
      <c r="V2" s="366" t="s">
        <v>43</v>
      </c>
      <c r="W2" s="366" t="s">
        <v>44</v>
      </c>
      <c r="X2" s="366" t="s">
        <v>45</v>
      </c>
      <c r="Y2" s="366" t="s">
        <v>46</v>
      </c>
      <c r="Z2" s="366" t="s">
        <v>47</v>
      </c>
      <c r="AA2" s="366" t="s">
        <v>48</v>
      </c>
      <c r="AB2" s="366" t="s">
        <v>49</v>
      </c>
      <c r="AC2" s="367" t="s">
        <v>50</v>
      </c>
      <c r="AD2" s="367" t="s">
        <v>51</v>
      </c>
      <c r="AE2" s="367" t="s">
        <v>52</v>
      </c>
      <c r="AF2" s="377" t="s">
        <v>53</v>
      </c>
      <c r="AG2" s="377" t="s">
        <v>54</v>
      </c>
      <c r="AH2" s="367" t="s">
        <v>55</v>
      </c>
      <c r="AI2" s="368" t="s">
        <v>56</v>
      </c>
      <c r="AJ2" s="369"/>
      <c r="AK2" s="370"/>
    </row>
    <row r="3" spans="1:37" s="280" customFormat="1">
      <c r="A3" s="723">
        <v>1</v>
      </c>
      <c r="B3" s="277" t="s">
        <v>8</v>
      </c>
      <c r="C3" s="277" t="s">
        <v>2605</v>
      </c>
      <c r="D3" s="277" t="s">
        <v>2606</v>
      </c>
      <c r="E3" s="277" t="s">
        <v>2607</v>
      </c>
      <c r="F3" s="277" t="s">
        <v>2608</v>
      </c>
      <c r="G3" s="277"/>
      <c r="H3" s="277" t="s">
        <v>533</v>
      </c>
      <c r="I3" s="277">
        <v>2000</v>
      </c>
      <c r="J3" s="277" t="s">
        <v>121</v>
      </c>
      <c r="K3" s="277" t="s">
        <v>194</v>
      </c>
      <c r="L3" s="277" t="s">
        <v>386</v>
      </c>
      <c r="M3" s="277" t="s">
        <v>113</v>
      </c>
      <c r="N3" s="277" t="s">
        <v>401</v>
      </c>
      <c r="O3" s="277" t="s">
        <v>139</v>
      </c>
      <c r="P3" s="277"/>
      <c r="Q3" s="277"/>
      <c r="R3" s="277"/>
      <c r="S3" s="277"/>
      <c r="T3" s="277"/>
      <c r="U3" s="277" t="s">
        <v>2609</v>
      </c>
      <c r="V3" s="277" t="s">
        <v>68</v>
      </c>
      <c r="W3" s="277" t="s">
        <v>68</v>
      </c>
      <c r="X3" s="277" t="s">
        <v>68</v>
      </c>
      <c r="Y3" s="277" t="s">
        <v>68</v>
      </c>
      <c r="Z3" s="277" t="s">
        <v>69</v>
      </c>
      <c r="AA3" s="277"/>
      <c r="AB3" s="277">
        <v>10001002961</v>
      </c>
      <c r="AC3" s="278">
        <v>53</v>
      </c>
      <c r="AD3" s="278">
        <v>8</v>
      </c>
      <c r="AE3" s="278">
        <v>8</v>
      </c>
      <c r="AF3" s="721">
        <v>110.4</v>
      </c>
      <c r="AG3" s="721">
        <f t="shared" ref="AG3:AG11" si="0">AF3*(1-(0.95^0*0.9^0*0.8^0*0.7^0*0.65^0*0.93^0*0.93^0*1^0))</f>
        <v>0</v>
      </c>
      <c r="AH3" s="724">
        <f t="shared" ref="AH3:AH27" si="1">AF3-AG3</f>
        <v>110.4</v>
      </c>
      <c r="AI3" s="725">
        <f>AF3*1.07</f>
        <v>118.12800000000001</v>
      </c>
    </row>
    <row r="4" spans="1:37" s="280" customFormat="1">
      <c r="A4" s="723">
        <v>2</v>
      </c>
      <c r="B4" s="277" t="s">
        <v>8</v>
      </c>
      <c r="C4" s="277" t="s">
        <v>2610</v>
      </c>
      <c r="D4" s="277" t="s">
        <v>2606</v>
      </c>
      <c r="E4" s="277" t="s">
        <v>2607</v>
      </c>
      <c r="F4" s="277" t="s">
        <v>2608</v>
      </c>
      <c r="G4" s="277"/>
      <c r="H4" s="277" t="s">
        <v>533</v>
      </c>
      <c r="I4" s="277">
        <v>2000</v>
      </c>
      <c r="J4" s="277" t="s">
        <v>121</v>
      </c>
      <c r="K4" s="277" t="s">
        <v>194</v>
      </c>
      <c r="L4" s="277" t="s">
        <v>386</v>
      </c>
      <c r="M4" s="277" t="s">
        <v>113</v>
      </c>
      <c r="N4" s="277" t="s">
        <v>401</v>
      </c>
      <c r="O4" s="277" t="s">
        <v>139</v>
      </c>
      <c r="P4" s="277"/>
      <c r="Q4" s="277"/>
      <c r="R4" s="277"/>
      <c r="S4" s="277"/>
      <c r="T4" s="277"/>
      <c r="U4" s="277" t="s">
        <v>2611</v>
      </c>
      <c r="V4" s="277" t="s">
        <v>68</v>
      </c>
      <c r="W4" s="277" t="s">
        <v>68</v>
      </c>
      <c r="X4" s="277" t="s">
        <v>68</v>
      </c>
      <c r="Y4" s="277" t="s">
        <v>68</v>
      </c>
      <c r="Z4" s="277" t="s">
        <v>69</v>
      </c>
      <c r="AA4" s="277"/>
      <c r="AB4" s="277">
        <v>10001002961</v>
      </c>
      <c r="AC4" s="278">
        <v>53</v>
      </c>
      <c r="AD4" s="278">
        <v>8</v>
      </c>
      <c r="AE4" s="278">
        <v>8</v>
      </c>
      <c r="AF4" s="721">
        <v>110.4</v>
      </c>
      <c r="AG4" s="721">
        <f t="shared" si="0"/>
        <v>0</v>
      </c>
      <c r="AH4" s="724">
        <f t="shared" si="1"/>
        <v>110.4</v>
      </c>
      <c r="AI4" s="725">
        <f t="shared" ref="AI4:AI27" si="2">AF4*1.07</f>
        <v>118.12800000000001</v>
      </c>
    </row>
    <row r="5" spans="1:37" s="280" customFormat="1">
      <c r="A5" s="723">
        <v>3</v>
      </c>
      <c r="B5" s="277" t="s">
        <v>8</v>
      </c>
      <c r="C5" s="277" t="s">
        <v>2612</v>
      </c>
      <c r="D5" s="277" t="s">
        <v>2606</v>
      </c>
      <c r="E5" s="277" t="s">
        <v>2607</v>
      </c>
      <c r="F5" s="277" t="s">
        <v>2608</v>
      </c>
      <c r="G5" s="277"/>
      <c r="H5" s="277" t="s">
        <v>533</v>
      </c>
      <c r="I5" s="277">
        <v>2000</v>
      </c>
      <c r="J5" s="277" t="s">
        <v>121</v>
      </c>
      <c r="K5" s="277" t="s">
        <v>194</v>
      </c>
      <c r="L5" s="277" t="s">
        <v>386</v>
      </c>
      <c r="M5" s="277" t="s">
        <v>113</v>
      </c>
      <c r="N5" s="277" t="s">
        <v>401</v>
      </c>
      <c r="O5" s="277" t="s">
        <v>139</v>
      </c>
      <c r="P5" s="277"/>
      <c r="Q5" s="277"/>
      <c r="R5" s="277"/>
      <c r="S5" s="277"/>
      <c r="T5" s="277"/>
      <c r="U5" s="277" t="s">
        <v>2613</v>
      </c>
      <c r="V5" s="277" t="s">
        <v>68</v>
      </c>
      <c r="W5" s="277" t="s">
        <v>68</v>
      </c>
      <c r="X5" s="277" t="s">
        <v>68</v>
      </c>
      <c r="Y5" s="277" t="s">
        <v>68</v>
      </c>
      <c r="Z5" s="277" t="s">
        <v>69</v>
      </c>
      <c r="AA5" s="277"/>
      <c r="AB5" s="277">
        <v>10001002961</v>
      </c>
      <c r="AC5" s="278">
        <v>53</v>
      </c>
      <c r="AD5" s="278">
        <v>8</v>
      </c>
      <c r="AE5" s="278">
        <v>8</v>
      </c>
      <c r="AF5" s="721">
        <v>110.4</v>
      </c>
      <c r="AG5" s="721">
        <f t="shared" si="0"/>
        <v>0</v>
      </c>
      <c r="AH5" s="724">
        <f t="shared" si="1"/>
        <v>110.4</v>
      </c>
      <c r="AI5" s="725">
        <f t="shared" si="2"/>
        <v>118.12800000000001</v>
      </c>
    </row>
    <row r="6" spans="1:37" s="280" customFormat="1">
      <c r="A6" s="723">
        <v>4</v>
      </c>
      <c r="B6" s="277" t="s">
        <v>8</v>
      </c>
      <c r="C6" s="277" t="s">
        <v>2614</v>
      </c>
      <c r="D6" s="277" t="s">
        <v>2606</v>
      </c>
      <c r="E6" s="277" t="s">
        <v>2615</v>
      </c>
      <c r="F6" s="277" t="s">
        <v>2608</v>
      </c>
      <c r="G6" s="277"/>
      <c r="H6" s="277" t="s">
        <v>533</v>
      </c>
      <c r="I6" s="277">
        <v>2000</v>
      </c>
      <c r="J6" s="277" t="s">
        <v>73</v>
      </c>
      <c r="K6" s="277" t="s">
        <v>194</v>
      </c>
      <c r="L6" s="277" t="s">
        <v>2616</v>
      </c>
      <c r="M6" s="277" t="s">
        <v>113</v>
      </c>
      <c r="N6" s="277" t="s">
        <v>401</v>
      </c>
      <c r="O6" s="277" t="s">
        <v>139</v>
      </c>
      <c r="P6" s="277"/>
      <c r="Q6" s="277"/>
      <c r="R6" s="277"/>
      <c r="S6" s="277"/>
      <c r="T6" s="277"/>
      <c r="U6" s="277" t="s">
        <v>2617</v>
      </c>
      <c r="V6" s="277" t="s">
        <v>68</v>
      </c>
      <c r="W6" s="277" t="s">
        <v>68</v>
      </c>
      <c r="X6" s="277" t="s">
        <v>68</v>
      </c>
      <c r="Y6" s="277" t="s">
        <v>68</v>
      </c>
      <c r="Z6" s="277" t="s">
        <v>69</v>
      </c>
      <c r="AA6" s="277"/>
      <c r="AB6" s="277">
        <v>10001002961</v>
      </c>
      <c r="AC6" s="278">
        <v>53</v>
      </c>
      <c r="AD6" s="278">
        <v>0</v>
      </c>
      <c r="AE6" s="278">
        <v>0</v>
      </c>
      <c r="AF6" s="721">
        <v>84.800000000000011</v>
      </c>
      <c r="AG6" s="721">
        <f t="shared" si="0"/>
        <v>0</v>
      </c>
      <c r="AH6" s="724">
        <f t="shared" si="1"/>
        <v>84.800000000000011</v>
      </c>
      <c r="AI6" s="725">
        <f t="shared" si="2"/>
        <v>90.736000000000018</v>
      </c>
    </row>
    <row r="7" spans="1:37" s="280" customFormat="1">
      <c r="A7" s="723">
        <v>5</v>
      </c>
      <c r="B7" s="277" t="s">
        <v>8</v>
      </c>
      <c r="C7" s="277" t="s">
        <v>2618</v>
      </c>
      <c r="D7" s="277" t="s">
        <v>2606</v>
      </c>
      <c r="E7" s="277" t="s">
        <v>898</v>
      </c>
      <c r="F7" s="277" t="s">
        <v>2608</v>
      </c>
      <c r="G7" s="277"/>
      <c r="H7" s="277" t="s">
        <v>533</v>
      </c>
      <c r="I7" s="277">
        <v>2000</v>
      </c>
      <c r="J7" s="277" t="s">
        <v>121</v>
      </c>
      <c r="K7" s="277" t="s">
        <v>194</v>
      </c>
      <c r="L7" s="277" t="s">
        <v>386</v>
      </c>
      <c r="M7" s="277" t="s">
        <v>113</v>
      </c>
      <c r="N7" s="277" t="s">
        <v>1278</v>
      </c>
      <c r="O7" s="277" t="s">
        <v>139</v>
      </c>
      <c r="P7" s="277"/>
      <c r="Q7" s="277"/>
      <c r="R7" s="277"/>
      <c r="S7" s="277"/>
      <c r="T7" s="277"/>
      <c r="U7" s="277" t="s">
        <v>2619</v>
      </c>
      <c r="V7" s="277" t="s">
        <v>68</v>
      </c>
      <c r="W7" s="277" t="s">
        <v>68</v>
      </c>
      <c r="X7" s="277" t="s">
        <v>68</v>
      </c>
      <c r="Y7" s="277" t="s">
        <v>68</v>
      </c>
      <c r="Z7" s="277" t="s">
        <v>69</v>
      </c>
      <c r="AA7" s="277"/>
      <c r="AB7" s="277">
        <v>10001002961</v>
      </c>
      <c r="AC7" s="278">
        <v>53</v>
      </c>
      <c r="AD7" s="278">
        <v>8</v>
      </c>
      <c r="AE7" s="278">
        <v>8</v>
      </c>
      <c r="AF7" s="721">
        <v>110.4</v>
      </c>
      <c r="AG7" s="721">
        <f t="shared" si="0"/>
        <v>0</v>
      </c>
      <c r="AH7" s="724">
        <f t="shared" si="1"/>
        <v>110.4</v>
      </c>
      <c r="AI7" s="725">
        <f t="shared" si="2"/>
        <v>118.12800000000001</v>
      </c>
    </row>
    <row r="8" spans="1:37" s="280" customFormat="1">
      <c r="A8" s="723">
        <v>6</v>
      </c>
      <c r="B8" s="277" t="s">
        <v>8</v>
      </c>
      <c r="C8" s="277" t="s">
        <v>2620</v>
      </c>
      <c r="D8" s="277" t="s">
        <v>2606</v>
      </c>
      <c r="E8" s="277" t="s">
        <v>898</v>
      </c>
      <c r="F8" s="277" t="s">
        <v>2608</v>
      </c>
      <c r="G8" s="277"/>
      <c r="H8" s="277" t="s">
        <v>533</v>
      </c>
      <c r="I8" s="277">
        <v>2000</v>
      </c>
      <c r="J8" s="277" t="s">
        <v>121</v>
      </c>
      <c r="K8" s="277" t="s">
        <v>194</v>
      </c>
      <c r="L8" s="277" t="s">
        <v>386</v>
      </c>
      <c r="M8" s="277" t="s">
        <v>113</v>
      </c>
      <c r="N8" s="277" t="s">
        <v>1278</v>
      </c>
      <c r="O8" s="277" t="s">
        <v>139</v>
      </c>
      <c r="P8" s="277"/>
      <c r="Q8" s="277"/>
      <c r="R8" s="277"/>
      <c r="S8" s="277"/>
      <c r="T8" s="277"/>
      <c r="U8" s="277" t="s">
        <v>2621</v>
      </c>
      <c r="V8" s="277" t="s">
        <v>68</v>
      </c>
      <c r="W8" s="277" t="s">
        <v>68</v>
      </c>
      <c r="X8" s="277" t="s">
        <v>68</v>
      </c>
      <c r="Y8" s="277" t="s">
        <v>68</v>
      </c>
      <c r="Z8" s="277" t="s">
        <v>69</v>
      </c>
      <c r="AA8" s="277"/>
      <c r="AB8" s="277">
        <v>10001002961</v>
      </c>
      <c r="AC8" s="278">
        <v>53</v>
      </c>
      <c r="AD8" s="278">
        <v>8</v>
      </c>
      <c r="AE8" s="278">
        <v>8</v>
      </c>
      <c r="AF8" s="721">
        <v>110.4</v>
      </c>
      <c r="AG8" s="721">
        <f t="shared" si="0"/>
        <v>0</v>
      </c>
      <c r="AH8" s="724">
        <f t="shared" si="1"/>
        <v>110.4</v>
      </c>
      <c r="AI8" s="725">
        <f t="shared" si="2"/>
        <v>118.12800000000001</v>
      </c>
    </row>
    <row r="9" spans="1:37" s="280" customFormat="1">
      <c r="A9" s="723">
        <v>7</v>
      </c>
      <c r="B9" s="277" t="s">
        <v>8</v>
      </c>
      <c r="C9" s="277" t="s">
        <v>2622</v>
      </c>
      <c r="D9" s="277" t="s">
        <v>2606</v>
      </c>
      <c r="E9" s="277" t="s">
        <v>898</v>
      </c>
      <c r="F9" s="277" t="s">
        <v>2608</v>
      </c>
      <c r="G9" s="277"/>
      <c r="H9" s="277" t="s">
        <v>533</v>
      </c>
      <c r="I9" s="277">
        <v>2000</v>
      </c>
      <c r="J9" s="277" t="s">
        <v>121</v>
      </c>
      <c r="K9" s="277" t="s">
        <v>194</v>
      </c>
      <c r="L9" s="277" t="s">
        <v>386</v>
      </c>
      <c r="M9" s="277" t="s">
        <v>113</v>
      </c>
      <c r="N9" s="277" t="s">
        <v>1278</v>
      </c>
      <c r="O9" s="277" t="s">
        <v>139</v>
      </c>
      <c r="P9" s="277"/>
      <c r="Q9" s="277"/>
      <c r="R9" s="277"/>
      <c r="S9" s="277"/>
      <c r="T9" s="277"/>
      <c r="U9" s="277" t="s">
        <v>2623</v>
      </c>
      <c r="V9" s="277" t="s">
        <v>68</v>
      </c>
      <c r="W9" s="277" t="s">
        <v>68</v>
      </c>
      <c r="X9" s="277" t="s">
        <v>68</v>
      </c>
      <c r="Y9" s="277" t="s">
        <v>68</v>
      </c>
      <c r="Z9" s="277" t="s">
        <v>69</v>
      </c>
      <c r="AA9" s="277"/>
      <c r="AB9" s="277">
        <v>10001002961</v>
      </c>
      <c r="AC9" s="278">
        <v>53</v>
      </c>
      <c r="AD9" s="278">
        <v>8</v>
      </c>
      <c r="AE9" s="278">
        <v>8</v>
      </c>
      <c r="AF9" s="721">
        <v>110.4</v>
      </c>
      <c r="AG9" s="721">
        <f t="shared" si="0"/>
        <v>0</v>
      </c>
      <c r="AH9" s="724">
        <f t="shared" si="1"/>
        <v>110.4</v>
      </c>
      <c r="AI9" s="725">
        <f t="shared" si="2"/>
        <v>118.12800000000001</v>
      </c>
    </row>
    <row r="10" spans="1:37" s="280" customFormat="1">
      <c r="A10" s="723">
        <v>8</v>
      </c>
      <c r="B10" s="277" t="s">
        <v>8</v>
      </c>
      <c r="C10" s="277" t="s">
        <v>2624</v>
      </c>
      <c r="D10" s="277" t="s">
        <v>2606</v>
      </c>
      <c r="E10" s="277" t="s">
        <v>898</v>
      </c>
      <c r="F10" s="277" t="s">
        <v>2608</v>
      </c>
      <c r="G10" s="277"/>
      <c r="H10" s="277" t="s">
        <v>533</v>
      </c>
      <c r="I10" s="277">
        <v>2000</v>
      </c>
      <c r="J10" s="277" t="s">
        <v>121</v>
      </c>
      <c r="K10" s="277" t="s">
        <v>194</v>
      </c>
      <c r="L10" s="277" t="s">
        <v>386</v>
      </c>
      <c r="M10" s="277" t="s">
        <v>113</v>
      </c>
      <c r="N10" s="277" t="s">
        <v>1278</v>
      </c>
      <c r="O10" s="277" t="s">
        <v>139</v>
      </c>
      <c r="P10" s="277"/>
      <c r="Q10" s="277"/>
      <c r="R10" s="277"/>
      <c r="S10" s="277"/>
      <c r="T10" s="277"/>
      <c r="U10" s="277" t="s">
        <v>2625</v>
      </c>
      <c r="V10" s="277" t="s">
        <v>68</v>
      </c>
      <c r="W10" s="277" t="s">
        <v>68</v>
      </c>
      <c r="X10" s="277" t="s">
        <v>68</v>
      </c>
      <c r="Y10" s="277" t="s">
        <v>68</v>
      </c>
      <c r="Z10" s="277" t="s">
        <v>69</v>
      </c>
      <c r="AA10" s="277"/>
      <c r="AB10" s="277">
        <v>10001002961</v>
      </c>
      <c r="AC10" s="278">
        <v>53</v>
      </c>
      <c r="AD10" s="278">
        <v>8</v>
      </c>
      <c r="AE10" s="278">
        <v>8</v>
      </c>
      <c r="AF10" s="721">
        <v>110.4</v>
      </c>
      <c r="AG10" s="721">
        <f t="shared" si="0"/>
        <v>0</v>
      </c>
      <c r="AH10" s="724">
        <f t="shared" si="1"/>
        <v>110.4</v>
      </c>
      <c r="AI10" s="725">
        <f t="shared" si="2"/>
        <v>118.12800000000001</v>
      </c>
    </row>
    <row r="11" spans="1:37" s="280" customFormat="1">
      <c r="A11" s="723">
        <v>9</v>
      </c>
      <c r="B11" s="277" t="s">
        <v>8</v>
      </c>
      <c r="C11" s="277" t="s">
        <v>2626</v>
      </c>
      <c r="D11" s="277" t="s">
        <v>2606</v>
      </c>
      <c r="E11" s="277" t="s">
        <v>898</v>
      </c>
      <c r="F11" s="277" t="s">
        <v>2608</v>
      </c>
      <c r="G11" s="277"/>
      <c r="H11" s="277" t="s">
        <v>533</v>
      </c>
      <c r="I11" s="277">
        <v>2000</v>
      </c>
      <c r="J11" s="277" t="s">
        <v>121</v>
      </c>
      <c r="K11" s="277" t="s">
        <v>194</v>
      </c>
      <c r="L11" s="277" t="s">
        <v>386</v>
      </c>
      <c r="M11" s="277" t="s">
        <v>113</v>
      </c>
      <c r="N11" s="277" t="s">
        <v>1278</v>
      </c>
      <c r="O11" s="277" t="s">
        <v>139</v>
      </c>
      <c r="P11" s="277"/>
      <c r="Q11" s="277"/>
      <c r="R11" s="277"/>
      <c r="S11" s="277"/>
      <c r="T11" s="277"/>
      <c r="U11" s="277" t="s">
        <v>2627</v>
      </c>
      <c r="V11" s="277" t="s">
        <v>68</v>
      </c>
      <c r="W11" s="277" t="s">
        <v>68</v>
      </c>
      <c r="X11" s="277" t="s">
        <v>68</v>
      </c>
      <c r="Y11" s="277" t="s">
        <v>68</v>
      </c>
      <c r="Z11" s="277" t="s">
        <v>69</v>
      </c>
      <c r="AA11" s="277"/>
      <c r="AB11" s="277">
        <v>10001002961</v>
      </c>
      <c r="AC11" s="278">
        <v>53</v>
      </c>
      <c r="AD11" s="278">
        <v>8</v>
      </c>
      <c r="AE11" s="278">
        <v>8</v>
      </c>
      <c r="AF11" s="721">
        <v>110.4</v>
      </c>
      <c r="AG11" s="721">
        <f t="shared" si="0"/>
        <v>0</v>
      </c>
      <c r="AH11" s="724">
        <f t="shared" si="1"/>
        <v>110.4</v>
      </c>
      <c r="AI11" s="725">
        <f t="shared" si="2"/>
        <v>118.12800000000001</v>
      </c>
    </row>
    <row r="12" spans="1:37" s="280" customFormat="1">
      <c r="A12" s="723">
        <v>10</v>
      </c>
      <c r="B12" s="277" t="s">
        <v>8</v>
      </c>
      <c r="C12" s="277" t="s">
        <v>2628</v>
      </c>
      <c r="D12" s="277" t="s">
        <v>2606</v>
      </c>
      <c r="E12" s="277" t="s">
        <v>898</v>
      </c>
      <c r="F12" s="277" t="s">
        <v>2608</v>
      </c>
      <c r="G12" s="277"/>
      <c r="H12" s="277" t="s">
        <v>533</v>
      </c>
      <c r="I12" s="277">
        <v>2000</v>
      </c>
      <c r="J12" s="277" t="s">
        <v>121</v>
      </c>
      <c r="K12" s="277" t="s">
        <v>194</v>
      </c>
      <c r="L12" s="277" t="s">
        <v>386</v>
      </c>
      <c r="M12" s="277" t="s">
        <v>113</v>
      </c>
      <c r="N12" s="277" t="s">
        <v>1278</v>
      </c>
      <c r="O12" s="277" t="s">
        <v>139</v>
      </c>
      <c r="P12" s="277"/>
      <c r="Q12" s="277"/>
      <c r="R12" s="277"/>
      <c r="S12" s="277"/>
      <c r="T12" s="277"/>
      <c r="U12" s="277" t="s">
        <v>2629</v>
      </c>
      <c r="V12" s="277" t="s">
        <v>571</v>
      </c>
      <c r="W12" s="277" t="s">
        <v>571</v>
      </c>
      <c r="X12" s="277" t="s">
        <v>68</v>
      </c>
      <c r="Y12" s="277" t="s">
        <v>68</v>
      </c>
      <c r="Z12" s="277" t="s">
        <v>69</v>
      </c>
      <c r="AA12" s="277"/>
      <c r="AB12" s="277">
        <v>10001002971</v>
      </c>
      <c r="AC12" s="278">
        <v>53</v>
      </c>
      <c r="AD12" s="278">
        <v>8</v>
      </c>
      <c r="AE12" s="278">
        <v>8</v>
      </c>
      <c r="AF12" s="721">
        <v>110.4</v>
      </c>
      <c r="AG12" s="721">
        <v>0</v>
      </c>
      <c r="AH12" s="724">
        <f t="shared" si="1"/>
        <v>110.4</v>
      </c>
      <c r="AI12" s="725">
        <f t="shared" si="2"/>
        <v>118.12800000000001</v>
      </c>
    </row>
    <row r="13" spans="1:37" s="280" customFormat="1">
      <c r="A13" s="723">
        <v>11</v>
      </c>
      <c r="B13" s="277" t="s">
        <v>8</v>
      </c>
      <c r="C13" s="277" t="s">
        <v>2630</v>
      </c>
      <c r="D13" s="277" t="s">
        <v>2606</v>
      </c>
      <c r="E13" s="277" t="s">
        <v>898</v>
      </c>
      <c r="F13" s="277" t="s">
        <v>2608</v>
      </c>
      <c r="G13" s="277"/>
      <c r="H13" s="277" t="s">
        <v>533</v>
      </c>
      <c r="I13" s="277">
        <v>2000</v>
      </c>
      <c r="J13" s="277" t="s">
        <v>121</v>
      </c>
      <c r="K13" s="277" t="s">
        <v>194</v>
      </c>
      <c r="L13" s="277" t="s">
        <v>386</v>
      </c>
      <c r="M13" s="277" t="s">
        <v>113</v>
      </c>
      <c r="N13" s="277" t="s">
        <v>1278</v>
      </c>
      <c r="O13" s="277" t="s">
        <v>139</v>
      </c>
      <c r="P13" s="277"/>
      <c r="Q13" s="277"/>
      <c r="R13" s="277"/>
      <c r="S13" s="277"/>
      <c r="T13" s="277"/>
      <c r="U13" s="277" t="s">
        <v>2631</v>
      </c>
      <c r="V13" s="277" t="s">
        <v>68</v>
      </c>
      <c r="W13" s="277" t="s">
        <v>68</v>
      </c>
      <c r="X13" s="277" t="s">
        <v>68</v>
      </c>
      <c r="Y13" s="277" t="s">
        <v>68</v>
      </c>
      <c r="Z13" s="277" t="s">
        <v>69</v>
      </c>
      <c r="AA13" s="277"/>
      <c r="AB13" s="277">
        <v>10001002961</v>
      </c>
      <c r="AC13" s="278">
        <v>53</v>
      </c>
      <c r="AD13" s="278">
        <v>8</v>
      </c>
      <c r="AE13" s="278">
        <v>8</v>
      </c>
      <c r="AF13" s="721">
        <v>110.4</v>
      </c>
      <c r="AG13" s="721">
        <f t="shared" ref="AG13:AG18" si="3">AF13*(1-(0.95^0*0.9^0*0.8^0*0.7^0*0.65^0*0.93^0*0.93^0*1^0))</f>
        <v>0</v>
      </c>
      <c r="AH13" s="724">
        <f t="shared" si="1"/>
        <v>110.4</v>
      </c>
      <c r="AI13" s="725">
        <f t="shared" si="2"/>
        <v>118.12800000000001</v>
      </c>
    </row>
    <row r="14" spans="1:37" s="280" customFormat="1">
      <c r="A14" s="723">
        <v>12</v>
      </c>
      <c r="B14" s="277" t="s">
        <v>8</v>
      </c>
      <c r="C14" s="277" t="s">
        <v>2632</v>
      </c>
      <c r="D14" s="277" t="s">
        <v>2606</v>
      </c>
      <c r="E14" s="277" t="s">
        <v>898</v>
      </c>
      <c r="F14" s="277" t="s">
        <v>2608</v>
      </c>
      <c r="G14" s="277"/>
      <c r="H14" s="277" t="s">
        <v>533</v>
      </c>
      <c r="I14" s="277">
        <v>2000</v>
      </c>
      <c r="J14" s="277" t="s">
        <v>108</v>
      </c>
      <c r="K14" s="277" t="s">
        <v>194</v>
      </c>
      <c r="L14" s="277" t="s">
        <v>386</v>
      </c>
      <c r="M14" s="277" t="s">
        <v>113</v>
      </c>
      <c r="N14" s="277" t="s">
        <v>1278</v>
      </c>
      <c r="O14" s="277" t="s">
        <v>139</v>
      </c>
      <c r="P14" s="277"/>
      <c r="Q14" s="277"/>
      <c r="R14" s="277"/>
      <c r="S14" s="277"/>
      <c r="T14" s="277"/>
      <c r="U14" s="277" t="s">
        <v>2633</v>
      </c>
      <c r="V14" s="277" t="s">
        <v>68</v>
      </c>
      <c r="W14" s="277" t="s">
        <v>68</v>
      </c>
      <c r="X14" s="277" t="s">
        <v>68</v>
      </c>
      <c r="Y14" s="277" t="s">
        <v>68</v>
      </c>
      <c r="Z14" s="277" t="s">
        <v>69</v>
      </c>
      <c r="AA14" s="277"/>
      <c r="AB14" s="277">
        <v>10001002961</v>
      </c>
      <c r="AC14" s="278">
        <v>53</v>
      </c>
      <c r="AD14" s="278">
        <v>8</v>
      </c>
      <c r="AE14" s="278">
        <v>8</v>
      </c>
      <c r="AF14" s="721">
        <v>110.4</v>
      </c>
      <c r="AG14" s="721">
        <f t="shared" si="3"/>
        <v>0</v>
      </c>
      <c r="AH14" s="724">
        <f t="shared" si="1"/>
        <v>110.4</v>
      </c>
      <c r="AI14" s="725">
        <f t="shared" si="2"/>
        <v>118.12800000000001</v>
      </c>
    </row>
    <row r="15" spans="1:37" s="280" customFormat="1">
      <c r="A15" s="723">
        <v>13</v>
      </c>
      <c r="B15" s="277" t="s">
        <v>8</v>
      </c>
      <c r="C15" s="277" t="s">
        <v>2634</v>
      </c>
      <c r="D15" s="277" t="s">
        <v>2606</v>
      </c>
      <c r="E15" s="277" t="s">
        <v>2615</v>
      </c>
      <c r="F15" s="277" t="s">
        <v>2608</v>
      </c>
      <c r="G15" s="277"/>
      <c r="H15" s="277" t="s">
        <v>533</v>
      </c>
      <c r="I15" s="277">
        <v>2000</v>
      </c>
      <c r="J15" s="277" t="s">
        <v>121</v>
      </c>
      <c r="K15" s="277" t="s">
        <v>194</v>
      </c>
      <c r="L15" s="277" t="s">
        <v>386</v>
      </c>
      <c r="M15" s="277" t="s">
        <v>113</v>
      </c>
      <c r="N15" s="277" t="s">
        <v>401</v>
      </c>
      <c r="O15" s="277" t="s">
        <v>139</v>
      </c>
      <c r="P15" s="277"/>
      <c r="Q15" s="277"/>
      <c r="R15" s="277"/>
      <c r="S15" s="277"/>
      <c r="T15" s="277"/>
      <c r="U15" s="277" t="s">
        <v>2635</v>
      </c>
      <c r="V15" s="277" t="s">
        <v>68</v>
      </c>
      <c r="W15" s="277" t="s">
        <v>68</v>
      </c>
      <c r="X15" s="277" t="s">
        <v>68</v>
      </c>
      <c r="Y15" s="277" t="s">
        <v>68</v>
      </c>
      <c r="Z15" s="277" t="s">
        <v>69</v>
      </c>
      <c r="AA15" s="277"/>
      <c r="AB15" s="277">
        <v>10001002961</v>
      </c>
      <c r="AC15" s="278">
        <v>53</v>
      </c>
      <c r="AD15" s="278">
        <v>8</v>
      </c>
      <c r="AE15" s="278">
        <v>8</v>
      </c>
      <c r="AF15" s="721">
        <v>110.4</v>
      </c>
      <c r="AG15" s="721">
        <f t="shared" si="3"/>
        <v>0</v>
      </c>
      <c r="AH15" s="724">
        <f t="shared" si="1"/>
        <v>110.4</v>
      </c>
      <c r="AI15" s="725">
        <f t="shared" si="2"/>
        <v>118.12800000000001</v>
      </c>
    </row>
    <row r="16" spans="1:37" s="280" customFormat="1">
      <c r="A16" s="723">
        <v>14</v>
      </c>
      <c r="B16" s="277" t="s">
        <v>8</v>
      </c>
      <c r="C16" s="277" t="s">
        <v>2636</v>
      </c>
      <c r="D16" s="277" t="s">
        <v>2606</v>
      </c>
      <c r="E16" s="277" t="s">
        <v>2615</v>
      </c>
      <c r="F16" s="277" t="s">
        <v>2608</v>
      </c>
      <c r="G16" s="277"/>
      <c r="H16" s="277" t="s">
        <v>533</v>
      </c>
      <c r="I16" s="277">
        <v>2000</v>
      </c>
      <c r="J16" s="277" t="s">
        <v>121</v>
      </c>
      <c r="K16" s="277" t="s">
        <v>194</v>
      </c>
      <c r="L16" s="277" t="s">
        <v>386</v>
      </c>
      <c r="M16" s="277" t="s">
        <v>113</v>
      </c>
      <c r="N16" s="277" t="s">
        <v>401</v>
      </c>
      <c r="O16" s="277" t="s">
        <v>139</v>
      </c>
      <c r="P16" s="277"/>
      <c r="Q16" s="277"/>
      <c r="R16" s="277"/>
      <c r="S16" s="277"/>
      <c r="T16" s="277"/>
      <c r="U16" s="277" t="s">
        <v>2637</v>
      </c>
      <c r="V16" s="277" t="s">
        <v>68</v>
      </c>
      <c r="W16" s="277" t="s">
        <v>68</v>
      </c>
      <c r="X16" s="277" t="s">
        <v>68</v>
      </c>
      <c r="Y16" s="277" t="s">
        <v>68</v>
      </c>
      <c r="Z16" s="277" t="s">
        <v>69</v>
      </c>
      <c r="AA16" s="277"/>
      <c r="AB16" s="277">
        <v>10001002961</v>
      </c>
      <c r="AC16" s="278">
        <v>53</v>
      </c>
      <c r="AD16" s="278">
        <v>8</v>
      </c>
      <c r="AE16" s="278">
        <v>8</v>
      </c>
      <c r="AF16" s="721">
        <v>110.4</v>
      </c>
      <c r="AG16" s="721">
        <f t="shared" si="3"/>
        <v>0</v>
      </c>
      <c r="AH16" s="724">
        <f t="shared" si="1"/>
        <v>110.4</v>
      </c>
      <c r="AI16" s="725">
        <f t="shared" si="2"/>
        <v>118.12800000000001</v>
      </c>
    </row>
    <row r="17" spans="1:37" s="280" customFormat="1">
      <c r="A17" s="723">
        <v>15</v>
      </c>
      <c r="B17" s="277" t="s">
        <v>8</v>
      </c>
      <c r="C17" s="277" t="s">
        <v>2638</v>
      </c>
      <c r="D17" s="277" t="s">
        <v>2606</v>
      </c>
      <c r="E17" s="277" t="s">
        <v>2615</v>
      </c>
      <c r="F17" s="277" t="s">
        <v>2608</v>
      </c>
      <c r="G17" s="277"/>
      <c r="H17" s="277" t="s">
        <v>533</v>
      </c>
      <c r="I17" s="277">
        <v>2000</v>
      </c>
      <c r="J17" s="277" t="s">
        <v>121</v>
      </c>
      <c r="K17" s="277" t="s">
        <v>194</v>
      </c>
      <c r="L17" s="277" t="s">
        <v>386</v>
      </c>
      <c r="M17" s="277" t="s">
        <v>113</v>
      </c>
      <c r="N17" s="277" t="s">
        <v>401</v>
      </c>
      <c r="O17" s="277" t="s">
        <v>139</v>
      </c>
      <c r="P17" s="277"/>
      <c r="Q17" s="277"/>
      <c r="R17" s="277"/>
      <c r="S17" s="277"/>
      <c r="T17" s="277"/>
      <c r="U17" s="277" t="s">
        <v>2639</v>
      </c>
      <c r="V17" s="277" t="s">
        <v>68</v>
      </c>
      <c r="W17" s="277" t="s">
        <v>68</v>
      </c>
      <c r="X17" s="277" t="s">
        <v>68</v>
      </c>
      <c r="Y17" s="277" t="s">
        <v>68</v>
      </c>
      <c r="Z17" s="277" t="s">
        <v>69</v>
      </c>
      <c r="AA17" s="277"/>
      <c r="AB17" s="277">
        <v>10001002961</v>
      </c>
      <c r="AC17" s="278">
        <v>53</v>
      </c>
      <c r="AD17" s="278">
        <v>8</v>
      </c>
      <c r="AE17" s="278">
        <v>8</v>
      </c>
      <c r="AF17" s="721">
        <v>110.4</v>
      </c>
      <c r="AG17" s="721">
        <f t="shared" si="3"/>
        <v>0</v>
      </c>
      <c r="AH17" s="724">
        <f t="shared" si="1"/>
        <v>110.4</v>
      </c>
      <c r="AI17" s="725">
        <f t="shared" si="2"/>
        <v>118.12800000000001</v>
      </c>
    </row>
    <row r="18" spans="1:37" s="280" customFormat="1">
      <c r="A18" s="723">
        <v>16</v>
      </c>
      <c r="B18" s="277" t="s">
        <v>8</v>
      </c>
      <c r="C18" s="277" t="s">
        <v>2640</v>
      </c>
      <c r="D18" s="277" t="s">
        <v>2606</v>
      </c>
      <c r="E18" s="277" t="s">
        <v>2615</v>
      </c>
      <c r="F18" s="277" t="s">
        <v>2608</v>
      </c>
      <c r="G18" s="277"/>
      <c r="H18" s="277" t="s">
        <v>533</v>
      </c>
      <c r="I18" s="277">
        <v>2000</v>
      </c>
      <c r="J18" s="277" t="s">
        <v>121</v>
      </c>
      <c r="K18" s="277" t="s">
        <v>194</v>
      </c>
      <c r="L18" s="277" t="s">
        <v>386</v>
      </c>
      <c r="M18" s="277" t="s">
        <v>113</v>
      </c>
      <c r="N18" s="277" t="s">
        <v>401</v>
      </c>
      <c r="O18" s="277" t="s">
        <v>139</v>
      </c>
      <c r="P18" s="277"/>
      <c r="Q18" s="277"/>
      <c r="R18" s="277"/>
      <c r="S18" s="277"/>
      <c r="T18" s="277"/>
      <c r="U18" s="277" t="s">
        <v>2641</v>
      </c>
      <c r="V18" s="277" t="s">
        <v>68</v>
      </c>
      <c r="W18" s="277" t="s">
        <v>68</v>
      </c>
      <c r="X18" s="277" t="s">
        <v>68</v>
      </c>
      <c r="Y18" s="277" t="s">
        <v>68</v>
      </c>
      <c r="Z18" s="277" t="s">
        <v>69</v>
      </c>
      <c r="AA18" s="277"/>
      <c r="AB18" s="277">
        <v>10001002961</v>
      </c>
      <c r="AC18" s="278">
        <v>53</v>
      </c>
      <c r="AD18" s="278">
        <v>8</v>
      </c>
      <c r="AE18" s="278">
        <v>8</v>
      </c>
      <c r="AF18" s="721">
        <v>110.4</v>
      </c>
      <c r="AG18" s="721">
        <f t="shared" si="3"/>
        <v>0</v>
      </c>
      <c r="AH18" s="724">
        <f t="shared" si="1"/>
        <v>110.4</v>
      </c>
      <c r="AI18" s="725">
        <f t="shared" si="2"/>
        <v>118.12800000000001</v>
      </c>
    </row>
    <row r="19" spans="1:37" s="280" customFormat="1">
      <c r="A19" s="723">
        <v>17</v>
      </c>
      <c r="B19" s="277" t="s">
        <v>8</v>
      </c>
      <c r="C19" s="277" t="s">
        <v>2642</v>
      </c>
      <c r="D19" s="277" t="s">
        <v>2606</v>
      </c>
      <c r="E19" s="277" t="s">
        <v>2615</v>
      </c>
      <c r="F19" s="277" t="s">
        <v>2608</v>
      </c>
      <c r="G19" s="277"/>
      <c r="H19" s="277" t="s">
        <v>533</v>
      </c>
      <c r="I19" s="277">
        <v>2000</v>
      </c>
      <c r="J19" s="277" t="s">
        <v>121</v>
      </c>
      <c r="K19" s="277" t="s">
        <v>194</v>
      </c>
      <c r="L19" s="277" t="s">
        <v>386</v>
      </c>
      <c r="M19" s="277" t="s">
        <v>113</v>
      </c>
      <c r="N19" s="277" t="s">
        <v>401</v>
      </c>
      <c r="O19" s="277" t="s">
        <v>139</v>
      </c>
      <c r="P19" s="277"/>
      <c r="Q19" s="277"/>
      <c r="R19" s="277"/>
      <c r="S19" s="277"/>
      <c r="T19" s="277"/>
      <c r="U19" s="277" t="s">
        <v>2643</v>
      </c>
      <c r="V19" s="277" t="s">
        <v>571</v>
      </c>
      <c r="W19" s="277" t="s">
        <v>571</v>
      </c>
      <c r="X19" s="277" t="s">
        <v>68</v>
      </c>
      <c r="Y19" s="277" t="s">
        <v>68</v>
      </c>
      <c r="Z19" s="277" t="s">
        <v>69</v>
      </c>
      <c r="AA19" s="277"/>
      <c r="AB19" s="277">
        <v>10001002971</v>
      </c>
      <c r="AC19" s="278">
        <v>53</v>
      </c>
      <c r="AD19" s="278">
        <v>8</v>
      </c>
      <c r="AE19" s="278">
        <v>8</v>
      </c>
      <c r="AF19" s="721">
        <v>110.4</v>
      </c>
      <c r="AG19" s="721">
        <v>0</v>
      </c>
      <c r="AH19" s="724">
        <f t="shared" si="1"/>
        <v>110.4</v>
      </c>
      <c r="AI19" s="725">
        <f t="shared" si="2"/>
        <v>118.12800000000001</v>
      </c>
    </row>
    <row r="20" spans="1:37" s="280" customFormat="1">
      <c r="A20" s="723">
        <v>18</v>
      </c>
      <c r="B20" s="277" t="s">
        <v>8</v>
      </c>
      <c r="C20" s="277" t="s">
        <v>2644</v>
      </c>
      <c r="D20" s="277" t="s">
        <v>2606</v>
      </c>
      <c r="E20" s="277" t="s">
        <v>836</v>
      </c>
      <c r="F20" s="277" t="s">
        <v>2645</v>
      </c>
      <c r="G20" s="277"/>
      <c r="H20" s="277" t="s">
        <v>385</v>
      </c>
      <c r="I20" s="277">
        <v>3000</v>
      </c>
      <c r="J20" s="277" t="s">
        <v>108</v>
      </c>
      <c r="K20" s="277"/>
      <c r="L20" s="277"/>
      <c r="M20" s="277" t="s">
        <v>63</v>
      </c>
      <c r="N20" s="277" t="s">
        <v>631</v>
      </c>
      <c r="O20" s="277" t="s">
        <v>139</v>
      </c>
      <c r="P20" s="277"/>
      <c r="Q20" s="277"/>
      <c r="R20" s="277"/>
      <c r="S20" s="277"/>
      <c r="T20" s="277"/>
      <c r="U20" s="277" t="s">
        <v>2646</v>
      </c>
      <c r="V20" s="277" t="s">
        <v>68</v>
      </c>
      <c r="W20" s="277" t="s">
        <v>68</v>
      </c>
      <c r="X20" s="277" t="s">
        <v>68</v>
      </c>
      <c r="Y20" s="277" t="s">
        <v>68</v>
      </c>
      <c r="Z20" s="277" t="s">
        <v>69</v>
      </c>
      <c r="AA20" s="277"/>
      <c r="AB20" s="277">
        <v>10000000011</v>
      </c>
      <c r="AC20" s="278">
        <v>31</v>
      </c>
      <c r="AD20" s="278">
        <v>0</v>
      </c>
      <c r="AE20" s="278">
        <v>0</v>
      </c>
      <c r="AF20" s="721">
        <v>49.6</v>
      </c>
      <c r="AG20" s="721">
        <v>0</v>
      </c>
      <c r="AH20" s="724">
        <f t="shared" si="1"/>
        <v>49.6</v>
      </c>
      <c r="AI20" s="725">
        <f t="shared" si="2"/>
        <v>53.072000000000003</v>
      </c>
    </row>
    <row r="21" spans="1:37" s="280" customFormat="1">
      <c r="A21" s="723">
        <v>19</v>
      </c>
      <c r="B21" s="277" t="s">
        <v>8</v>
      </c>
      <c r="C21" s="277" t="s">
        <v>2647</v>
      </c>
      <c r="D21" s="277" t="s">
        <v>2606</v>
      </c>
      <c r="E21" s="277" t="s">
        <v>2648</v>
      </c>
      <c r="F21" s="277" t="s">
        <v>2649</v>
      </c>
      <c r="G21" s="277"/>
      <c r="H21" s="277" t="s">
        <v>533</v>
      </c>
      <c r="I21" s="277">
        <v>2000</v>
      </c>
      <c r="J21" s="277" t="s">
        <v>108</v>
      </c>
      <c r="K21" s="277"/>
      <c r="L21" s="277" t="s">
        <v>386</v>
      </c>
      <c r="M21" s="277" t="s">
        <v>113</v>
      </c>
      <c r="N21" s="277" t="s">
        <v>401</v>
      </c>
      <c r="O21" s="277" t="s">
        <v>139</v>
      </c>
      <c r="P21" s="277"/>
      <c r="Q21" s="277"/>
      <c r="R21" s="277"/>
      <c r="S21" s="277"/>
      <c r="T21" s="277"/>
      <c r="U21" s="277" t="s">
        <v>2650</v>
      </c>
      <c r="V21" s="277" t="s">
        <v>68</v>
      </c>
      <c r="W21" s="277" t="s">
        <v>68</v>
      </c>
      <c r="X21" s="277" t="s">
        <v>68</v>
      </c>
      <c r="Y21" s="277" t="s">
        <v>68</v>
      </c>
      <c r="Z21" s="277" t="s">
        <v>69</v>
      </c>
      <c r="AA21" s="277"/>
      <c r="AB21" s="277">
        <v>10000000011</v>
      </c>
      <c r="AC21" s="278">
        <v>53</v>
      </c>
      <c r="AD21" s="278">
        <v>0</v>
      </c>
      <c r="AE21" s="278">
        <v>8</v>
      </c>
      <c r="AF21" s="721">
        <v>97.600000000000009</v>
      </c>
      <c r="AG21" s="721">
        <f t="shared" ref="AG21:AG27" si="4">AF21*(1-(0.95^0*0.9^0*0.8^0*0.7^0*0.65^0*0.93^0*0.93^0*1^0))</f>
        <v>0</v>
      </c>
      <c r="AH21" s="724">
        <f t="shared" si="1"/>
        <v>97.600000000000009</v>
      </c>
      <c r="AI21" s="725">
        <f t="shared" si="2"/>
        <v>104.43200000000002</v>
      </c>
    </row>
    <row r="22" spans="1:37" s="280" customFormat="1">
      <c r="A22" s="723">
        <v>20</v>
      </c>
      <c r="B22" s="277" t="s">
        <v>8</v>
      </c>
      <c r="C22" s="277" t="s">
        <v>2651</v>
      </c>
      <c r="D22" s="277" t="s">
        <v>2606</v>
      </c>
      <c r="E22" s="277" t="s">
        <v>2648</v>
      </c>
      <c r="F22" s="277" t="s">
        <v>2649</v>
      </c>
      <c r="G22" s="277"/>
      <c r="H22" s="277" t="s">
        <v>533</v>
      </c>
      <c r="I22" s="277">
        <v>2000</v>
      </c>
      <c r="J22" s="277" t="s">
        <v>108</v>
      </c>
      <c r="K22" s="277"/>
      <c r="L22" s="277" t="s">
        <v>386</v>
      </c>
      <c r="M22" s="277" t="s">
        <v>113</v>
      </c>
      <c r="N22" s="277" t="s">
        <v>1278</v>
      </c>
      <c r="O22" s="277" t="s">
        <v>139</v>
      </c>
      <c r="P22" s="277"/>
      <c r="Q22" s="277"/>
      <c r="R22" s="277"/>
      <c r="S22" s="277"/>
      <c r="T22" s="277"/>
      <c r="U22" s="277" t="s">
        <v>2652</v>
      </c>
      <c r="V22" s="277" t="s">
        <v>68</v>
      </c>
      <c r="W22" s="277" t="s">
        <v>68</v>
      </c>
      <c r="X22" s="277" t="s">
        <v>68</v>
      </c>
      <c r="Y22" s="277" t="s">
        <v>68</v>
      </c>
      <c r="Z22" s="277" t="s">
        <v>69</v>
      </c>
      <c r="AA22" s="277"/>
      <c r="AB22" s="277">
        <v>10000000011</v>
      </c>
      <c r="AC22" s="278">
        <v>53</v>
      </c>
      <c r="AD22" s="278">
        <v>0</v>
      </c>
      <c r="AE22" s="278">
        <v>8</v>
      </c>
      <c r="AF22" s="721">
        <v>97.600000000000009</v>
      </c>
      <c r="AG22" s="721">
        <f t="shared" si="4"/>
        <v>0</v>
      </c>
      <c r="AH22" s="724">
        <f t="shared" si="1"/>
        <v>97.600000000000009</v>
      </c>
      <c r="AI22" s="725">
        <f t="shared" si="2"/>
        <v>104.43200000000002</v>
      </c>
    </row>
    <row r="23" spans="1:37" s="280" customFormat="1">
      <c r="A23" s="723">
        <v>21</v>
      </c>
      <c r="B23" s="277" t="s">
        <v>8</v>
      </c>
      <c r="C23" s="277" t="s">
        <v>2653</v>
      </c>
      <c r="D23" s="277" t="s">
        <v>2606</v>
      </c>
      <c r="E23" s="277" t="s">
        <v>2648</v>
      </c>
      <c r="F23" s="277" t="s">
        <v>2649</v>
      </c>
      <c r="G23" s="277"/>
      <c r="H23" s="277" t="s">
        <v>533</v>
      </c>
      <c r="I23" s="277">
        <v>2000</v>
      </c>
      <c r="J23" s="277" t="s">
        <v>108</v>
      </c>
      <c r="K23" s="277"/>
      <c r="L23" s="277" t="s">
        <v>386</v>
      </c>
      <c r="M23" s="277" t="s">
        <v>113</v>
      </c>
      <c r="N23" s="277" t="s">
        <v>1278</v>
      </c>
      <c r="O23" s="277" t="s">
        <v>139</v>
      </c>
      <c r="P23" s="277"/>
      <c r="Q23" s="277"/>
      <c r="R23" s="277"/>
      <c r="S23" s="277"/>
      <c r="T23" s="277"/>
      <c r="U23" s="277" t="s">
        <v>2654</v>
      </c>
      <c r="V23" s="277" t="s">
        <v>68</v>
      </c>
      <c r="W23" s="277" t="s">
        <v>68</v>
      </c>
      <c r="X23" s="277" t="s">
        <v>68</v>
      </c>
      <c r="Y23" s="277" t="s">
        <v>68</v>
      </c>
      <c r="Z23" s="277" t="s">
        <v>69</v>
      </c>
      <c r="AA23" s="277"/>
      <c r="AB23" s="277">
        <v>10000000011</v>
      </c>
      <c r="AC23" s="278">
        <v>53</v>
      </c>
      <c r="AD23" s="278">
        <v>0</v>
      </c>
      <c r="AE23" s="278">
        <v>8</v>
      </c>
      <c r="AF23" s="721">
        <v>97.600000000000009</v>
      </c>
      <c r="AG23" s="721">
        <f t="shared" si="4"/>
        <v>0</v>
      </c>
      <c r="AH23" s="724">
        <f t="shared" si="1"/>
        <v>97.600000000000009</v>
      </c>
      <c r="AI23" s="725">
        <f t="shared" si="2"/>
        <v>104.43200000000002</v>
      </c>
    </row>
    <row r="24" spans="1:37" s="280" customFormat="1">
      <c r="A24" s="723">
        <v>22</v>
      </c>
      <c r="B24" s="277" t="s">
        <v>8</v>
      </c>
      <c r="C24" s="277" t="s">
        <v>2655</v>
      </c>
      <c r="D24" s="277" t="s">
        <v>2606</v>
      </c>
      <c r="E24" s="277" t="s">
        <v>2648</v>
      </c>
      <c r="F24" s="277" t="s">
        <v>2649</v>
      </c>
      <c r="G24" s="277"/>
      <c r="H24" s="277" t="s">
        <v>533</v>
      </c>
      <c r="I24" s="277">
        <v>2000</v>
      </c>
      <c r="J24" s="277" t="s">
        <v>108</v>
      </c>
      <c r="K24" s="277"/>
      <c r="L24" s="277" t="s">
        <v>386</v>
      </c>
      <c r="M24" s="277" t="s">
        <v>113</v>
      </c>
      <c r="N24" s="277" t="s">
        <v>1278</v>
      </c>
      <c r="O24" s="277" t="s">
        <v>139</v>
      </c>
      <c r="P24" s="277"/>
      <c r="Q24" s="277"/>
      <c r="R24" s="277"/>
      <c r="S24" s="277"/>
      <c r="T24" s="277"/>
      <c r="U24" s="277" t="s">
        <v>2656</v>
      </c>
      <c r="V24" s="277" t="s">
        <v>68</v>
      </c>
      <c r="W24" s="277" t="s">
        <v>68</v>
      </c>
      <c r="X24" s="277" t="s">
        <v>68</v>
      </c>
      <c r="Y24" s="277" t="s">
        <v>68</v>
      </c>
      <c r="Z24" s="277" t="s">
        <v>69</v>
      </c>
      <c r="AA24" s="277"/>
      <c r="AB24" s="277">
        <v>10000000011</v>
      </c>
      <c r="AC24" s="278">
        <v>53</v>
      </c>
      <c r="AD24" s="278">
        <v>0</v>
      </c>
      <c r="AE24" s="278">
        <v>8</v>
      </c>
      <c r="AF24" s="721">
        <v>97.600000000000009</v>
      </c>
      <c r="AG24" s="721">
        <f t="shared" si="4"/>
        <v>0</v>
      </c>
      <c r="AH24" s="724">
        <f t="shared" si="1"/>
        <v>97.600000000000009</v>
      </c>
      <c r="AI24" s="725">
        <f t="shared" si="2"/>
        <v>104.43200000000002</v>
      </c>
    </row>
    <row r="25" spans="1:37" s="280" customFormat="1">
      <c r="A25" s="723">
        <v>23</v>
      </c>
      <c r="B25" s="277" t="s">
        <v>8</v>
      </c>
      <c r="C25" s="277" t="s">
        <v>2657</v>
      </c>
      <c r="D25" s="277" t="s">
        <v>2606</v>
      </c>
      <c r="E25" s="277" t="s">
        <v>2648</v>
      </c>
      <c r="F25" s="277" t="s">
        <v>2649</v>
      </c>
      <c r="G25" s="277"/>
      <c r="H25" s="277" t="s">
        <v>533</v>
      </c>
      <c r="I25" s="277">
        <v>2000</v>
      </c>
      <c r="J25" s="277" t="s">
        <v>108</v>
      </c>
      <c r="K25" s="277"/>
      <c r="L25" s="277" t="s">
        <v>386</v>
      </c>
      <c r="M25" s="277" t="s">
        <v>113</v>
      </c>
      <c r="N25" s="277" t="s">
        <v>401</v>
      </c>
      <c r="O25" s="277" t="s">
        <v>139</v>
      </c>
      <c r="P25" s="277"/>
      <c r="Q25" s="277"/>
      <c r="R25" s="277"/>
      <c r="S25" s="277"/>
      <c r="T25" s="277"/>
      <c r="U25" s="277" t="s">
        <v>2658</v>
      </c>
      <c r="V25" s="277" t="s">
        <v>68</v>
      </c>
      <c r="W25" s="277" t="s">
        <v>68</v>
      </c>
      <c r="X25" s="277" t="s">
        <v>68</v>
      </c>
      <c r="Y25" s="277" t="s">
        <v>68</v>
      </c>
      <c r="Z25" s="277" t="s">
        <v>69</v>
      </c>
      <c r="AA25" s="277"/>
      <c r="AB25" s="277">
        <v>10000000011</v>
      </c>
      <c r="AC25" s="278">
        <v>53</v>
      </c>
      <c r="AD25" s="278">
        <v>0</v>
      </c>
      <c r="AE25" s="278">
        <v>8</v>
      </c>
      <c r="AF25" s="721">
        <v>97.600000000000009</v>
      </c>
      <c r="AG25" s="721">
        <f t="shared" si="4"/>
        <v>0</v>
      </c>
      <c r="AH25" s="724">
        <f t="shared" si="1"/>
        <v>97.600000000000009</v>
      </c>
      <c r="AI25" s="725">
        <f t="shared" si="2"/>
        <v>104.43200000000002</v>
      </c>
    </row>
    <row r="26" spans="1:37" s="280" customFormat="1">
      <c r="A26" s="723">
        <v>24</v>
      </c>
      <c r="B26" s="277" t="s">
        <v>8</v>
      </c>
      <c r="C26" s="277" t="s">
        <v>2659</v>
      </c>
      <c r="D26" s="277" t="s">
        <v>2606</v>
      </c>
      <c r="E26" s="277" t="s">
        <v>2648</v>
      </c>
      <c r="F26" s="277" t="s">
        <v>2649</v>
      </c>
      <c r="G26" s="277"/>
      <c r="H26" s="277" t="s">
        <v>533</v>
      </c>
      <c r="I26" s="277">
        <v>2000</v>
      </c>
      <c r="J26" s="277" t="s">
        <v>121</v>
      </c>
      <c r="K26" s="277"/>
      <c r="L26" s="277" t="s">
        <v>386</v>
      </c>
      <c r="M26" s="277" t="s">
        <v>113</v>
      </c>
      <c r="N26" s="277" t="s">
        <v>401</v>
      </c>
      <c r="O26" s="277" t="s">
        <v>139</v>
      </c>
      <c r="P26" s="277"/>
      <c r="Q26" s="277"/>
      <c r="R26" s="277"/>
      <c r="S26" s="277"/>
      <c r="T26" s="277"/>
      <c r="U26" s="277" t="s">
        <v>2660</v>
      </c>
      <c r="V26" s="277" t="s">
        <v>68</v>
      </c>
      <c r="W26" s="277" t="s">
        <v>68</v>
      </c>
      <c r="X26" s="277" t="s">
        <v>68</v>
      </c>
      <c r="Y26" s="277" t="s">
        <v>68</v>
      </c>
      <c r="Z26" s="277" t="s">
        <v>69</v>
      </c>
      <c r="AA26" s="277"/>
      <c r="AB26" s="277">
        <v>10000000011</v>
      </c>
      <c r="AC26" s="278">
        <v>53</v>
      </c>
      <c r="AD26" s="278">
        <v>8</v>
      </c>
      <c r="AE26" s="278">
        <v>8</v>
      </c>
      <c r="AF26" s="721">
        <v>110.4</v>
      </c>
      <c r="AG26" s="721">
        <f t="shared" si="4"/>
        <v>0</v>
      </c>
      <c r="AH26" s="724">
        <f t="shared" si="1"/>
        <v>110.4</v>
      </c>
      <c r="AI26" s="725">
        <f t="shared" si="2"/>
        <v>118.12800000000001</v>
      </c>
    </row>
    <row r="27" spans="1:37" s="727" customFormat="1" ht="15.75" thickBot="1">
      <c r="A27" s="728">
        <v>25</v>
      </c>
      <c r="B27" s="729" t="s">
        <v>8</v>
      </c>
      <c r="C27" s="729" t="s">
        <v>2661</v>
      </c>
      <c r="D27" s="729" t="s">
        <v>2606</v>
      </c>
      <c r="E27" s="729" t="s">
        <v>2648</v>
      </c>
      <c r="F27" s="729" t="s">
        <v>2649</v>
      </c>
      <c r="G27" s="729"/>
      <c r="H27" s="729" t="s">
        <v>533</v>
      </c>
      <c r="I27" s="729">
        <v>2000</v>
      </c>
      <c r="J27" s="729" t="s">
        <v>121</v>
      </c>
      <c r="K27" s="729"/>
      <c r="L27" s="729" t="s">
        <v>386</v>
      </c>
      <c r="M27" s="729" t="s">
        <v>113</v>
      </c>
      <c r="N27" s="729" t="s">
        <v>1278</v>
      </c>
      <c r="O27" s="729" t="s">
        <v>139</v>
      </c>
      <c r="P27" s="729"/>
      <c r="Q27" s="729"/>
      <c r="R27" s="729"/>
      <c r="S27" s="729"/>
      <c r="T27" s="729"/>
      <c r="U27" s="729" t="s">
        <v>2662</v>
      </c>
      <c r="V27" s="729" t="s">
        <v>68</v>
      </c>
      <c r="W27" s="729" t="s">
        <v>68</v>
      </c>
      <c r="X27" s="729" t="s">
        <v>68</v>
      </c>
      <c r="Y27" s="729" t="s">
        <v>68</v>
      </c>
      <c r="Z27" s="729" t="s">
        <v>69</v>
      </c>
      <c r="AA27" s="729"/>
      <c r="AB27" s="729">
        <v>10000000011</v>
      </c>
      <c r="AC27" s="730">
        <v>53</v>
      </c>
      <c r="AD27" s="730">
        <v>8</v>
      </c>
      <c r="AE27" s="730">
        <v>8</v>
      </c>
      <c r="AF27" s="731">
        <v>110.4</v>
      </c>
      <c r="AG27" s="731">
        <f t="shared" si="4"/>
        <v>0</v>
      </c>
      <c r="AH27" s="732">
        <f t="shared" si="1"/>
        <v>110.4</v>
      </c>
      <c r="AI27" s="726">
        <f t="shared" si="2"/>
        <v>118.12800000000001</v>
      </c>
    </row>
    <row r="28" spans="1:37" ht="15.75" thickBot="1">
      <c r="AH28" s="135"/>
    </row>
    <row r="29" spans="1:37" s="371" customFormat="1" ht="15.75" thickBot="1">
      <c r="A29" s="439" t="s">
        <v>22</v>
      </c>
      <c r="B29" s="366" t="s">
        <v>23</v>
      </c>
      <c r="C29" s="366" t="s">
        <v>24</v>
      </c>
      <c r="D29" s="366" t="s">
        <v>25</v>
      </c>
      <c r="E29" s="366" t="s">
        <v>26</v>
      </c>
      <c r="F29" s="366" t="s">
        <v>27</v>
      </c>
      <c r="G29" s="366" t="s">
        <v>28</v>
      </c>
      <c r="H29" s="366" t="s">
        <v>29</v>
      </c>
      <c r="I29" s="366" t="s">
        <v>30</v>
      </c>
      <c r="J29" s="366" t="s">
        <v>31</v>
      </c>
      <c r="K29" s="366" t="s">
        <v>32</v>
      </c>
      <c r="L29" s="366" t="s">
        <v>33</v>
      </c>
      <c r="M29" s="366" t="s">
        <v>34</v>
      </c>
      <c r="N29" s="366" t="s">
        <v>35</v>
      </c>
      <c r="O29" s="366" t="s">
        <v>36</v>
      </c>
      <c r="P29" s="366" t="s">
        <v>37</v>
      </c>
      <c r="Q29" s="366" t="s">
        <v>38</v>
      </c>
      <c r="R29" s="366" t="s">
        <v>39</v>
      </c>
      <c r="S29" s="366" t="s">
        <v>40</v>
      </c>
      <c r="T29" s="366" t="s">
        <v>41</v>
      </c>
      <c r="U29" s="366" t="s">
        <v>42</v>
      </c>
      <c r="V29" s="366" t="s">
        <v>43</v>
      </c>
      <c r="W29" s="366" t="s">
        <v>44</v>
      </c>
      <c r="X29" s="366" t="s">
        <v>45</v>
      </c>
      <c r="Y29" s="366" t="s">
        <v>46</v>
      </c>
      <c r="Z29" s="366" t="s">
        <v>47</v>
      </c>
      <c r="AA29" s="366" t="s">
        <v>48</v>
      </c>
      <c r="AB29" s="366" t="s">
        <v>49</v>
      </c>
      <c r="AC29" s="367" t="s">
        <v>50</v>
      </c>
      <c r="AD29" s="367" t="s">
        <v>51</v>
      </c>
      <c r="AE29" s="367" t="s">
        <v>52</v>
      </c>
      <c r="AF29" s="377" t="s">
        <v>53</v>
      </c>
      <c r="AG29" s="377" t="s">
        <v>54</v>
      </c>
      <c r="AH29" s="367" t="s">
        <v>55</v>
      </c>
      <c r="AI29" s="368" t="s">
        <v>56</v>
      </c>
      <c r="AJ29" s="733"/>
      <c r="AK29" s="370"/>
    </row>
    <row r="30" spans="1:37" s="409" customFormat="1">
      <c r="A30" s="404">
        <v>1</v>
      </c>
      <c r="B30" s="405" t="s">
        <v>8</v>
      </c>
      <c r="C30" s="405" t="s">
        <v>2663</v>
      </c>
      <c r="D30" s="405" t="s">
        <v>2664</v>
      </c>
      <c r="E30" s="405" t="s">
        <v>2665</v>
      </c>
      <c r="F30" s="405">
        <v>5810</v>
      </c>
      <c r="G30" s="405"/>
      <c r="H30" s="405" t="s">
        <v>533</v>
      </c>
      <c r="I30" s="405">
        <v>2000</v>
      </c>
      <c r="J30" s="405" t="s">
        <v>121</v>
      </c>
      <c r="K30" s="405" t="s">
        <v>194</v>
      </c>
      <c r="L30" s="405" t="s">
        <v>386</v>
      </c>
      <c r="M30" s="405" t="s">
        <v>113</v>
      </c>
      <c r="N30" s="405" t="s">
        <v>1278</v>
      </c>
      <c r="O30" s="277" t="s">
        <v>139</v>
      </c>
      <c r="P30" s="405"/>
      <c r="Q30" s="405"/>
      <c r="R30" s="405"/>
      <c r="S30" s="405"/>
      <c r="T30" s="405"/>
      <c r="U30" s="405" t="s">
        <v>2666</v>
      </c>
      <c r="V30" s="405" t="s">
        <v>68</v>
      </c>
      <c r="W30" s="405" t="s">
        <v>68</v>
      </c>
      <c r="X30" s="405" t="s">
        <v>68</v>
      </c>
      <c r="Y30" s="405" t="s">
        <v>68</v>
      </c>
      <c r="Z30" s="405" t="s">
        <v>69</v>
      </c>
      <c r="AA30" s="405"/>
      <c r="AB30" s="405">
        <v>10001002961</v>
      </c>
      <c r="AC30" s="406">
        <v>53</v>
      </c>
      <c r="AD30" s="406">
        <v>8</v>
      </c>
      <c r="AE30" s="406">
        <v>8</v>
      </c>
      <c r="AF30" s="407">
        <v>110.4</v>
      </c>
      <c r="AG30" s="407">
        <f t="shared" ref="AG30:AG44" si="5">AF30*(1-(0.95^0*0.9^0*0.8^0*0.7^0*0.65^0*0.93^0*0.93^0*1^0))</f>
        <v>0</v>
      </c>
      <c r="AH30" s="408">
        <f t="shared" ref="AH30:AH57" si="6">AF30-AG30</f>
        <v>110.4</v>
      </c>
      <c r="AI30" s="434">
        <f>AF30*1.07</f>
        <v>118.12800000000001</v>
      </c>
      <c r="AJ30" s="734"/>
    </row>
    <row r="31" spans="1:37" s="409" customFormat="1">
      <c r="A31" s="404">
        <v>2</v>
      </c>
      <c r="B31" s="405" t="s">
        <v>8</v>
      </c>
      <c r="C31" s="405" t="s">
        <v>2667</v>
      </c>
      <c r="D31" s="405" t="s">
        <v>2664</v>
      </c>
      <c r="E31" s="405" t="s">
        <v>2665</v>
      </c>
      <c r="F31" s="405">
        <v>5810</v>
      </c>
      <c r="G31" s="405"/>
      <c r="H31" s="405" t="s">
        <v>533</v>
      </c>
      <c r="I31" s="405">
        <v>2000</v>
      </c>
      <c r="J31" s="405" t="s">
        <v>121</v>
      </c>
      <c r="K31" s="405" t="s">
        <v>194</v>
      </c>
      <c r="L31" s="405" t="s">
        <v>386</v>
      </c>
      <c r="M31" s="405" t="s">
        <v>113</v>
      </c>
      <c r="N31" s="405" t="s">
        <v>1278</v>
      </c>
      <c r="O31" s="277" t="s">
        <v>139</v>
      </c>
      <c r="P31" s="405"/>
      <c r="Q31" s="405"/>
      <c r="R31" s="405"/>
      <c r="S31" s="405"/>
      <c r="T31" s="405"/>
      <c r="U31" s="405" t="s">
        <v>2668</v>
      </c>
      <c r="V31" s="405" t="s">
        <v>68</v>
      </c>
      <c r="W31" s="405" t="s">
        <v>68</v>
      </c>
      <c r="X31" s="405" t="s">
        <v>68</v>
      </c>
      <c r="Y31" s="405" t="s">
        <v>68</v>
      </c>
      <c r="Z31" s="405" t="s">
        <v>69</v>
      </c>
      <c r="AA31" s="405"/>
      <c r="AB31" s="405">
        <v>10001002961</v>
      </c>
      <c r="AC31" s="406">
        <v>53</v>
      </c>
      <c r="AD31" s="406">
        <v>8</v>
      </c>
      <c r="AE31" s="406">
        <v>8</v>
      </c>
      <c r="AF31" s="407">
        <v>110.4</v>
      </c>
      <c r="AG31" s="407">
        <f t="shared" si="5"/>
        <v>0</v>
      </c>
      <c r="AH31" s="408">
        <f t="shared" si="6"/>
        <v>110.4</v>
      </c>
      <c r="AI31" s="434">
        <f t="shared" ref="AI31:AI57" si="7">AF31*1.07</f>
        <v>118.12800000000001</v>
      </c>
      <c r="AJ31" s="734"/>
    </row>
    <row r="32" spans="1:37" s="409" customFormat="1">
      <c r="A32" s="404">
        <v>3</v>
      </c>
      <c r="B32" s="405" t="s">
        <v>8</v>
      </c>
      <c r="C32" s="405" t="s">
        <v>2669</v>
      </c>
      <c r="D32" s="405" t="s">
        <v>2664</v>
      </c>
      <c r="E32" s="405" t="s">
        <v>2665</v>
      </c>
      <c r="F32" s="405">
        <v>5810</v>
      </c>
      <c r="G32" s="405"/>
      <c r="H32" s="405" t="s">
        <v>533</v>
      </c>
      <c r="I32" s="405">
        <v>2000</v>
      </c>
      <c r="J32" s="405" t="s">
        <v>121</v>
      </c>
      <c r="K32" s="405" t="s">
        <v>194</v>
      </c>
      <c r="L32" s="405" t="s">
        <v>386</v>
      </c>
      <c r="M32" s="405" t="s">
        <v>113</v>
      </c>
      <c r="N32" s="405" t="s">
        <v>1278</v>
      </c>
      <c r="O32" s="277" t="s">
        <v>139</v>
      </c>
      <c r="P32" s="405"/>
      <c r="Q32" s="405"/>
      <c r="R32" s="405"/>
      <c r="S32" s="405"/>
      <c r="T32" s="405"/>
      <c r="U32" s="405" t="s">
        <v>2670</v>
      </c>
      <c r="V32" s="405" t="s">
        <v>68</v>
      </c>
      <c r="W32" s="405" t="s">
        <v>68</v>
      </c>
      <c r="X32" s="405" t="s">
        <v>68</v>
      </c>
      <c r="Y32" s="405" t="s">
        <v>68</v>
      </c>
      <c r="Z32" s="405" t="s">
        <v>69</v>
      </c>
      <c r="AA32" s="405"/>
      <c r="AB32" s="405">
        <v>10001002961</v>
      </c>
      <c r="AC32" s="406">
        <v>53</v>
      </c>
      <c r="AD32" s="406">
        <v>8</v>
      </c>
      <c r="AE32" s="406">
        <v>8</v>
      </c>
      <c r="AF32" s="407">
        <v>110.4</v>
      </c>
      <c r="AG32" s="407">
        <f t="shared" si="5"/>
        <v>0</v>
      </c>
      <c r="AH32" s="408">
        <f t="shared" si="6"/>
        <v>110.4</v>
      </c>
      <c r="AI32" s="434">
        <f t="shared" si="7"/>
        <v>118.12800000000001</v>
      </c>
      <c r="AJ32" s="734"/>
    </row>
    <row r="33" spans="1:36" s="409" customFormat="1">
      <c r="A33" s="404">
        <v>4</v>
      </c>
      <c r="B33" s="405" t="s">
        <v>8</v>
      </c>
      <c r="C33" s="405" t="s">
        <v>2671</v>
      </c>
      <c r="D33" s="405" t="s">
        <v>2664</v>
      </c>
      <c r="E33" s="405" t="s">
        <v>2665</v>
      </c>
      <c r="F33" s="405">
        <v>5810</v>
      </c>
      <c r="G33" s="405"/>
      <c r="H33" s="405" t="s">
        <v>533</v>
      </c>
      <c r="I33" s="405">
        <v>2000</v>
      </c>
      <c r="J33" s="405" t="s">
        <v>121</v>
      </c>
      <c r="K33" s="405" t="s">
        <v>194</v>
      </c>
      <c r="L33" s="405" t="s">
        <v>386</v>
      </c>
      <c r="M33" s="405" t="s">
        <v>113</v>
      </c>
      <c r="N33" s="405" t="s">
        <v>1278</v>
      </c>
      <c r="O33" s="277" t="s">
        <v>139</v>
      </c>
      <c r="P33" s="405"/>
      <c r="Q33" s="405"/>
      <c r="R33" s="405"/>
      <c r="S33" s="405"/>
      <c r="T33" s="405"/>
      <c r="U33" s="405" t="s">
        <v>2672</v>
      </c>
      <c r="V33" s="405" t="s">
        <v>68</v>
      </c>
      <c r="W33" s="405" t="s">
        <v>68</v>
      </c>
      <c r="X33" s="405" t="s">
        <v>68</v>
      </c>
      <c r="Y33" s="405" t="s">
        <v>68</v>
      </c>
      <c r="Z33" s="405" t="s">
        <v>69</v>
      </c>
      <c r="AA33" s="405"/>
      <c r="AB33" s="405">
        <v>10001002961</v>
      </c>
      <c r="AC33" s="406">
        <v>53</v>
      </c>
      <c r="AD33" s="406">
        <v>8</v>
      </c>
      <c r="AE33" s="406">
        <v>8</v>
      </c>
      <c r="AF33" s="407">
        <v>110.4</v>
      </c>
      <c r="AG33" s="407">
        <f t="shared" si="5"/>
        <v>0</v>
      </c>
      <c r="AH33" s="408">
        <f t="shared" si="6"/>
        <v>110.4</v>
      </c>
      <c r="AI33" s="434">
        <f t="shared" si="7"/>
        <v>118.12800000000001</v>
      </c>
      <c r="AJ33" s="734"/>
    </row>
    <row r="34" spans="1:36" s="409" customFormat="1">
      <c r="A34" s="404">
        <v>5</v>
      </c>
      <c r="B34" s="405" t="s">
        <v>8</v>
      </c>
      <c r="C34" s="405" t="s">
        <v>2673</v>
      </c>
      <c r="D34" s="405" t="s">
        <v>2664</v>
      </c>
      <c r="E34" s="405" t="s">
        <v>2665</v>
      </c>
      <c r="F34" s="405">
        <v>5810</v>
      </c>
      <c r="G34" s="405"/>
      <c r="H34" s="405" t="s">
        <v>533</v>
      </c>
      <c r="I34" s="405">
        <v>2000</v>
      </c>
      <c r="J34" s="405" t="s">
        <v>121</v>
      </c>
      <c r="K34" s="405" t="s">
        <v>194</v>
      </c>
      <c r="L34" s="405" t="s">
        <v>386</v>
      </c>
      <c r="M34" s="405" t="s">
        <v>113</v>
      </c>
      <c r="N34" s="405" t="s">
        <v>113</v>
      </c>
      <c r="O34" s="277" t="s">
        <v>139</v>
      </c>
      <c r="P34" s="405"/>
      <c r="Q34" s="405"/>
      <c r="R34" s="405"/>
      <c r="S34" s="405"/>
      <c r="T34" s="405"/>
      <c r="U34" s="405" t="s">
        <v>2674</v>
      </c>
      <c r="V34" s="405" t="s">
        <v>68</v>
      </c>
      <c r="W34" s="405" t="s">
        <v>68</v>
      </c>
      <c r="X34" s="405" t="s">
        <v>68</v>
      </c>
      <c r="Y34" s="405" t="s">
        <v>68</v>
      </c>
      <c r="Z34" s="405" t="s">
        <v>69</v>
      </c>
      <c r="AA34" s="405"/>
      <c r="AB34" s="405">
        <v>10001002961</v>
      </c>
      <c r="AC34" s="406">
        <v>53</v>
      </c>
      <c r="AD34" s="406">
        <v>8</v>
      </c>
      <c r="AE34" s="406">
        <v>8</v>
      </c>
      <c r="AF34" s="407">
        <v>110.4</v>
      </c>
      <c r="AG34" s="407">
        <f t="shared" si="5"/>
        <v>0</v>
      </c>
      <c r="AH34" s="408">
        <f t="shared" si="6"/>
        <v>110.4</v>
      </c>
      <c r="AI34" s="434">
        <f t="shared" si="7"/>
        <v>118.12800000000001</v>
      </c>
      <c r="AJ34" s="734"/>
    </row>
    <row r="35" spans="1:36" s="409" customFormat="1">
      <c r="A35" s="404">
        <v>6</v>
      </c>
      <c r="B35" s="405" t="s">
        <v>8</v>
      </c>
      <c r="C35" s="405" t="s">
        <v>2675</v>
      </c>
      <c r="D35" s="405" t="s">
        <v>2664</v>
      </c>
      <c r="E35" s="405" t="s">
        <v>2665</v>
      </c>
      <c r="F35" s="405">
        <v>5810</v>
      </c>
      <c r="G35" s="405"/>
      <c r="H35" s="405" t="s">
        <v>533</v>
      </c>
      <c r="I35" s="405">
        <v>2000</v>
      </c>
      <c r="J35" s="405" t="s">
        <v>121</v>
      </c>
      <c r="K35" s="405" t="s">
        <v>194</v>
      </c>
      <c r="L35" s="405" t="s">
        <v>386</v>
      </c>
      <c r="M35" s="405" t="s">
        <v>113</v>
      </c>
      <c r="N35" s="405" t="s">
        <v>1278</v>
      </c>
      <c r="O35" s="277" t="s">
        <v>139</v>
      </c>
      <c r="P35" s="405"/>
      <c r="Q35" s="405"/>
      <c r="R35" s="405"/>
      <c r="S35" s="405"/>
      <c r="T35" s="405"/>
      <c r="U35" s="405" t="s">
        <v>2676</v>
      </c>
      <c r="V35" s="405" t="s">
        <v>68</v>
      </c>
      <c r="W35" s="405" t="s">
        <v>68</v>
      </c>
      <c r="X35" s="405" t="s">
        <v>68</v>
      </c>
      <c r="Y35" s="405" t="s">
        <v>68</v>
      </c>
      <c r="Z35" s="405" t="s">
        <v>69</v>
      </c>
      <c r="AA35" s="405"/>
      <c r="AB35" s="405">
        <v>10001002961</v>
      </c>
      <c r="AC35" s="406">
        <v>53</v>
      </c>
      <c r="AD35" s="406">
        <v>8</v>
      </c>
      <c r="AE35" s="406">
        <v>8</v>
      </c>
      <c r="AF35" s="407">
        <v>110.4</v>
      </c>
      <c r="AG35" s="407">
        <f t="shared" si="5"/>
        <v>0</v>
      </c>
      <c r="AH35" s="408">
        <f t="shared" si="6"/>
        <v>110.4</v>
      </c>
      <c r="AI35" s="434">
        <f t="shared" si="7"/>
        <v>118.12800000000001</v>
      </c>
      <c r="AJ35" s="734"/>
    </row>
    <row r="36" spans="1:36" s="409" customFormat="1">
      <c r="A36" s="404">
        <v>7</v>
      </c>
      <c r="B36" s="405" t="s">
        <v>8</v>
      </c>
      <c r="C36" s="405" t="s">
        <v>2677</v>
      </c>
      <c r="D36" s="405" t="s">
        <v>2664</v>
      </c>
      <c r="E36" s="405" t="s">
        <v>2665</v>
      </c>
      <c r="F36" s="405">
        <v>5810</v>
      </c>
      <c r="G36" s="405"/>
      <c r="H36" s="405" t="s">
        <v>533</v>
      </c>
      <c r="I36" s="405">
        <v>2000</v>
      </c>
      <c r="J36" s="405" t="s">
        <v>121</v>
      </c>
      <c r="K36" s="405" t="s">
        <v>194</v>
      </c>
      <c r="L36" s="405" t="s">
        <v>386</v>
      </c>
      <c r="M36" s="405" t="s">
        <v>113</v>
      </c>
      <c r="N36" s="405" t="s">
        <v>1278</v>
      </c>
      <c r="O36" s="277" t="s">
        <v>139</v>
      </c>
      <c r="P36" s="405"/>
      <c r="Q36" s="405"/>
      <c r="R36" s="405"/>
      <c r="S36" s="405"/>
      <c r="T36" s="405"/>
      <c r="U36" s="405" t="s">
        <v>2678</v>
      </c>
      <c r="V36" s="405" t="s">
        <v>68</v>
      </c>
      <c r="W36" s="405" t="s">
        <v>68</v>
      </c>
      <c r="X36" s="405" t="s">
        <v>68</v>
      </c>
      <c r="Y36" s="405" t="s">
        <v>68</v>
      </c>
      <c r="Z36" s="405" t="s">
        <v>69</v>
      </c>
      <c r="AA36" s="405"/>
      <c r="AB36" s="405">
        <v>10001002961</v>
      </c>
      <c r="AC36" s="406">
        <v>53</v>
      </c>
      <c r="AD36" s="406">
        <v>8</v>
      </c>
      <c r="AE36" s="406">
        <v>8</v>
      </c>
      <c r="AF36" s="407">
        <v>110.4</v>
      </c>
      <c r="AG36" s="407">
        <f t="shared" si="5"/>
        <v>0</v>
      </c>
      <c r="AH36" s="408">
        <f t="shared" si="6"/>
        <v>110.4</v>
      </c>
      <c r="AI36" s="434">
        <f t="shared" si="7"/>
        <v>118.12800000000001</v>
      </c>
      <c r="AJ36" s="734"/>
    </row>
    <row r="37" spans="1:36" s="409" customFormat="1">
      <c r="A37" s="404">
        <v>8</v>
      </c>
      <c r="B37" s="405" t="s">
        <v>8</v>
      </c>
      <c r="C37" s="405" t="s">
        <v>2679</v>
      </c>
      <c r="D37" s="405" t="s">
        <v>2664</v>
      </c>
      <c r="E37" s="405" t="s">
        <v>2665</v>
      </c>
      <c r="F37" s="405">
        <v>5810</v>
      </c>
      <c r="G37" s="405"/>
      <c r="H37" s="405" t="s">
        <v>533</v>
      </c>
      <c r="I37" s="405">
        <v>2000</v>
      </c>
      <c r="J37" s="405" t="s">
        <v>121</v>
      </c>
      <c r="K37" s="405" t="s">
        <v>194</v>
      </c>
      <c r="L37" s="405" t="s">
        <v>386</v>
      </c>
      <c r="M37" s="405" t="s">
        <v>113</v>
      </c>
      <c r="N37" s="405" t="s">
        <v>1278</v>
      </c>
      <c r="O37" s="277" t="s">
        <v>139</v>
      </c>
      <c r="P37" s="405"/>
      <c r="Q37" s="405"/>
      <c r="R37" s="405"/>
      <c r="S37" s="405"/>
      <c r="T37" s="405"/>
      <c r="U37" s="405" t="s">
        <v>2680</v>
      </c>
      <c r="V37" s="405" t="s">
        <v>68</v>
      </c>
      <c r="W37" s="405" t="s">
        <v>68</v>
      </c>
      <c r="X37" s="405" t="s">
        <v>68</v>
      </c>
      <c r="Y37" s="405" t="s">
        <v>68</v>
      </c>
      <c r="Z37" s="405" t="s">
        <v>69</v>
      </c>
      <c r="AA37" s="405"/>
      <c r="AB37" s="405">
        <v>10001002961</v>
      </c>
      <c r="AC37" s="406">
        <v>53</v>
      </c>
      <c r="AD37" s="406">
        <v>8</v>
      </c>
      <c r="AE37" s="406">
        <v>8</v>
      </c>
      <c r="AF37" s="407">
        <v>110.4</v>
      </c>
      <c r="AG37" s="407">
        <f t="shared" si="5"/>
        <v>0</v>
      </c>
      <c r="AH37" s="408">
        <f t="shared" si="6"/>
        <v>110.4</v>
      </c>
      <c r="AI37" s="434">
        <f t="shared" si="7"/>
        <v>118.12800000000001</v>
      </c>
      <c r="AJ37" s="734"/>
    </row>
    <row r="38" spans="1:36" s="409" customFormat="1">
      <c r="A38" s="404">
        <v>9</v>
      </c>
      <c r="B38" s="405" t="s">
        <v>8</v>
      </c>
      <c r="C38" s="405" t="s">
        <v>2681</v>
      </c>
      <c r="D38" s="405" t="s">
        <v>2664</v>
      </c>
      <c r="E38" s="405" t="s">
        <v>2682</v>
      </c>
      <c r="F38" s="405" t="s">
        <v>2683</v>
      </c>
      <c r="G38" s="405"/>
      <c r="H38" s="405" t="s">
        <v>388</v>
      </c>
      <c r="I38" s="405">
        <v>3000</v>
      </c>
      <c r="J38" s="405" t="s">
        <v>389</v>
      </c>
      <c r="K38" s="405"/>
      <c r="L38" s="405" t="s">
        <v>988</v>
      </c>
      <c r="M38" s="405" t="s">
        <v>63</v>
      </c>
      <c r="N38" s="405" t="s">
        <v>75</v>
      </c>
      <c r="O38" s="405" t="s">
        <v>146</v>
      </c>
      <c r="P38" s="405"/>
      <c r="Q38" s="405"/>
      <c r="R38" s="405"/>
      <c r="S38" s="405"/>
      <c r="T38" s="405"/>
      <c r="U38" s="405" t="s">
        <v>2684</v>
      </c>
      <c r="V38" s="405" t="s">
        <v>68</v>
      </c>
      <c r="W38" s="405" t="s">
        <v>68</v>
      </c>
      <c r="X38" s="405" t="s">
        <v>68</v>
      </c>
      <c r="Y38" s="405" t="s">
        <v>68</v>
      </c>
      <c r="Z38" s="405" t="s">
        <v>69</v>
      </c>
      <c r="AA38" s="405"/>
      <c r="AB38" s="405">
        <v>10000000051</v>
      </c>
      <c r="AC38" s="406">
        <v>48</v>
      </c>
      <c r="AD38" s="406">
        <v>15</v>
      </c>
      <c r="AE38" s="406">
        <v>8</v>
      </c>
      <c r="AF38" s="407">
        <v>113.60000000000001</v>
      </c>
      <c r="AG38" s="407">
        <f t="shared" si="5"/>
        <v>0</v>
      </c>
      <c r="AH38" s="408">
        <f t="shared" si="6"/>
        <v>113.60000000000001</v>
      </c>
      <c r="AI38" s="434">
        <f t="shared" si="7"/>
        <v>121.55200000000002</v>
      </c>
      <c r="AJ38" s="734"/>
    </row>
    <row r="39" spans="1:36" s="409" customFormat="1">
      <c r="A39" s="404">
        <v>10</v>
      </c>
      <c r="B39" s="405" t="s">
        <v>8</v>
      </c>
      <c r="C39" s="405" t="s">
        <v>2685</v>
      </c>
      <c r="D39" s="405" t="s">
        <v>2664</v>
      </c>
      <c r="E39" s="405" t="s">
        <v>2682</v>
      </c>
      <c r="F39" s="405" t="s">
        <v>2683</v>
      </c>
      <c r="G39" s="405"/>
      <c r="H39" s="405" t="s">
        <v>385</v>
      </c>
      <c r="I39" s="405">
        <v>3000</v>
      </c>
      <c r="J39" s="405" t="s">
        <v>73</v>
      </c>
      <c r="K39" s="405"/>
      <c r="L39" s="405">
        <v>500</v>
      </c>
      <c r="M39" s="405" t="s">
        <v>74</v>
      </c>
      <c r="N39" s="405" t="s">
        <v>75</v>
      </c>
      <c r="O39" s="405" t="s">
        <v>146</v>
      </c>
      <c r="P39" s="405"/>
      <c r="Q39" s="405"/>
      <c r="R39" s="405"/>
      <c r="S39" s="405"/>
      <c r="T39" s="405"/>
      <c r="U39" s="405" t="s">
        <v>2686</v>
      </c>
      <c r="V39" s="405" t="s">
        <v>68</v>
      </c>
      <c r="W39" s="405" t="s">
        <v>68</v>
      </c>
      <c r="X39" s="405" t="s">
        <v>68</v>
      </c>
      <c r="Y39" s="405" t="s">
        <v>68</v>
      </c>
      <c r="Z39" s="405" t="s">
        <v>69</v>
      </c>
      <c r="AA39" s="405"/>
      <c r="AB39" s="405">
        <v>10000000011</v>
      </c>
      <c r="AC39" s="406">
        <v>31</v>
      </c>
      <c r="AD39" s="406">
        <v>0</v>
      </c>
      <c r="AE39" s="406">
        <v>0</v>
      </c>
      <c r="AF39" s="407">
        <v>49.6</v>
      </c>
      <c r="AG39" s="407">
        <f t="shared" si="5"/>
        <v>0</v>
      </c>
      <c r="AH39" s="408">
        <f t="shared" si="6"/>
        <v>49.6</v>
      </c>
      <c r="AI39" s="434">
        <f t="shared" si="7"/>
        <v>53.072000000000003</v>
      </c>
      <c r="AJ39" s="734"/>
    </row>
    <row r="40" spans="1:36" s="409" customFormat="1">
      <c r="A40" s="404">
        <v>11</v>
      </c>
      <c r="B40" s="405" t="s">
        <v>8</v>
      </c>
      <c r="C40" s="405" t="s">
        <v>2687</v>
      </c>
      <c r="D40" s="405" t="s">
        <v>2664</v>
      </c>
      <c r="E40" s="405" t="s">
        <v>2688</v>
      </c>
      <c r="F40" s="405" t="s">
        <v>2683</v>
      </c>
      <c r="G40" s="405"/>
      <c r="H40" s="405" t="s">
        <v>385</v>
      </c>
      <c r="I40" s="405">
        <v>3000</v>
      </c>
      <c r="J40" s="405" t="s">
        <v>73</v>
      </c>
      <c r="K40" s="405" t="s">
        <v>194</v>
      </c>
      <c r="L40" s="405" t="s">
        <v>988</v>
      </c>
      <c r="M40" s="405" t="s">
        <v>74</v>
      </c>
      <c r="N40" s="405" t="s">
        <v>75</v>
      </c>
      <c r="O40" s="405" t="s">
        <v>139</v>
      </c>
      <c r="P40" s="405"/>
      <c r="Q40" s="405"/>
      <c r="R40" s="405"/>
      <c r="S40" s="405"/>
      <c r="T40" s="405"/>
      <c r="U40" s="405" t="s">
        <v>2689</v>
      </c>
      <c r="V40" s="405" t="s">
        <v>68</v>
      </c>
      <c r="W40" s="405" t="s">
        <v>68</v>
      </c>
      <c r="X40" s="405" t="s">
        <v>68</v>
      </c>
      <c r="Y40" s="405" t="s">
        <v>68</v>
      </c>
      <c r="Z40" s="405" t="s">
        <v>69</v>
      </c>
      <c r="AA40" s="405"/>
      <c r="AB40" s="405">
        <v>10000000011</v>
      </c>
      <c r="AC40" s="406">
        <v>31</v>
      </c>
      <c r="AD40" s="406">
        <v>0</v>
      </c>
      <c r="AE40" s="406">
        <v>8</v>
      </c>
      <c r="AF40" s="407">
        <v>62.400000000000006</v>
      </c>
      <c r="AG40" s="407">
        <f t="shared" si="5"/>
        <v>0</v>
      </c>
      <c r="AH40" s="408">
        <f t="shared" si="6"/>
        <v>62.400000000000006</v>
      </c>
      <c r="AI40" s="434">
        <f t="shared" si="7"/>
        <v>66.768000000000015</v>
      </c>
      <c r="AJ40" s="734"/>
    </row>
    <row r="41" spans="1:36" s="409" customFormat="1">
      <c r="A41" s="404">
        <v>12</v>
      </c>
      <c r="B41" s="405" t="s">
        <v>8</v>
      </c>
      <c r="C41" s="405" t="s">
        <v>2690</v>
      </c>
      <c r="D41" s="405" t="s">
        <v>2664</v>
      </c>
      <c r="E41" s="405" t="s">
        <v>2688</v>
      </c>
      <c r="F41" s="405" t="s">
        <v>2683</v>
      </c>
      <c r="G41" s="405"/>
      <c r="H41" s="405" t="s">
        <v>387</v>
      </c>
      <c r="I41" s="405">
        <v>3000</v>
      </c>
      <c r="J41" s="405" t="s">
        <v>73</v>
      </c>
      <c r="K41" s="405" t="s">
        <v>194</v>
      </c>
      <c r="L41" s="405" t="s">
        <v>988</v>
      </c>
      <c r="M41" s="405" t="s">
        <v>74</v>
      </c>
      <c r="N41" s="405" t="s">
        <v>75</v>
      </c>
      <c r="O41" s="405" t="s">
        <v>139</v>
      </c>
      <c r="P41" s="405"/>
      <c r="Q41" s="405"/>
      <c r="R41" s="405"/>
      <c r="S41" s="405"/>
      <c r="T41" s="405"/>
      <c r="U41" s="405" t="s">
        <v>2691</v>
      </c>
      <c r="V41" s="405" t="s">
        <v>68</v>
      </c>
      <c r="W41" s="405" t="s">
        <v>68</v>
      </c>
      <c r="X41" s="405" t="s">
        <v>68</v>
      </c>
      <c r="Y41" s="405" t="s">
        <v>68</v>
      </c>
      <c r="Z41" s="405" t="s">
        <v>69</v>
      </c>
      <c r="AA41" s="405"/>
      <c r="AB41" s="405">
        <v>10000000011</v>
      </c>
      <c r="AC41" s="406">
        <v>38</v>
      </c>
      <c r="AD41" s="406">
        <v>0</v>
      </c>
      <c r="AE41" s="406">
        <v>8</v>
      </c>
      <c r="AF41" s="407">
        <v>73.600000000000009</v>
      </c>
      <c r="AG41" s="407">
        <f t="shared" si="5"/>
        <v>0</v>
      </c>
      <c r="AH41" s="408">
        <f t="shared" si="6"/>
        <v>73.600000000000009</v>
      </c>
      <c r="AI41" s="434">
        <f t="shared" si="7"/>
        <v>78.75200000000001</v>
      </c>
      <c r="AJ41" s="734"/>
    </row>
    <row r="42" spans="1:36" s="409" customFormat="1">
      <c r="A42" s="404">
        <v>13</v>
      </c>
      <c r="B42" s="405" t="s">
        <v>8</v>
      </c>
      <c r="C42" s="405" t="s">
        <v>2692</v>
      </c>
      <c r="D42" s="405" t="s">
        <v>2664</v>
      </c>
      <c r="E42" s="405" t="s">
        <v>2682</v>
      </c>
      <c r="F42" s="405" t="s">
        <v>2683</v>
      </c>
      <c r="G42" s="405"/>
      <c r="H42" s="405" t="s">
        <v>385</v>
      </c>
      <c r="I42" s="405">
        <v>3000</v>
      </c>
      <c r="J42" s="405" t="s">
        <v>108</v>
      </c>
      <c r="K42" s="405"/>
      <c r="L42" s="405">
        <v>500</v>
      </c>
      <c r="M42" s="405" t="s">
        <v>74</v>
      </c>
      <c r="N42" s="405" t="s">
        <v>75</v>
      </c>
      <c r="O42" s="405" t="s">
        <v>146</v>
      </c>
      <c r="P42" s="405"/>
      <c r="Q42" s="405"/>
      <c r="R42" s="405"/>
      <c r="S42" s="405"/>
      <c r="T42" s="405"/>
      <c r="U42" s="405" t="s">
        <v>2693</v>
      </c>
      <c r="V42" s="405" t="s">
        <v>68</v>
      </c>
      <c r="W42" s="405" t="s">
        <v>68</v>
      </c>
      <c r="X42" s="405" t="s">
        <v>68</v>
      </c>
      <c r="Y42" s="405" t="s">
        <v>68</v>
      </c>
      <c r="Z42" s="405" t="s">
        <v>69</v>
      </c>
      <c r="AA42" s="405"/>
      <c r="AB42" s="405">
        <v>10000000011</v>
      </c>
      <c r="AC42" s="406">
        <v>31</v>
      </c>
      <c r="AD42" s="406">
        <v>0</v>
      </c>
      <c r="AE42" s="406">
        <v>0</v>
      </c>
      <c r="AF42" s="407">
        <v>49.6</v>
      </c>
      <c r="AG42" s="407">
        <f t="shared" si="5"/>
        <v>0</v>
      </c>
      <c r="AH42" s="408">
        <f t="shared" si="6"/>
        <v>49.6</v>
      </c>
      <c r="AI42" s="434">
        <f t="shared" si="7"/>
        <v>53.072000000000003</v>
      </c>
      <c r="AJ42" s="734"/>
    </row>
    <row r="43" spans="1:36" s="409" customFormat="1">
      <c r="A43" s="404">
        <v>14</v>
      </c>
      <c r="B43" s="405" t="s">
        <v>8</v>
      </c>
      <c r="C43" s="405" t="s">
        <v>2694</v>
      </c>
      <c r="D43" s="405" t="s">
        <v>2664</v>
      </c>
      <c r="E43" s="405" t="s">
        <v>2695</v>
      </c>
      <c r="F43" s="405" t="s">
        <v>2683</v>
      </c>
      <c r="G43" s="405"/>
      <c r="H43" s="405" t="s">
        <v>385</v>
      </c>
      <c r="I43" s="405">
        <v>3000</v>
      </c>
      <c r="J43" s="405" t="s">
        <v>108</v>
      </c>
      <c r="K43" s="405"/>
      <c r="L43" s="405">
        <v>500</v>
      </c>
      <c r="M43" s="405" t="s">
        <v>74</v>
      </c>
      <c r="N43" s="405" t="s">
        <v>75</v>
      </c>
      <c r="O43" s="405" t="s">
        <v>139</v>
      </c>
      <c r="P43" s="405"/>
      <c r="Q43" s="405"/>
      <c r="R43" s="405"/>
      <c r="S43" s="405"/>
      <c r="T43" s="405"/>
      <c r="U43" s="405" t="s">
        <v>2696</v>
      </c>
      <c r="V43" s="405" t="s">
        <v>68</v>
      </c>
      <c r="W43" s="405" t="s">
        <v>68</v>
      </c>
      <c r="X43" s="405" t="s">
        <v>68</v>
      </c>
      <c r="Y43" s="405" t="s">
        <v>68</v>
      </c>
      <c r="Z43" s="405" t="s">
        <v>69</v>
      </c>
      <c r="AA43" s="405"/>
      <c r="AB43" s="405">
        <v>10000000011</v>
      </c>
      <c r="AC43" s="406">
        <v>31</v>
      </c>
      <c r="AD43" s="406">
        <v>0</v>
      </c>
      <c r="AE43" s="406">
        <v>0</v>
      </c>
      <c r="AF43" s="407">
        <v>49.6</v>
      </c>
      <c r="AG43" s="407">
        <f t="shared" si="5"/>
        <v>0</v>
      </c>
      <c r="AH43" s="408">
        <f t="shared" si="6"/>
        <v>49.6</v>
      </c>
      <c r="AI43" s="434">
        <f t="shared" si="7"/>
        <v>53.072000000000003</v>
      </c>
      <c r="AJ43" s="734"/>
    </row>
    <row r="44" spans="1:36" s="409" customFormat="1">
      <c r="A44" s="404">
        <v>15</v>
      </c>
      <c r="B44" s="405" t="s">
        <v>8</v>
      </c>
      <c r="C44" s="405" t="s">
        <v>2697</v>
      </c>
      <c r="D44" s="405" t="s">
        <v>2664</v>
      </c>
      <c r="E44" s="405" t="s">
        <v>2695</v>
      </c>
      <c r="F44" s="405" t="s">
        <v>2683</v>
      </c>
      <c r="G44" s="405"/>
      <c r="H44" s="405" t="s">
        <v>385</v>
      </c>
      <c r="I44" s="405">
        <v>3000</v>
      </c>
      <c r="J44" s="405" t="s">
        <v>108</v>
      </c>
      <c r="K44" s="405"/>
      <c r="L44" s="405">
        <v>500</v>
      </c>
      <c r="M44" s="405" t="s">
        <v>74</v>
      </c>
      <c r="N44" s="405" t="s">
        <v>75</v>
      </c>
      <c r="O44" s="405" t="s">
        <v>139</v>
      </c>
      <c r="P44" s="405"/>
      <c r="Q44" s="405"/>
      <c r="R44" s="405"/>
      <c r="S44" s="405"/>
      <c r="T44" s="405"/>
      <c r="U44" s="405" t="s">
        <v>2698</v>
      </c>
      <c r="V44" s="405" t="s">
        <v>68</v>
      </c>
      <c r="W44" s="405" t="s">
        <v>68</v>
      </c>
      <c r="X44" s="405" t="s">
        <v>68</v>
      </c>
      <c r="Y44" s="405" t="s">
        <v>68</v>
      </c>
      <c r="Z44" s="405" t="s">
        <v>69</v>
      </c>
      <c r="AA44" s="405"/>
      <c r="AB44" s="405">
        <v>10000000011</v>
      </c>
      <c r="AC44" s="406">
        <v>31</v>
      </c>
      <c r="AD44" s="406">
        <v>0</v>
      </c>
      <c r="AE44" s="406">
        <v>0</v>
      </c>
      <c r="AF44" s="407">
        <v>49.6</v>
      </c>
      <c r="AG44" s="407">
        <f t="shared" si="5"/>
        <v>0</v>
      </c>
      <c r="AH44" s="408">
        <f t="shared" si="6"/>
        <v>49.6</v>
      </c>
      <c r="AI44" s="434">
        <f t="shared" si="7"/>
        <v>53.072000000000003</v>
      </c>
      <c r="AJ44" s="734"/>
    </row>
    <row r="45" spans="1:36" s="409" customFormat="1">
      <c r="A45" s="404">
        <v>16</v>
      </c>
      <c r="B45" s="405" t="s">
        <v>8</v>
      </c>
      <c r="C45" s="405" t="s">
        <v>2699</v>
      </c>
      <c r="D45" s="405" t="s">
        <v>2664</v>
      </c>
      <c r="E45" s="405" t="s">
        <v>2695</v>
      </c>
      <c r="F45" s="405" t="s">
        <v>2683</v>
      </c>
      <c r="G45" s="405"/>
      <c r="H45" s="405" t="s">
        <v>385</v>
      </c>
      <c r="I45" s="405">
        <v>3000</v>
      </c>
      <c r="J45" s="405" t="s">
        <v>108</v>
      </c>
      <c r="K45" s="405"/>
      <c r="L45" s="405"/>
      <c r="M45" s="405" t="s">
        <v>74</v>
      </c>
      <c r="N45" s="405" t="s">
        <v>75</v>
      </c>
      <c r="O45" s="405" t="s">
        <v>139</v>
      </c>
      <c r="P45" s="405"/>
      <c r="Q45" s="405"/>
      <c r="R45" s="405"/>
      <c r="S45" s="405"/>
      <c r="T45" s="405"/>
      <c r="U45" s="405" t="s">
        <v>2700</v>
      </c>
      <c r="V45" s="405" t="s">
        <v>68</v>
      </c>
      <c r="W45" s="405" t="s">
        <v>68</v>
      </c>
      <c r="X45" s="405" t="s">
        <v>68</v>
      </c>
      <c r="Y45" s="405" t="s">
        <v>68</v>
      </c>
      <c r="Z45" s="405" t="s">
        <v>69</v>
      </c>
      <c r="AA45" s="405"/>
      <c r="AB45" s="405">
        <v>10000000011</v>
      </c>
      <c r="AC45" s="406">
        <v>31</v>
      </c>
      <c r="AD45" s="406">
        <v>0</v>
      </c>
      <c r="AE45" s="406">
        <v>0</v>
      </c>
      <c r="AF45" s="407">
        <v>49.6</v>
      </c>
      <c r="AG45" s="407">
        <v>0</v>
      </c>
      <c r="AH45" s="408">
        <f t="shared" si="6"/>
        <v>49.6</v>
      </c>
      <c r="AI45" s="434">
        <f t="shared" si="7"/>
        <v>53.072000000000003</v>
      </c>
      <c r="AJ45" s="734"/>
    </row>
    <row r="46" spans="1:36" s="409" customFormat="1">
      <c r="A46" s="404">
        <v>17</v>
      </c>
      <c r="B46" s="405" t="s">
        <v>8</v>
      </c>
      <c r="C46" s="405" t="s">
        <v>2701</v>
      </c>
      <c r="D46" s="405" t="s">
        <v>2664</v>
      </c>
      <c r="E46" s="405" t="s">
        <v>2695</v>
      </c>
      <c r="F46" s="405" t="s">
        <v>2683</v>
      </c>
      <c r="G46" s="405"/>
      <c r="H46" s="405" t="s">
        <v>385</v>
      </c>
      <c r="I46" s="405">
        <v>3000</v>
      </c>
      <c r="J46" s="405" t="s">
        <v>108</v>
      </c>
      <c r="K46" s="405"/>
      <c r="L46" s="405" t="s">
        <v>988</v>
      </c>
      <c r="M46" s="405" t="s">
        <v>74</v>
      </c>
      <c r="N46" s="405" t="s">
        <v>75</v>
      </c>
      <c r="O46" s="405" t="s">
        <v>139</v>
      </c>
      <c r="P46" s="405"/>
      <c r="Q46" s="405"/>
      <c r="R46" s="405"/>
      <c r="S46" s="405"/>
      <c r="T46" s="405"/>
      <c r="U46" s="405" t="s">
        <v>2702</v>
      </c>
      <c r="V46" s="405" t="s">
        <v>68</v>
      </c>
      <c r="W46" s="405" t="s">
        <v>68</v>
      </c>
      <c r="X46" s="405" t="s">
        <v>68</v>
      </c>
      <c r="Y46" s="405" t="s">
        <v>68</v>
      </c>
      <c r="Z46" s="405" t="s">
        <v>69</v>
      </c>
      <c r="AA46" s="405"/>
      <c r="AB46" s="405">
        <v>10000000011</v>
      </c>
      <c r="AC46" s="406">
        <v>31</v>
      </c>
      <c r="AD46" s="406">
        <v>0</v>
      </c>
      <c r="AE46" s="406">
        <v>8</v>
      </c>
      <c r="AF46" s="407">
        <v>62.400000000000006</v>
      </c>
      <c r="AG46" s="407">
        <f>AF46*(1-(0.95^0*0.9^0*0.8^0*0.7^0*0.65^0*0.93^0*0.93^0*1^0))</f>
        <v>0</v>
      </c>
      <c r="AH46" s="408">
        <f t="shared" si="6"/>
        <v>62.400000000000006</v>
      </c>
      <c r="AI46" s="434">
        <f t="shared" si="7"/>
        <v>66.768000000000015</v>
      </c>
      <c r="AJ46" s="734"/>
    </row>
    <row r="47" spans="1:36" s="409" customFormat="1">
      <c r="A47" s="404">
        <v>18</v>
      </c>
      <c r="B47" s="405" t="s">
        <v>8</v>
      </c>
      <c r="C47" s="405" t="s">
        <v>2703</v>
      </c>
      <c r="D47" s="405" t="s">
        <v>2664</v>
      </c>
      <c r="E47" s="405" t="s">
        <v>2688</v>
      </c>
      <c r="F47" s="405" t="s">
        <v>2683</v>
      </c>
      <c r="G47" s="405"/>
      <c r="H47" s="405" t="s">
        <v>385</v>
      </c>
      <c r="I47" s="405">
        <v>3000</v>
      </c>
      <c r="J47" s="405" t="s">
        <v>108</v>
      </c>
      <c r="K47" s="405" t="s">
        <v>194</v>
      </c>
      <c r="L47" s="405">
        <v>500</v>
      </c>
      <c r="M47" s="405" t="s">
        <v>74</v>
      </c>
      <c r="N47" s="405" t="s">
        <v>75</v>
      </c>
      <c r="O47" s="405" t="s">
        <v>139</v>
      </c>
      <c r="P47" s="405"/>
      <c r="Q47" s="405"/>
      <c r="R47" s="405"/>
      <c r="S47" s="405"/>
      <c r="T47" s="405"/>
      <c r="U47" s="405" t="s">
        <v>2704</v>
      </c>
      <c r="V47" s="405" t="s">
        <v>68</v>
      </c>
      <c r="W47" s="405" t="s">
        <v>68</v>
      </c>
      <c r="X47" s="405" t="s">
        <v>68</v>
      </c>
      <c r="Y47" s="405" t="s">
        <v>68</v>
      </c>
      <c r="Z47" s="405" t="s">
        <v>69</v>
      </c>
      <c r="AA47" s="405"/>
      <c r="AB47" s="405">
        <v>10000000011</v>
      </c>
      <c r="AC47" s="406">
        <v>31</v>
      </c>
      <c r="AD47" s="406">
        <v>0</v>
      </c>
      <c r="AE47" s="406">
        <v>0</v>
      </c>
      <c r="AF47" s="407">
        <v>49.6</v>
      </c>
      <c r="AG47" s="407">
        <f>AF47*(1-(0.95^0*0.9^0*0.8^0*0.7^0*0.65^0*0.93^0*0.93^0*1^0))</f>
        <v>0</v>
      </c>
      <c r="AH47" s="408">
        <f t="shared" si="6"/>
        <v>49.6</v>
      </c>
      <c r="AI47" s="434">
        <f t="shared" si="7"/>
        <v>53.072000000000003</v>
      </c>
      <c r="AJ47" s="734"/>
    </row>
    <row r="48" spans="1:36" s="409" customFormat="1">
      <c r="A48" s="404">
        <v>19</v>
      </c>
      <c r="B48" s="405" t="s">
        <v>8</v>
      </c>
      <c r="C48" s="405" t="s">
        <v>2705</v>
      </c>
      <c r="D48" s="405" t="s">
        <v>2664</v>
      </c>
      <c r="E48" s="405" t="s">
        <v>2688</v>
      </c>
      <c r="F48" s="405" t="s">
        <v>2683</v>
      </c>
      <c r="G48" s="405"/>
      <c r="H48" s="405" t="s">
        <v>385</v>
      </c>
      <c r="I48" s="405">
        <v>3000</v>
      </c>
      <c r="J48" s="405" t="s">
        <v>108</v>
      </c>
      <c r="K48" s="405" t="s">
        <v>194</v>
      </c>
      <c r="L48" s="405">
        <v>500</v>
      </c>
      <c r="M48" s="405" t="s">
        <v>113</v>
      </c>
      <c r="N48" s="405" t="s">
        <v>75</v>
      </c>
      <c r="O48" s="405" t="s">
        <v>139</v>
      </c>
      <c r="P48" s="405"/>
      <c r="Q48" s="405"/>
      <c r="R48" s="405"/>
      <c r="S48" s="405"/>
      <c r="T48" s="405"/>
      <c r="U48" s="405" t="s">
        <v>2706</v>
      </c>
      <c r="V48" s="405" t="s">
        <v>571</v>
      </c>
      <c r="W48" s="405" t="s">
        <v>571</v>
      </c>
      <c r="X48" s="405" t="s">
        <v>68</v>
      </c>
      <c r="Y48" s="405" t="s">
        <v>68</v>
      </c>
      <c r="Z48" s="405" t="s">
        <v>69</v>
      </c>
      <c r="AA48" s="405"/>
      <c r="AB48" s="405">
        <v>10000000021</v>
      </c>
      <c r="AC48" s="406">
        <v>31</v>
      </c>
      <c r="AD48" s="406">
        <v>0</v>
      </c>
      <c r="AE48" s="406">
        <v>0</v>
      </c>
      <c r="AF48" s="407">
        <v>49.6</v>
      </c>
      <c r="AG48" s="407">
        <v>0</v>
      </c>
      <c r="AH48" s="408">
        <f t="shared" si="6"/>
        <v>49.6</v>
      </c>
      <c r="AI48" s="434">
        <f t="shared" si="7"/>
        <v>53.072000000000003</v>
      </c>
      <c r="AJ48" s="734"/>
    </row>
    <row r="49" spans="1:36" s="409" customFormat="1">
      <c r="A49" s="404">
        <v>20</v>
      </c>
      <c r="B49" s="405" t="s">
        <v>8</v>
      </c>
      <c r="C49" s="405" t="s">
        <v>2707</v>
      </c>
      <c r="D49" s="405" t="s">
        <v>2664</v>
      </c>
      <c r="E49" s="405" t="s">
        <v>2688</v>
      </c>
      <c r="F49" s="405" t="s">
        <v>2683</v>
      </c>
      <c r="G49" s="405"/>
      <c r="H49" s="405" t="s">
        <v>385</v>
      </c>
      <c r="I49" s="405">
        <v>3000</v>
      </c>
      <c r="J49" s="405" t="s">
        <v>108</v>
      </c>
      <c r="K49" s="405" t="s">
        <v>194</v>
      </c>
      <c r="L49" s="405" t="s">
        <v>988</v>
      </c>
      <c r="M49" s="405" t="s">
        <v>74</v>
      </c>
      <c r="N49" s="405" t="s">
        <v>75</v>
      </c>
      <c r="O49" s="405" t="s">
        <v>139</v>
      </c>
      <c r="P49" s="405"/>
      <c r="Q49" s="405"/>
      <c r="R49" s="405"/>
      <c r="S49" s="405"/>
      <c r="T49" s="405"/>
      <c r="U49" s="405" t="s">
        <v>2708</v>
      </c>
      <c r="V49" s="405" t="s">
        <v>68</v>
      </c>
      <c r="W49" s="405" t="s">
        <v>68</v>
      </c>
      <c r="X49" s="405" t="s">
        <v>68</v>
      </c>
      <c r="Y49" s="405" t="s">
        <v>68</v>
      </c>
      <c r="Z49" s="405" t="s">
        <v>69</v>
      </c>
      <c r="AA49" s="405"/>
      <c r="AB49" s="405">
        <v>10000000011</v>
      </c>
      <c r="AC49" s="406">
        <v>31</v>
      </c>
      <c r="AD49" s="406">
        <v>0</v>
      </c>
      <c r="AE49" s="406">
        <v>8</v>
      </c>
      <c r="AF49" s="407">
        <v>62.400000000000006</v>
      </c>
      <c r="AG49" s="407">
        <f t="shared" ref="AG49:AG57" si="8">AF49*(1-(0.95^0*0.9^0*0.8^0*0.7^0*0.65^0*0.93^0*0.93^0*1^0))</f>
        <v>0</v>
      </c>
      <c r="AH49" s="408">
        <f t="shared" si="6"/>
        <v>62.400000000000006</v>
      </c>
      <c r="AI49" s="434">
        <f t="shared" si="7"/>
        <v>66.768000000000015</v>
      </c>
      <c r="AJ49" s="734"/>
    </row>
    <row r="50" spans="1:36" s="409" customFormat="1">
      <c r="A50" s="404">
        <v>21</v>
      </c>
      <c r="B50" s="405" t="s">
        <v>8</v>
      </c>
      <c r="C50" s="405" t="s">
        <v>2709</v>
      </c>
      <c r="D50" s="405" t="s">
        <v>2664</v>
      </c>
      <c r="E50" s="405" t="s">
        <v>2688</v>
      </c>
      <c r="F50" s="405" t="s">
        <v>2683</v>
      </c>
      <c r="G50" s="405"/>
      <c r="H50" s="405" t="s">
        <v>385</v>
      </c>
      <c r="I50" s="405">
        <v>3000</v>
      </c>
      <c r="J50" s="405" t="s">
        <v>108</v>
      </c>
      <c r="K50" s="405" t="s">
        <v>194</v>
      </c>
      <c r="L50" s="405" t="s">
        <v>988</v>
      </c>
      <c r="M50" s="405" t="s">
        <v>74</v>
      </c>
      <c r="N50" s="405" t="s">
        <v>75</v>
      </c>
      <c r="O50" s="405" t="s">
        <v>139</v>
      </c>
      <c r="P50" s="405"/>
      <c r="Q50" s="405"/>
      <c r="R50" s="405"/>
      <c r="S50" s="405"/>
      <c r="T50" s="405"/>
      <c r="U50" s="405" t="s">
        <v>2710</v>
      </c>
      <c r="V50" s="405" t="s">
        <v>68</v>
      </c>
      <c r="W50" s="405" t="s">
        <v>68</v>
      </c>
      <c r="X50" s="405" t="s">
        <v>68</v>
      </c>
      <c r="Y50" s="405" t="s">
        <v>68</v>
      </c>
      <c r="Z50" s="405" t="s">
        <v>69</v>
      </c>
      <c r="AA50" s="405"/>
      <c r="AB50" s="405">
        <v>10000000011</v>
      </c>
      <c r="AC50" s="406">
        <v>31</v>
      </c>
      <c r="AD50" s="406">
        <v>0</v>
      </c>
      <c r="AE50" s="406">
        <v>8</v>
      </c>
      <c r="AF50" s="407">
        <v>62.400000000000006</v>
      </c>
      <c r="AG50" s="407">
        <f t="shared" si="8"/>
        <v>0</v>
      </c>
      <c r="AH50" s="408">
        <f t="shared" si="6"/>
        <v>62.400000000000006</v>
      </c>
      <c r="AI50" s="434">
        <f t="shared" si="7"/>
        <v>66.768000000000015</v>
      </c>
      <c r="AJ50" s="734"/>
    </row>
    <row r="51" spans="1:36" s="409" customFormat="1">
      <c r="A51" s="404">
        <v>22</v>
      </c>
      <c r="B51" s="405" t="s">
        <v>8</v>
      </c>
      <c r="C51" s="405" t="s">
        <v>2711</v>
      </c>
      <c r="D51" s="405" t="s">
        <v>2664</v>
      </c>
      <c r="E51" s="405" t="s">
        <v>2688</v>
      </c>
      <c r="F51" s="405" t="s">
        <v>2683</v>
      </c>
      <c r="G51" s="405"/>
      <c r="H51" s="405" t="s">
        <v>385</v>
      </c>
      <c r="I51" s="405">
        <v>3000</v>
      </c>
      <c r="J51" s="405" t="s">
        <v>108</v>
      </c>
      <c r="K51" s="405" t="s">
        <v>194</v>
      </c>
      <c r="L51" s="405" t="s">
        <v>988</v>
      </c>
      <c r="M51" s="405" t="s">
        <v>74</v>
      </c>
      <c r="N51" s="405" t="s">
        <v>75</v>
      </c>
      <c r="O51" s="405" t="s">
        <v>139</v>
      </c>
      <c r="P51" s="405"/>
      <c r="Q51" s="405"/>
      <c r="R51" s="405"/>
      <c r="S51" s="405"/>
      <c r="T51" s="405"/>
      <c r="U51" s="405" t="s">
        <v>2712</v>
      </c>
      <c r="V51" s="405" t="s">
        <v>68</v>
      </c>
      <c r="W51" s="405" t="s">
        <v>68</v>
      </c>
      <c r="X51" s="405" t="s">
        <v>68</v>
      </c>
      <c r="Y51" s="405" t="s">
        <v>68</v>
      </c>
      <c r="Z51" s="405" t="s">
        <v>69</v>
      </c>
      <c r="AA51" s="405"/>
      <c r="AB51" s="405">
        <v>10000000011</v>
      </c>
      <c r="AC51" s="406">
        <v>31</v>
      </c>
      <c r="AD51" s="406">
        <v>0</v>
      </c>
      <c r="AE51" s="406">
        <v>8</v>
      </c>
      <c r="AF51" s="407">
        <v>62.400000000000006</v>
      </c>
      <c r="AG51" s="407">
        <f t="shared" si="8"/>
        <v>0</v>
      </c>
      <c r="AH51" s="408">
        <f t="shared" si="6"/>
        <v>62.400000000000006</v>
      </c>
      <c r="AI51" s="434">
        <f t="shared" si="7"/>
        <v>66.768000000000015</v>
      </c>
      <c r="AJ51" s="734"/>
    </row>
    <row r="52" spans="1:36" s="409" customFormat="1">
      <c r="A52" s="404">
        <v>23</v>
      </c>
      <c r="B52" s="405" t="s">
        <v>8</v>
      </c>
      <c r="C52" s="405" t="s">
        <v>2713</v>
      </c>
      <c r="D52" s="405" t="s">
        <v>2664</v>
      </c>
      <c r="E52" s="405" t="s">
        <v>2714</v>
      </c>
      <c r="F52" s="405" t="s">
        <v>2683</v>
      </c>
      <c r="G52" s="405"/>
      <c r="H52" s="405" t="s">
        <v>385</v>
      </c>
      <c r="I52" s="405">
        <v>3000</v>
      </c>
      <c r="J52" s="405" t="s">
        <v>108</v>
      </c>
      <c r="K52" s="405" t="s">
        <v>194</v>
      </c>
      <c r="L52" s="405" t="s">
        <v>988</v>
      </c>
      <c r="M52" s="405" t="s">
        <v>74</v>
      </c>
      <c r="N52" s="405" t="s">
        <v>75</v>
      </c>
      <c r="O52" s="405" t="s">
        <v>139</v>
      </c>
      <c r="P52" s="405"/>
      <c r="Q52" s="405"/>
      <c r="R52" s="405"/>
      <c r="S52" s="405"/>
      <c r="T52" s="405"/>
      <c r="U52" s="405" t="s">
        <v>2715</v>
      </c>
      <c r="V52" s="405" t="s">
        <v>68</v>
      </c>
      <c r="W52" s="405" t="s">
        <v>68</v>
      </c>
      <c r="X52" s="405" t="s">
        <v>68</v>
      </c>
      <c r="Y52" s="405" t="s">
        <v>68</v>
      </c>
      <c r="Z52" s="405" t="s">
        <v>69</v>
      </c>
      <c r="AA52" s="405"/>
      <c r="AB52" s="405">
        <v>10000000011</v>
      </c>
      <c r="AC52" s="406">
        <v>31</v>
      </c>
      <c r="AD52" s="406">
        <v>0</v>
      </c>
      <c r="AE52" s="406">
        <v>8</v>
      </c>
      <c r="AF52" s="407">
        <v>62.400000000000006</v>
      </c>
      <c r="AG52" s="407">
        <f t="shared" si="8"/>
        <v>0</v>
      </c>
      <c r="AH52" s="408">
        <f t="shared" si="6"/>
        <v>62.400000000000006</v>
      </c>
      <c r="AI52" s="434">
        <f t="shared" si="7"/>
        <v>66.768000000000015</v>
      </c>
      <c r="AJ52" s="734"/>
    </row>
    <row r="53" spans="1:36" s="409" customFormat="1">
      <c r="A53" s="404">
        <v>24</v>
      </c>
      <c r="B53" s="405" t="s">
        <v>8</v>
      </c>
      <c r="C53" s="405" t="s">
        <v>2716</v>
      </c>
      <c r="D53" s="405" t="s">
        <v>2664</v>
      </c>
      <c r="E53" s="405" t="s">
        <v>2688</v>
      </c>
      <c r="F53" s="405" t="s">
        <v>2683</v>
      </c>
      <c r="G53" s="405"/>
      <c r="H53" s="405" t="s">
        <v>385</v>
      </c>
      <c r="I53" s="405">
        <v>3000</v>
      </c>
      <c r="J53" s="405" t="s">
        <v>108</v>
      </c>
      <c r="K53" s="405" t="s">
        <v>2717</v>
      </c>
      <c r="L53" s="405" t="s">
        <v>988</v>
      </c>
      <c r="M53" s="405" t="s">
        <v>74</v>
      </c>
      <c r="N53" s="405" t="s">
        <v>75</v>
      </c>
      <c r="O53" s="405" t="s">
        <v>139</v>
      </c>
      <c r="P53" s="405"/>
      <c r="Q53" s="405"/>
      <c r="R53" s="405"/>
      <c r="S53" s="405"/>
      <c r="T53" s="405"/>
      <c r="U53" s="405" t="s">
        <v>2718</v>
      </c>
      <c r="V53" s="405" t="s">
        <v>68</v>
      </c>
      <c r="W53" s="405" t="s">
        <v>68</v>
      </c>
      <c r="X53" s="405" t="s">
        <v>68</v>
      </c>
      <c r="Y53" s="405" t="s">
        <v>68</v>
      </c>
      <c r="Z53" s="405" t="s">
        <v>69</v>
      </c>
      <c r="AA53" s="405"/>
      <c r="AB53" s="405">
        <v>10000000011</v>
      </c>
      <c r="AC53" s="406">
        <v>31</v>
      </c>
      <c r="AD53" s="406">
        <v>0</v>
      </c>
      <c r="AE53" s="406">
        <v>8</v>
      </c>
      <c r="AF53" s="407">
        <v>62.400000000000006</v>
      </c>
      <c r="AG53" s="407">
        <f t="shared" si="8"/>
        <v>0</v>
      </c>
      <c r="AH53" s="408">
        <f t="shared" si="6"/>
        <v>62.400000000000006</v>
      </c>
      <c r="AI53" s="434">
        <f t="shared" si="7"/>
        <v>66.768000000000015</v>
      </c>
      <c r="AJ53" s="734"/>
    </row>
    <row r="54" spans="1:36" s="409" customFormat="1">
      <c r="A54" s="404">
        <v>25</v>
      </c>
      <c r="B54" s="405" t="s">
        <v>8</v>
      </c>
      <c r="C54" s="405" t="s">
        <v>2719</v>
      </c>
      <c r="D54" s="405" t="s">
        <v>2664</v>
      </c>
      <c r="E54" s="405" t="s">
        <v>2714</v>
      </c>
      <c r="F54" s="405" t="s">
        <v>2720</v>
      </c>
      <c r="G54" s="405"/>
      <c r="H54" s="405" t="s">
        <v>165</v>
      </c>
      <c r="I54" s="405">
        <v>1000</v>
      </c>
      <c r="J54" s="405" t="s">
        <v>108</v>
      </c>
      <c r="K54" s="405" t="s">
        <v>160</v>
      </c>
      <c r="L54" s="405">
        <v>160</v>
      </c>
      <c r="M54" s="405" t="s">
        <v>74</v>
      </c>
      <c r="N54" s="405" t="s">
        <v>75</v>
      </c>
      <c r="O54" s="405" t="s">
        <v>139</v>
      </c>
      <c r="P54" s="405"/>
      <c r="Q54" s="405"/>
      <c r="R54" s="405"/>
      <c r="S54" s="405"/>
      <c r="T54" s="405"/>
      <c r="U54" s="405" t="s">
        <v>2721</v>
      </c>
      <c r="V54" s="405" t="s">
        <v>68</v>
      </c>
      <c r="W54" s="405" t="s">
        <v>68</v>
      </c>
      <c r="X54" s="405" t="s">
        <v>68</v>
      </c>
      <c r="Y54" s="405" t="s">
        <v>68</v>
      </c>
      <c r="Z54" s="405" t="s">
        <v>69</v>
      </c>
      <c r="AA54" s="405"/>
      <c r="AB54" s="405">
        <v>10000000011</v>
      </c>
      <c r="AC54" s="406">
        <v>30</v>
      </c>
      <c r="AD54" s="406">
        <v>0</v>
      </c>
      <c r="AE54" s="406">
        <v>0</v>
      </c>
      <c r="AF54" s="407">
        <v>48</v>
      </c>
      <c r="AG54" s="407">
        <f t="shared" si="8"/>
        <v>0</v>
      </c>
      <c r="AH54" s="408">
        <f t="shared" si="6"/>
        <v>48</v>
      </c>
      <c r="AI54" s="434">
        <f t="shared" si="7"/>
        <v>51.36</v>
      </c>
      <c r="AJ54" s="734"/>
    </row>
    <row r="55" spans="1:36" s="409" customFormat="1">
      <c r="A55" s="404">
        <v>26</v>
      </c>
      <c r="B55" s="405" t="s">
        <v>8</v>
      </c>
      <c r="C55" s="405" t="s">
        <v>2722</v>
      </c>
      <c r="D55" s="405" t="s">
        <v>2664</v>
      </c>
      <c r="E55" s="405" t="s">
        <v>2723</v>
      </c>
      <c r="F55" s="405" t="s">
        <v>2645</v>
      </c>
      <c r="G55" s="405"/>
      <c r="H55" s="405" t="s">
        <v>385</v>
      </c>
      <c r="I55" s="405"/>
      <c r="J55" s="405" t="s">
        <v>108</v>
      </c>
      <c r="K55" s="405"/>
      <c r="L55" s="405">
        <v>500</v>
      </c>
      <c r="M55" s="405" t="s">
        <v>236</v>
      </c>
      <c r="N55" s="405" t="s">
        <v>113</v>
      </c>
      <c r="O55" s="405" t="s">
        <v>139</v>
      </c>
      <c r="P55" s="405"/>
      <c r="Q55" s="405"/>
      <c r="R55" s="405"/>
      <c r="S55" s="405"/>
      <c r="T55" s="405"/>
      <c r="U55" s="405" t="s">
        <v>2724</v>
      </c>
      <c r="V55" s="405" t="s">
        <v>68</v>
      </c>
      <c r="W55" s="405" t="s">
        <v>68</v>
      </c>
      <c r="X55" s="405" t="s">
        <v>68</v>
      </c>
      <c r="Y55" s="405" t="s">
        <v>68</v>
      </c>
      <c r="Z55" s="405" t="s">
        <v>69</v>
      </c>
      <c r="AA55" s="405"/>
      <c r="AB55" s="405">
        <v>10001002972</v>
      </c>
      <c r="AC55" s="406">
        <v>31</v>
      </c>
      <c r="AD55" s="406">
        <v>0</v>
      </c>
      <c r="AE55" s="406">
        <v>0</v>
      </c>
      <c r="AF55" s="407">
        <v>49.6</v>
      </c>
      <c r="AG55" s="407">
        <f t="shared" si="8"/>
        <v>0</v>
      </c>
      <c r="AH55" s="408">
        <f t="shared" si="6"/>
        <v>49.6</v>
      </c>
      <c r="AI55" s="434">
        <f t="shared" si="7"/>
        <v>53.072000000000003</v>
      </c>
      <c r="AJ55" s="734"/>
    </row>
    <row r="56" spans="1:36" s="409" customFormat="1">
      <c r="A56" s="404">
        <v>27</v>
      </c>
      <c r="B56" s="405" t="s">
        <v>8</v>
      </c>
      <c r="C56" s="405" t="s">
        <v>2725</v>
      </c>
      <c r="D56" s="405" t="s">
        <v>2664</v>
      </c>
      <c r="E56" s="405" t="s">
        <v>879</v>
      </c>
      <c r="F56" s="405" t="s">
        <v>2645</v>
      </c>
      <c r="G56" s="405"/>
      <c r="H56" s="405" t="s">
        <v>387</v>
      </c>
      <c r="I56" s="405"/>
      <c r="J56" s="405" t="s">
        <v>108</v>
      </c>
      <c r="K56" s="405"/>
      <c r="L56" s="405" t="s">
        <v>404</v>
      </c>
      <c r="M56" s="405" t="s">
        <v>63</v>
      </c>
      <c r="N56" s="405" t="s">
        <v>75</v>
      </c>
      <c r="O56" s="405" t="s">
        <v>139</v>
      </c>
      <c r="P56" s="405"/>
      <c r="Q56" s="405"/>
      <c r="R56" s="405"/>
      <c r="S56" s="405"/>
      <c r="T56" s="405"/>
      <c r="U56" s="405" t="s">
        <v>2726</v>
      </c>
      <c r="V56" s="405" t="s">
        <v>68</v>
      </c>
      <c r="W56" s="405" t="s">
        <v>68</v>
      </c>
      <c r="X56" s="405" t="s">
        <v>68</v>
      </c>
      <c r="Y56" s="405" t="s">
        <v>68</v>
      </c>
      <c r="Z56" s="405" t="s">
        <v>69</v>
      </c>
      <c r="AA56" s="405"/>
      <c r="AB56" s="405">
        <v>10001002972</v>
      </c>
      <c r="AC56" s="406">
        <v>38</v>
      </c>
      <c r="AD56" s="406">
        <v>0</v>
      </c>
      <c r="AE56" s="406">
        <v>13</v>
      </c>
      <c r="AF56" s="407">
        <v>81.600000000000009</v>
      </c>
      <c r="AG56" s="407">
        <f t="shared" si="8"/>
        <v>0</v>
      </c>
      <c r="AH56" s="408">
        <f t="shared" si="6"/>
        <v>81.600000000000009</v>
      </c>
      <c r="AI56" s="434">
        <f t="shared" si="7"/>
        <v>87.312000000000012</v>
      </c>
      <c r="AJ56" s="734"/>
    </row>
    <row r="57" spans="1:36" s="417" customFormat="1" ht="15.75" thickBot="1">
      <c r="A57" s="411">
        <v>28</v>
      </c>
      <c r="B57" s="412" t="s">
        <v>8</v>
      </c>
      <c r="C57" s="412" t="s">
        <v>2727</v>
      </c>
      <c r="D57" s="412" t="s">
        <v>2664</v>
      </c>
      <c r="E57" s="412" t="s">
        <v>2682</v>
      </c>
      <c r="F57" s="412" t="s">
        <v>2649</v>
      </c>
      <c r="G57" s="412"/>
      <c r="H57" s="412" t="s">
        <v>533</v>
      </c>
      <c r="I57" s="412">
        <v>2000</v>
      </c>
      <c r="J57" s="412" t="s">
        <v>121</v>
      </c>
      <c r="K57" s="412"/>
      <c r="L57" s="412" t="s">
        <v>2728</v>
      </c>
      <c r="M57" s="412" t="s">
        <v>113</v>
      </c>
      <c r="N57" s="412" t="s">
        <v>75</v>
      </c>
      <c r="O57" s="412" t="s">
        <v>146</v>
      </c>
      <c r="P57" s="412"/>
      <c r="Q57" s="412"/>
      <c r="R57" s="412"/>
      <c r="S57" s="412"/>
      <c r="T57" s="412"/>
      <c r="U57" s="412" t="s">
        <v>2729</v>
      </c>
      <c r="V57" s="412" t="s">
        <v>68</v>
      </c>
      <c r="W57" s="412" t="s">
        <v>68</v>
      </c>
      <c r="X57" s="412" t="s">
        <v>68</v>
      </c>
      <c r="Y57" s="412" t="s">
        <v>68</v>
      </c>
      <c r="Z57" s="412" t="s">
        <v>69</v>
      </c>
      <c r="AA57" s="412"/>
      <c r="AB57" s="412">
        <v>10000000011</v>
      </c>
      <c r="AC57" s="413">
        <v>53</v>
      </c>
      <c r="AD57" s="413">
        <v>8</v>
      </c>
      <c r="AE57" s="413">
        <v>13</v>
      </c>
      <c r="AF57" s="414">
        <v>118.4</v>
      </c>
      <c r="AG57" s="414">
        <f t="shared" si="8"/>
        <v>0</v>
      </c>
      <c r="AH57" s="415">
        <f t="shared" si="6"/>
        <v>118.4</v>
      </c>
      <c r="AI57" s="451">
        <f t="shared" si="7"/>
        <v>126.68800000000002</v>
      </c>
      <c r="AJ57" s="735"/>
    </row>
    <row r="58" spans="1:36" s="11" customFormat="1">
      <c r="A58" s="382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15"/>
      <c r="AD58" s="15"/>
      <c r="AE58" s="15"/>
      <c r="AF58" s="376"/>
      <c r="AG58" s="376"/>
      <c r="AH58" s="17"/>
      <c r="AI58" s="16"/>
      <c r="AJ58" s="134"/>
    </row>
    <row r="59" spans="1:36" s="11" customFormat="1">
      <c r="A59" s="382" t="s">
        <v>133</v>
      </c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10"/>
      <c r="AD59" s="10"/>
      <c r="AE59" s="10"/>
      <c r="AF59" s="376"/>
      <c r="AG59" s="376"/>
      <c r="AH59" s="17"/>
      <c r="AI59" s="18"/>
      <c r="AJ59" s="134"/>
    </row>
    <row r="60" spans="1:36" s="11" customFormat="1">
      <c r="A60" s="382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10"/>
      <c r="AD60" s="10"/>
      <c r="AE60" s="10"/>
      <c r="AF60" s="376"/>
      <c r="AG60" s="376"/>
      <c r="AH60" s="10"/>
      <c r="AI60" s="12"/>
      <c r="AJ60" s="134"/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 r:id="rId1"/>
    </customSheetView>
    <customSheetView guid="{5B1FA305-463D-4B6E-BF98-81A6929C891E}" scale="75" hiddenColumns="1">
      <pageMargins left="0" right="0" top="0" bottom="0" header="0" footer="0"/>
      <pageSetup orientation="portrait" horizontalDpi="4294967295" verticalDpi="4294967295" r:id="rId2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 r:id="rId3"/>
    </customSheetView>
    <customSheetView guid="{B6E6045D-E631-482D-8F65-2EABDB0B6ECE}" scale="75" hiddenColumns="1">
      <selection sqref="A1:AK61"/>
      <pageMargins left="0" right="0" top="0" bottom="0" header="0" footer="0"/>
      <pageSetup orientation="portrait" horizontalDpi="4294967295" verticalDpi="4294967295" r:id="rId4"/>
    </customSheetView>
    <customSheetView guid="{074FE138-8171-45F3-8951-6B9C47661CC2}" scale="75" hiddenColumns="1">
      <selection sqref="A1:AK61"/>
      <pageMargins left="0" right="0" top="0" bottom="0" header="0" footer="0"/>
      <pageSetup orientation="portrait" horizontalDpi="4294967295" verticalDpi="4294967295" r:id="rId5"/>
    </customSheetView>
    <customSheetView guid="{6B75CD61-CFF4-4706-A14B-83CD51F19D1B}" scale="75" hiddenColumns="1">
      <selection sqref="A1:AK61"/>
      <pageMargins left="0" right="0" top="0" bottom="0" header="0" footer="0"/>
      <pageSetup orientation="portrait" horizontalDpi="4294967295" verticalDpi="4294967295" r:id="rId6"/>
    </customSheetView>
    <customSheetView guid="{8ABA602B-BA8D-44BA-AAC3-E387ACC3E4C4}" scale="75" hiddenColumns="1">
      <pageMargins left="0" right="0" top="0" bottom="0" header="0" footer="0"/>
      <pageSetup orientation="portrait" horizontalDpi="4294967295" verticalDpi="4294967295" r:id="rId7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 r:id="rId8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 r:id="rId9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 r:id="rId10"/>
    </customSheetView>
    <customSheetView guid="{71B299E4-61CE-49C1-81D9-062E3F90F2BD}" scale="75" hiddenColumns="1">
      <pageMargins left="0" right="0" top="0" bottom="0" header="0" footer="0"/>
      <pageSetup orientation="portrait" horizontalDpi="4294967295" verticalDpi="4294967295" r:id="rId11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 r:id="rId12"/>
    </customSheetView>
  </customSheetViews>
  <pageMargins left="0" right="0" top="0" bottom="0" header="0" footer="0"/>
  <pageSetup orientation="portrait" horizontalDpi="4294967295" verticalDpi="4294967295" r:id="rId13"/>
  <drawing r:id="rId14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50"/>
  </sheetPr>
  <dimension ref="A1:AK77"/>
  <sheetViews>
    <sheetView zoomScale="75" zoomScaleNormal="75" workbookViewId="0">
      <selection activeCell="S1" sqref="S1:S1048576"/>
    </sheetView>
  </sheetViews>
  <sheetFormatPr baseColWidth="10" defaultColWidth="6.85546875" defaultRowHeight="15"/>
  <cols>
    <col min="1" max="1" width="4.28515625" style="741" bestFit="1" customWidth="1"/>
    <col min="2" max="2" width="8" style="141" bestFit="1" customWidth="1"/>
    <col min="3" max="3" width="12.85546875" style="141" hidden="1" customWidth="1"/>
    <col min="4" max="4" width="9.28515625" style="141" hidden="1" customWidth="1"/>
    <col min="5" max="5" width="11.5703125" style="141" hidden="1" customWidth="1"/>
    <col min="6" max="6" width="8" style="141" bestFit="1" customWidth="1"/>
    <col min="7" max="7" width="7.140625" style="141" hidden="1" customWidth="1"/>
    <col min="8" max="8" width="9.85546875" style="141" bestFit="1" customWidth="1"/>
    <col min="9" max="9" width="8.85546875" style="141" hidden="1" customWidth="1"/>
    <col min="10" max="10" width="6.42578125" style="141" bestFit="1" customWidth="1"/>
    <col min="11" max="11" width="11.5703125" style="141" bestFit="1" customWidth="1"/>
    <col min="12" max="12" width="8.28515625" style="141" bestFit="1" customWidth="1"/>
    <col min="13" max="13" width="11.140625" style="141" bestFit="1" customWidth="1"/>
    <col min="14" max="14" width="6.5703125" style="141" bestFit="1" customWidth="1"/>
    <col min="15" max="15" width="6.85546875" style="141"/>
    <col min="16" max="16" width="9.28515625" style="141" hidden="1" customWidth="1"/>
    <col min="17" max="17" width="12.85546875" style="141" hidden="1" customWidth="1"/>
    <col min="18" max="18" width="15.7109375" style="141" hidden="1" customWidth="1"/>
    <col min="19" max="19" width="42" style="141" customWidth="1"/>
    <col min="20" max="20" width="10.5703125" style="141" hidden="1" customWidth="1"/>
    <col min="21" max="21" width="13.42578125" style="141" bestFit="1" customWidth="1"/>
    <col min="22" max="22" width="14.140625" style="141" hidden="1" customWidth="1"/>
    <col min="23" max="23" width="16.28515625" style="141" bestFit="1" customWidth="1"/>
    <col min="24" max="24" width="16.85546875" style="141" bestFit="1" customWidth="1"/>
    <col min="25" max="25" width="15" style="141" bestFit="1" customWidth="1"/>
    <col min="26" max="26" width="4.7109375" style="141" bestFit="1" customWidth="1"/>
    <col min="27" max="27" width="6" style="141" bestFit="1" customWidth="1"/>
    <col min="28" max="28" width="13.85546875" style="141" hidden="1" customWidth="1"/>
    <col min="29" max="29" width="13.140625" style="142" hidden="1" customWidth="1"/>
    <col min="30" max="30" width="10" style="142" hidden="1" customWidth="1"/>
    <col min="31" max="31" width="9.85546875" style="142" hidden="1" customWidth="1"/>
    <col min="32" max="32" width="8.5703125" style="738" bestFit="1" customWidth="1"/>
    <col min="33" max="33" width="12.5703125" style="738" bestFit="1" customWidth="1"/>
    <col min="34" max="34" width="10" style="142" bestFit="1" customWidth="1"/>
    <col min="35" max="35" width="11" style="143" bestFit="1" customWidth="1"/>
    <col min="36" max="36" width="6.85546875" style="136"/>
    <col min="37" max="37" width="22.85546875" style="136" bestFit="1" customWidth="1"/>
    <col min="38" max="16384" width="6.85546875" style="136"/>
  </cols>
  <sheetData>
    <row r="1" spans="1:37" s="284" customFormat="1" ht="78" customHeight="1" thickBot="1">
      <c r="A1" s="739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  <c r="AA1" s="281"/>
      <c r="AB1" s="281"/>
      <c r="AC1" s="282"/>
      <c r="AD1" s="282"/>
      <c r="AE1" s="282"/>
      <c r="AF1" s="736"/>
      <c r="AG1" s="736"/>
      <c r="AH1" s="282"/>
      <c r="AI1" s="283"/>
    </row>
    <row r="2" spans="1:37" s="742" customFormat="1" ht="15.75" customHeight="1" thickBot="1">
      <c r="A2" s="439" t="s">
        <v>22</v>
      </c>
      <c r="B2" s="366" t="s">
        <v>23</v>
      </c>
      <c r="C2" s="366" t="s">
        <v>24</v>
      </c>
      <c r="D2" s="366" t="s">
        <v>25</v>
      </c>
      <c r="E2" s="366" t="s">
        <v>26</v>
      </c>
      <c r="F2" s="366" t="s">
        <v>27</v>
      </c>
      <c r="G2" s="366" t="s">
        <v>28</v>
      </c>
      <c r="H2" s="366" t="s">
        <v>29</v>
      </c>
      <c r="I2" s="366" t="s">
        <v>30</v>
      </c>
      <c r="J2" s="366" t="s">
        <v>31</v>
      </c>
      <c r="K2" s="366" t="s">
        <v>32</v>
      </c>
      <c r="L2" s="366" t="s">
        <v>33</v>
      </c>
      <c r="M2" s="366" t="s">
        <v>34</v>
      </c>
      <c r="N2" s="366" t="s">
        <v>35</v>
      </c>
      <c r="O2" s="366" t="s">
        <v>36</v>
      </c>
      <c r="P2" s="366" t="s">
        <v>37</v>
      </c>
      <c r="Q2" s="366" t="s">
        <v>38</v>
      </c>
      <c r="R2" s="366" t="s">
        <v>39</v>
      </c>
      <c r="S2" s="366" t="s">
        <v>40</v>
      </c>
      <c r="T2" s="366" t="s">
        <v>41</v>
      </c>
      <c r="U2" s="366" t="s">
        <v>42</v>
      </c>
      <c r="V2" s="366" t="s">
        <v>43</v>
      </c>
      <c r="W2" s="366" t="s">
        <v>44</v>
      </c>
      <c r="X2" s="366" t="s">
        <v>45</v>
      </c>
      <c r="Y2" s="366" t="s">
        <v>46</v>
      </c>
      <c r="Z2" s="366" t="s">
        <v>47</v>
      </c>
      <c r="AA2" s="366" t="s">
        <v>48</v>
      </c>
      <c r="AB2" s="366" t="s">
        <v>49</v>
      </c>
      <c r="AC2" s="367" t="s">
        <v>50</v>
      </c>
      <c r="AD2" s="367" t="s">
        <v>51</v>
      </c>
      <c r="AE2" s="367" t="s">
        <v>52</v>
      </c>
      <c r="AF2" s="377" t="s">
        <v>53</v>
      </c>
      <c r="AG2" s="377" t="s">
        <v>54</v>
      </c>
      <c r="AH2" s="367" t="s">
        <v>55</v>
      </c>
      <c r="AI2" s="368" t="s">
        <v>56</v>
      </c>
      <c r="AJ2" s="369"/>
      <c r="AK2" s="370"/>
    </row>
    <row r="3" spans="1:37" s="284" customFormat="1">
      <c r="A3" s="743">
        <v>1</v>
      </c>
      <c r="B3" s="744" t="s">
        <v>8</v>
      </c>
      <c r="C3" s="744" t="s">
        <v>3016</v>
      </c>
      <c r="D3" s="744" t="s">
        <v>3017</v>
      </c>
      <c r="E3" s="744" t="s">
        <v>938</v>
      </c>
      <c r="F3" s="744" t="s">
        <v>3018</v>
      </c>
      <c r="G3" s="744"/>
      <c r="H3" s="744" t="s">
        <v>3019</v>
      </c>
      <c r="I3" s="744" t="s">
        <v>3020</v>
      </c>
      <c r="J3" s="744" t="s">
        <v>121</v>
      </c>
      <c r="K3" s="744" t="s">
        <v>437</v>
      </c>
      <c r="L3" s="744" t="s">
        <v>404</v>
      </c>
      <c r="M3" s="744" t="s">
        <v>113</v>
      </c>
      <c r="N3" s="744" t="s">
        <v>401</v>
      </c>
      <c r="O3" s="744" t="s">
        <v>139</v>
      </c>
      <c r="P3" s="744"/>
      <c r="Q3" s="744"/>
      <c r="R3" s="744"/>
      <c r="S3" s="744" t="s">
        <v>3021</v>
      </c>
      <c r="T3" s="744"/>
      <c r="U3" s="744" t="s">
        <v>3022</v>
      </c>
      <c r="V3" s="744" t="s">
        <v>246</v>
      </c>
      <c r="W3" s="744" t="s">
        <v>246</v>
      </c>
      <c r="X3" s="744" t="s">
        <v>68</v>
      </c>
      <c r="Y3" s="744" t="s">
        <v>68</v>
      </c>
      <c r="Z3" s="744" t="s">
        <v>69</v>
      </c>
      <c r="AA3" s="744"/>
      <c r="AB3" s="744">
        <v>10000000021</v>
      </c>
      <c r="AC3" s="745">
        <v>170</v>
      </c>
      <c r="AD3" s="745">
        <v>8</v>
      </c>
      <c r="AE3" s="745">
        <v>13</v>
      </c>
      <c r="AF3" s="746">
        <v>305.60000000000002</v>
      </c>
      <c r="AG3" s="746">
        <v>0</v>
      </c>
      <c r="AH3" s="747">
        <f t="shared" ref="AH3:AH34" si="0">AF3-AG3</f>
        <v>305.60000000000002</v>
      </c>
      <c r="AI3" s="748">
        <f>AF3*1.06</f>
        <v>323.93600000000004</v>
      </c>
      <c r="AJ3" s="749"/>
      <c r="AK3" s="749"/>
    </row>
    <row r="4" spans="1:37" s="284" customFormat="1">
      <c r="A4" s="743">
        <v>2</v>
      </c>
      <c r="B4" s="744" t="s">
        <v>8</v>
      </c>
      <c r="C4" s="744" t="s">
        <v>3023</v>
      </c>
      <c r="D4" s="744" t="s">
        <v>3017</v>
      </c>
      <c r="E4" s="744" t="s">
        <v>233</v>
      </c>
      <c r="F4" s="744" t="s">
        <v>3024</v>
      </c>
      <c r="G4" s="744"/>
      <c r="H4" s="744" t="s">
        <v>3025</v>
      </c>
      <c r="I4" s="744"/>
      <c r="J4" s="744" t="s">
        <v>108</v>
      </c>
      <c r="K4" s="744"/>
      <c r="L4" s="744">
        <v>500</v>
      </c>
      <c r="M4" s="744" t="s">
        <v>63</v>
      </c>
      <c r="N4" s="744" t="s">
        <v>3026</v>
      </c>
      <c r="O4" s="744" t="s">
        <v>139</v>
      </c>
      <c r="P4" s="744"/>
      <c r="Q4" s="744"/>
      <c r="R4" s="744"/>
      <c r="S4" s="744" t="s">
        <v>3027</v>
      </c>
      <c r="T4" s="744"/>
      <c r="U4" s="744" t="s">
        <v>3028</v>
      </c>
      <c r="V4" s="744" t="s">
        <v>68</v>
      </c>
      <c r="W4" s="744" t="s">
        <v>68</v>
      </c>
      <c r="X4" s="744" t="s">
        <v>68</v>
      </c>
      <c r="Y4" s="744" t="s">
        <v>68</v>
      </c>
      <c r="Z4" s="744" t="s">
        <v>69</v>
      </c>
      <c r="AA4" s="744"/>
      <c r="AB4" s="744">
        <v>10001002692</v>
      </c>
      <c r="AC4" s="745">
        <v>36</v>
      </c>
      <c r="AD4" s="745">
        <v>0</v>
      </c>
      <c r="AE4" s="745">
        <v>0</v>
      </c>
      <c r="AF4" s="746">
        <v>57.6</v>
      </c>
      <c r="AG4" s="746">
        <f t="shared" ref="AG4:AG15" si="1">AF4*(1-(0.95^0*0.9^0*0.8^0*0.7^0*0.65^0*0.93^0*0.93^0*1^0))</f>
        <v>0</v>
      </c>
      <c r="AH4" s="747">
        <f t="shared" si="0"/>
        <v>57.6</v>
      </c>
      <c r="AI4" s="748">
        <f t="shared" ref="AI4:AI64" si="2">AF4*1.06</f>
        <v>61.056000000000004</v>
      </c>
      <c r="AJ4" s="749"/>
      <c r="AK4" s="749"/>
    </row>
    <row r="5" spans="1:37" s="284" customFormat="1">
      <c r="A5" s="743">
        <v>3</v>
      </c>
      <c r="B5" s="744" t="s">
        <v>8</v>
      </c>
      <c r="C5" s="744" t="s">
        <v>3029</v>
      </c>
      <c r="D5" s="744" t="s">
        <v>3017</v>
      </c>
      <c r="E5" s="744" t="s">
        <v>233</v>
      </c>
      <c r="F5" s="744" t="s">
        <v>3024</v>
      </c>
      <c r="G5" s="744"/>
      <c r="H5" s="744" t="s">
        <v>3025</v>
      </c>
      <c r="I5" s="744"/>
      <c r="J5" s="744" t="s">
        <v>108</v>
      </c>
      <c r="K5" s="744"/>
      <c r="L5" s="744">
        <v>500</v>
      </c>
      <c r="M5" s="744" t="s">
        <v>63</v>
      </c>
      <c r="N5" s="744" t="s">
        <v>401</v>
      </c>
      <c r="O5" s="744" t="s">
        <v>139</v>
      </c>
      <c r="P5" s="744"/>
      <c r="Q5" s="744"/>
      <c r="R5" s="744"/>
      <c r="S5" s="744" t="s">
        <v>3027</v>
      </c>
      <c r="T5" s="744"/>
      <c r="U5" s="744" t="s">
        <v>3030</v>
      </c>
      <c r="V5" s="744" t="s">
        <v>68</v>
      </c>
      <c r="W5" s="744" t="s">
        <v>68</v>
      </c>
      <c r="X5" s="744" t="s">
        <v>68</v>
      </c>
      <c r="Y5" s="744" t="s">
        <v>68</v>
      </c>
      <c r="Z5" s="744" t="s">
        <v>69</v>
      </c>
      <c r="AA5" s="744"/>
      <c r="AB5" s="744">
        <v>10001002692</v>
      </c>
      <c r="AC5" s="745">
        <v>36</v>
      </c>
      <c r="AD5" s="745">
        <v>0</v>
      </c>
      <c r="AE5" s="745">
        <v>0</v>
      </c>
      <c r="AF5" s="746">
        <v>57.6</v>
      </c>
      <c r="AG5" s="746">
        <f t="shared" si="1"/>
        <v>0</v>
      </c>
      <c r="AH5" s="747">
        <f t="shared" si="0"/>
        <v>57.6</v>
      </c>
      <c r="AI5" s="748">
        <f t="shared" si="2"/>
        <v>61.056000000000004</v>
      </c>
      <c r="AJ5" s="749"/>
      <c r="AK5" s="749"/>
    </row>
    <row r="6" spans="1:37" s="284" customFormat="1">
      <c r="A6" s="743">
        <v>4</v>
      </c>
      <c r="B6" s="744" t="s">
        <v>8</v>
      </c>
      <c r="C6" s="744" t="s">
        <v>3031</v>
      </c>
      <c r="D6" s="744" t="s">
        <v>3017</v>
      </c>
      <c r="E6" s="744" t="s">
        <v>233</v>
      </c>
      <c r="F6" s="744" t="s">
        <v>3024</v>
      </c>
      <c r="G6" s="744"/>
      <c r="H6" s="744" t="s">
        <v>3025</v>
      </c>
      <c r="I6" s="744"/>
      <c r="J6" s="744" t="s">
        <v>108</v>
      </c>
      <c r="K6" s="744"/>
      <c r="L6" s="744">
        <v>500</v>
      </c>
      <c r="M6" s="744" t="s">
        <v>63</v>
      </c>
      <c r="N6" s="744" t="s">
        <v>392</v>
      </c>
      <c r="O6" s="744" t="s">
        <v>139</v>
      </c>
      <c r="P6" s="744"/>
      <c r="Q6" s="744"/>
      <c r="R6" s="744"/>
      <c r="S6" s="744" t="s">
        <v>3027</v>
      </c>
      <c r="T6" s="744"/>
      <c r="U6" s="744" t="s">
        <v>3032</v>
      </c>
      <c r="V6" s="744" t="s">
        <v>68</v>
      </c>
      <c r="W6" s="744" t="s">
        <v>68</v>
      </c>
      <c r="X6" s="744" t="s">
        <v>68</v>
      </c>
      <c r="Y6" s="744" t="s">
        <v>68</v>
      </c>
      <c r="Z6" s="744" t="s">
        <v>69</v>
      </c>
      <c r="AA6" s="744"/>
      <c r="AB6" s="744">
        <v>10001002692</v>
      </c>
      <c r="AC6" s="745">
        <v>36</v>
      </c>
      <c r="AD6" s="745">
        <v>0</v>
      </c>
      <c r="AE6" s="745">
        <v>0</v>
      </c>
      <c r="AF6" s="746">
        <v>57.6</v>
      </c>
      <c r="AG6" s="746">
        <f t="shared" si="1"/>
        <v>0</v>
      </c>
      <c r="AH6" s="747">
        <f t="shared" si="0"/>
        <v>57.6</v>
      </c>
      <c r="AI6" s="748">
        <f t="shared" si="2"/>
        <v>61.056000000000004</v>
      </c>
      <c r="AJ6" s="749"/>
      <c r="AK6" s="749"/>
    </row>
    <row r="7" spans="1:37" s="284" customFormat="1">
      <c r="A7" s="743">
        <v>5</v>
      </c>
      <c r="B7" s="744" t="s">
        <v>8</v>
      </c>
      <c r="C7" s="744" t="s">
        <v>3033</v>
      </c>
      <c r="D7" s="744" t="s">
        <v>3017</v>
      </c>
      <c r="E7" s="744" t="s">
        <v>233</v>
      </c>
      <c r="F7" s="744" t="s">
        <v>3024</v>
      </c>
      <c r="G7" s="744"/>
      <c r="H7" s="744" t="s">
        <v>3025</v>
      </c>
      <c r="I7" s="744"/>
      <c r="J7" s="744" t="s">
        <v>121</v>
      </c>
      <c r="K7" s="744"/>
      <c r="L7" s="744">
        <v>500</v>
      </c>
      <c r="M7" s="744" t="s">
        <v>63</v>
      </c>
      <c r="N7" s="744" t="s">
        <v>436</v>
      </c>
      <c r="O7" s="744" t="s">
        <v>139</v>
      </c>
      <c r="P7" s="744"/>
      <c r="Q7" s="744"/>
      <c r="R7" s="744"/>
      <c r="S7" s="744" t="s">
        <v>3027</v>
      </c>
      <c r="T7" s="744"/>
      <c r="U7" s="744" t="s">
        <v>3034</v>
      </c>
      <c r="V7" s="744" t="s">
        <v>68</v>
      </c>
      <c r="W7" s="744" t="s">
        <v>68</v>
      </c>
      <c r="X7" s="744" t="s">
        <v>68</v>
      </c>
      <c r="Y7" s="744" t="s">
        <v>68</v>
      </c>
      <c r="Z7" s="744" t="s">
        <v>69</v>
      </c>
      <c r="AA7" s="744"/>
      <c r="AB7" s="744">
        <v>10001002692</v>
      </c>
      <c r="AC7" s="745">
        <v>36</v>
      </c>
      <c r="AD7" s="745">
        <v>8</v>
      </c>
      <c r="AE7" s="745">
        <v>0</v>
      </c>
      <c r="AF7" s="746">
        <v>70.400000000000006</v>
      </c>
      <c r="AG7" s="746">
        <f t="shared" si="1"/>
        <v>0</v>
      </c>
      <c r="AH7" s="747">
        <f t="shared" si="0"/>
        <v>70.400000000000006</v>
      </c>
      <c r="AI7" s="748">
        <f t="shared" si="2"/>
        <v>74.624000000000009</v>
      </c>
      <c r="AJ7" s="749"/>
      <c r="AK7" s="749"/>
    </row>
    <row r="8" spans="1:37" s="284" customFormat="1">
      <c r="A8" s="743">
        <v>6</v>
      </c>
      <c r="B8" s="744" t="s">
        <v>8</v>
      </c>
      <c r="C8" s="744" t="s">
        <v>3035</v>
      </c>
      <c r="D8" s="744" t="s">
        <v>3017</v>
      </c>
      <c r="E8" s="744" t="s">
        <v>233</v>
      </c>
      <c r="F8" s="744" t="s">
        <v>3024</v>
      </c>
      <c r="G8" s="744"/>
      <c r="H8" s="744" t="s">
        <v>3025</v>
      </c>
      <c r="I8" s="744"/>
      <c r="J8" s="744" t="s">
        <v>121</v>
      </c>
      <c r="K8" s="744"/>
      <c r="L8" s="744">
        <v>500</v>
      </c>
      <c r="M8" s="744" t="s">
        <v>63</v>
      </c>
      <c r="N8" s="744" t="s">
        <v>401</v>
      </c>
      <c r="O8" s="744" t="s">
        <v>139</v>
      </c>
      <c r="P8" s="744"/>
      <c r="Q8" s="744"/>
      <c r="R8" s="744"/>
      <c r="S8" s="744" t="s">
        <v>3027</v>
      </c>
      <c r="T8" s="744"/>
      <c r="U8" s="744" t="s">
        <v>3036</v>
      </c>
      <c r="V8" s="744" t="s">
        <v>68</v>
      </c>
      <c r="W8" s="744" t="s">
        <v>68</v>
      </c>
      <c r="X8" s="744" t="s">
        <v>68</v>
      </c>
      <c r="Y8" s="744" t="s">
        <v>68</v>
      </c>
      <c r="Z8" s="744" t="s">
        <v>69</v>
      </c>
      <c r="AA8" s="744"/>
      <c r="AB8" s="744">
        <v>10001002692</v>
      </c>
      <c r="AC8" s="745">
        <v>36</v>
      </c>
      <c r="AD8" s="745">
        <v>8</v>
      </c>
      <c r="AE8" s="745">
        <v>0</v>
      </c>
      <c r="AF8" s="746">
        <v>70.400000000000006</v>
      </c>
      <c r="AG8" s="746">
        <f t="shared" si="1"/>
        <v>0</v>
      </c>
      <c r="AH8" s="747">
        <f t="shared" si="0"/>
        <v>70.400000000000006</v>
      </c>
      <c r="AI8" s="748">
        <f t="shared" si="2"/>
        <v>74.624000000000009</v>
      </c>
      <c r="AJ8" s="749"/>
      <c r="AK8" s="749"/>
    </row>
    <row r="9" spans="1:37" s="284" customFormat="1">
      <c r="A9" s="743">
        <v>7</v>
      </c>
      <c r="B9" s="744" t="s">
        <v>8</v>
      </c>
      <c r="C9" s="744" t="s">
        <v>3037</v>
      </c>
      <c r="D9" s="744" t="s">
        <v>3017</v>
      </c>
      <c r="E9" s="744" t="s">
        <v>233</v>
      </c>
      <c r="F9" s="744" t="s">
        <v>3024</v>
      </c>
      <c r="G9" s="744"/>
      <c r="H9" s="744" t="s">
        <v>3025</v>
      </c>
      <c r="I9" s="744"/>
      <c r="J9" s="744" t="s">
        <v>121</v>
      </c>
      <c r="K9" s="744"/>
      <c r="L9" s="744">
        <v>500</v>
      </c>
      <c r="M9" s="744" t="s">
        <v>63</v>
      </c>
      <c r="N9" s="744" t="s">
        <v>401</v>
      </c>
      <c r="O9" s="744" t="s">
        <v>139</v>
      </c>
      <c r="P9" s="744"/>
      <c r="Q9" s="744"/>
      <c r="R9" s="744"/>
      <c r="S9" s="744" t="s">
        <v>3027</v>
      </c>
      <c r="T9" s="744"/>
      <c r="U9" s="744" t="s">
        <v>3038</v>
      </c>
      <c r="V9" s="744" t="s">
        <v>68</v>
      </c>
      <c r="W9" s="744" t="s">
        <v>68</v>
      </c>
      <c r="X9" s="744" t="s">
        <v>68</v>
      </c>
      <c r="Y9" s="744" t="s">
        <v>68</v>
      </c>
      <c r="Z9" s="744" t="s">
        <v>69</v>
      </c>
      <c r="AA9" s="744"/>
      <c r="AB9" s="744">
        <v>10001002692</v>
      </c>
      <c r="AC9" s="745">
        <v>36</v>
      </c>
      <c r="AD9" s="745">
        <v>8</v>
      </c>
      <c r="AE9" s="745">
        <v>0</v>
      </c>
      <c r="AF9" s="746">
        <v>70.400000000000006</v>
      </c>
      <c r="AG9" s="746">
        <f t="shared" si="1"/>
        <v>0</v>
      </c>
      <c r="AH9" s="747">
        <f t="shared" si="0"/>
        <v>70.400000000000006</v>
      </c>
      <c r="AI9" s="748">
        <f t="shared" si="2"/>
        <v>74.624000000000009</v>
      </c>
      <c r="AJ9" s="749"/>
      <c r="AK9" s="749"/>
    </row>
    <row r="10" spans="1:37" s="284" customFormat="1">
      <c r="A10" s="743">
        <v>8</v>
      </c>
      <c r="B10" s="744" t="s">
        <v>8</v>
      </c>
      <c r="C10" s="744" t="s">
        <v>3039</v>
      </c>
      <c r="D10" s="744" t="s">
        <v>3017</v>
      </c>
      <c r="E10" s="744" t="s">
        <v>233</v>
      </c>
      <c r="F10" s="744" t="s">
        <v>3024</v>
      </c>
      <c r="G10" s="744"/>
      <c r="H10" s="744" t="s">
        <v>3025</v>
      </c>
      <c r="I10" s="744"/>
      <c r="J10" s="744" t="s">
        <v>121</v>
      </c>
      <c r="K10" s="744"/>
      <c r="L10" s="744">
        <v>500</v>
      </c>
      <c r="M10" s="744" t="s">
        <v>63</v>
      </c>
      <c r="N10" s="744" t="s">
        <v>436</v>
      </c>
      <c r="O10" s="744" t="s">
        <v>139</v>
      </c>
      <c r="P10" s="744"/>
      <c r="Q10" s="744"/>
      <c r="R10" s="744"/>
      <c r="S10" s="744" t="s">
        <v>3027</v>
      </c>
      <c r="T10" s="744"/>
      <c r="U10" s="744" t="s">
        <v>3040</v>
      </c>
      <c r="V10" s="744" t="s">
        <v>68</v>
      </c>
      <c r="W10" s="744" t="s">
        <v>68</v>
      </c>
      <c r="X10" s="744" t="s">
        <v>68</v>
      </c>
      <c r="Y10" s="744" t="s">
        <v>68</v>
      </c>
      <c r="Z10" s="744" t="s">
        <v>69</v>
      </c>
      <c r="AA10" s="744"/>
      <c r="AB10" s="744">
        <v>10001002692</v>
      </c>
      <c r="AC10" s="745">
        <v>36</v>
      </c>
      <c r="AD10" s="745">
        <v>8</v>
      </c>
      <c r="AE10" s="745">
        <v>0</v>
      </c>
      <c r="AF10" s="746">
        <v>70.400000000000006</v>
      </c>
      <c r="AG10" s="746">
        <f t="shared" si="1"/>
        <v>0</v>
      </c>
      <c r="AH10" s="747">
        <f t="shared" si="0"/>
        <v>70.400000000000006</v>
      </c>
      <c r="AI10" s="748">
        <f t="shared" si="2"/>
        <v>74.624000000000009</v>
      </c>
      <c r="AJ10" s="749"/>
      <c r="AK10" s="749"/>
    </row>
    <row r="11" spans="1:37" s="284" customFormat="1">
      <c r="A11" s="743">
        <v>9</v>
      </c>
      <c r="B11" s="744" t="s">
        <v>8</v>
      </c>
      <c r="C11" s="744" t="s">
        <v>3041</v>
      </c>
      <c r="D11" s="744" t="s">
        <v>3017</v>
      </c>
      <c r="E11" s="744" t="s">
        <v>233</v>
      </c>
      <c r="F11" s="744" t="s">
        <v>3024</v>
      </c>
      <c r="G11" s="744"/>
      <c r="H11" s="744" t="s">
        <v>3025</v>
      </c>
      <c r="I11" s="744"/>
      <c r="J11" s="744" t="s">
        <v>121</v>
      </c>
      <c r="K11" s="744"/>
      <c r="L11" s="744">
        <v>500</v>
      </c>
      <c r="M11" s="744" t="s">
        <v>63</v>
      </c>
      <c r="N11" s="744" t="s">
        <v>436</v>
      </c>
      <c r="O11" s="744" t="s">
        <v>139</v>
      </c>
      <c r="P11" s="744"/>
      <c r="Q11" s="744"/>
      <c r="R11" s="744"/>
      <c r="S11" s="744" t="s">
        <v>3027</v>
      </c>
      <c r="T11" s="744"/>
      <c r="U11" s="744" t="s">
        <v>3042</v>
      </c>
      <c r="V11" s="744" t="s">
        <v>68</v>
      </c>
      <c r="W11" s="744" t="s">
        <v>68</v>
      </c>
      <c r="X11" s="744" t="s">
        <v>68</v>
      </c>
      <c r="Y11" s="744" t="s">
        <v>68</v>
      </c>
      <c r="Z11" s="744" t="s">
        <v>69</v>
      </c>
      <c r="AA11" s="744"/>
      <c r="AB11" s="744">
        <v>10001002692</v>
      </c>
      <c r="AC11" s="745">
        <v>36</v>
      </c>
      <c r="AD11" s="745">
        <v>8</v>
      </c>
      <c r="AE11" s="745">
        <v>0</v>
      </c>
      <c r="AF11" s="746">
        <v>70.400000000000006</v>
      </c>
      <c r="AG11" s="746">
        <f t="shared" si="1"/>
        <v>0</v>
      </c>
      <c r="AH11" s="747">
        <f t="shared" si="0"/>
        <v>70.400000000000006</v>
      </c>
      <c r="AI11" s="748">
        <f t="shared" si="2"/>
        <v>74.624000000000009</v>
      </c>
      <c r="AJ11" s="749"/>
      <c r="AK11" s="749"/>
    </row>
    <row r="12" spans="1:37" s="284" customFormat="1">
      <c r="A12" s="743">
        <v>10</v>
      </c>
      <c r="B12" s="744" t="s">
        <v>8</v>
      </c>
      <c r="C12" s="744" t="s">
        <v>3043</v>
      </c>
      <c r="D12" s="744" t="s">
        <v>3017</v>
      </c>
      <c r="E12" s="744" t="s">
        <v>233</v>
      </c>
      <c r="F12" s="744" t="s">
        <v>3024</v>
      </c>
      <c r="G12" s="744"/>
      <c r="H12" s="744" t="s">
        <v>3025</v>
      </c>
      <c r="I12" s="744"/>
      <c r="J12" s="744" t="s">
        <v>121</v>
      </c>
      <c r="K12" s="744"/>
      <c r="L12" s="744">
        <v>500</v>
      </c>
      <c r="M12" s="744" t="s">
        <v>63</v>
      </c>
      <c r="N12" s="744" t="s">
        <v>401</v>
      </c>
      <c r="O12" s="744" t="s">
        <v>139</v>
      </c>
      <c r="P12" s="744"/>
      <c r="Q12" s="744"/>
      <c r="R12" s="744"/>
      <c r="S12" s="744" t="s">
        <v>3027</v>
      </c>
      <c r="T12" s="744"/>
      <c r="U12" s="744" t="s">
        <v>3044</v>
      </c>
      <c r="V12" s="744" t="s">
        <v>68</v>
      </c>
      <c r="W12" s="744" t="s">
        <v>68</v>
      </c>
      <c r="X12" s="744" t="s">
        <v>68</v>
      </c>
      <c r="Y12" s="744" t="s">
        <v>68</v>
      </c>
      <c r="Z12" s="744" t="s">
        <v>69</v>
      </c>
      <c r="AA12" s="744"/>
      <c r="AB12" s="744">
        <v>10001002692</v>
      </c>
      <c r="AC12" s="745">
        <v>36</v>
      </c>
      <c r="AD12" s="745">
        <v>8</v>
      </c>
      <c r="AE12" s="745">
        <v>0</v>
      </c>
      <c r="AF12" s="746">
        <v>70.400000000000006</v>
      </c>
      <c r="AG12" s="746">
        <f t="shared" si="1"/>
        <v>0</v>
      </c>
      <c r="AH12" s="747">
        <f t="shared" si="0"/>
        <v>70.400000000000006</v>
      </c>
      <c r="AI12" s="748">
        <f t="shared" si="2"/>
        <v>74.624000000000009</v>
      </c>
      <c r="AJ12" s="749"/>
      <c r="AK12" s="749"/>
    </row>
    <row r="13" spans="1:37" s="284" customFormat="1">
      <c r="A13" s="743">
        <v>11</v>
      </c>
      <c r="B13" s="744" t="s">
        <v>8</v>
      </c>
      <c r="C13" s="744" t="s">
        <v>3045</v>
      </c>
      <c r="D13" s="744" t="s">
        <v>3017</v>
      </c>
      <c r="E13" s="744" t="s">
        <v>233</v>
      </c>
      <c r="F13" s="744" t="s">
        <v>1869</v>
      </c>
      <c r="G13" s="744"/>
      <c r="H13" s="744" t="s">
        <v>3046</v>
      </c>
      <c r="I13" s="744"/>
      <c r="J13" s="744" t="s">
        <v>121</v>
      </c>
      <c r="K13" s="744"/>
      <c r="L13" s="744">
        <v>500</v>
      </c>
      <c r="M13" s="744" t="s">
        <v>236</v>
      </c>
      <c r="N13" s="744" t="s">
        <v>401</v>
      </c>
      <c r="O13" s="744" t="s">
        <v>139</v>
      </c>
      <c r="P13" s="744"/>
      <c r="Q13" s="744"/>
      <c r="R13" s="744"/>
      <c r="S13" s="744"/>
      <c r="T13" s="744"/>
      <c r="U13" s="744" t="s">
        <v>3047</v>
      </c>
      <c r="V13" s="744" t="s">
        <v>68</v>
      </c>
      <c r="W13" s="744" t="s">
        <v>68</v>
      </c>
      <c r="X13" s="744" t="s">
        <v>68</v>
      </c>
      <c r="Y13" s="744" t="s">
        <v>68</v>
      </c>
      <c r="Z13" s="744" t="s">
        <v>69</v>
      </c>
      <c r="AA13" s="744"/>
      <c r="AB13" s="744">
        <v>10001002672</v>
      </c>
      <c r="AC13" s="745">
        <v>40</v>
      </c>
      <c r="AD13" s="745">
        <v>8</v>
      </c>
      <c r="AE13" s="745">
        <v>0</v>
      </c>
      <c r="AF13" s="746">
        <v>76.800000000000011</v>
      </c>
      <c r="AG13" s="746">
        <f t="shared" si="1"/>
        <v>0</v>
      </c>
      <c r="AH13" s="747">
        <f t="shared" si="0"/>
        <v>76.800000000000011</v>
      </c>
      <c r="AI13" s="748">
        <f t="shared" si="2"/>
        <v>81.408000000000015</v>
      </c>
      <c r="AJ13" s="749"/>
      <c r="AK13" s="749"/>
    </row>
    <row r="14" spans="1:37" s="284" customFormat="1">
      <c r="A14" s="743">
        <v>12</v>
      </c>
      <c r="B14" s="744" t="s">
        <v>8</v>
      </c>
      <c r="C14" s="744" t="s">
        <v>3048</v>
      </c>
      <c r="D14" s="744" t="s">
        <v>3017</v>
      </c>
      <c r="E14" s="744" t="s">
        <v>233</v>
      </c>
      <c r="F14" s="744" t="s">
        <v>1869</v>
      </c>
      <c r="G14" s="744"/>
      <c r="H14" s="744" t="s">
        <v>3046</v>
      </c>
      <c r="I14" s="744"/>
      <c r="J14" s="744" t="s">
        <v>121</v>
      </c>
      <c r="K14" s="744"/>
      <c r="L14" s="744">
        <v>500</v>
      </c>
      <c r="M14" s="744" t="s">
        <v>236</v>
      </c>
      <c r="N14" s="744" t="s">
        <v>401</v>
      </c>
      <c r="O14" s="744" t="s">
        <v>139</v>
      </c>
      <c r="P14" s="744"/>
      <c r="Q14" s="744"/>
      <c r="R14" s="744"/>
      <c r="S14" s="744"/>
      <c r="T14" s="744"/>
      <c r="U14" s="744" t="s">
        <v>3049</v>
      </c>
      <c r="V14" s="744" t="s">
        <v>68</v>
      </c>
      <c r="W14" s="744" t="s">
        <v>68</v>
      </c>
      <c r="X14" s="744" t="s">
        <v>68</v>
      </c>
      <c r="Y14" s="744" t="s">
        <v>68</v>
      </c>
      <c r="Z14" s="744" t="s">
        <v>69</v>
      </c>
      <c r="AA14" s="744"/>
      <c r="AB14" s="744">
        <v>10001002672</v>
      </c>
      <c r="AC14" s="745">
        <v>40</v>
      </c>
      <c r="AD14" s="745">
        <v>8</v>
      </c>
      <c r="AE14" s="745">
        <v>0</v>
      </c>
      <c r="AF14" s="746">
        <v>76.800000000000011</v>
      </c>
      <c r="AG14" s="746">
        <f t="shared" si="1"/>
        <v>0</v>
      </c>
      <c r="AH14" s="747">
        <f t="shared" si="0"/>
        <v>76.800000000000011</v>
      </c>
      <c r="AI14" s="748">
        <f t="shared" si="2"/>
        <v>81.408000000000015</v>
      </c>
      <c r="AJ14" s="749"/>
      <c r="AK14" s="749"/>
    </row>
    <row r="15" spans="1:37" s="284" customFormat="1">
      <c r="A15" s="743">
        <v>13</v>
      </c>
      <c r="B15" s="744" t="s">
        <v>8</v>
      </c>
      <c r="C15" s="744" t="s">
        <v>3050</v>
      </c>
      <c r="D15" s="744" t="s">
        <v>3017</v>
      </c>
      <c r="E15" s="744" t="s">
        <v>233</v>
      </c>
      <c r="F15" s="744" t="s">
        <v>1876</v>
      </c>
      <c r="G15" s="744"/>
      <c r="H15" s="744" t="s">
        <v>3051</v>
      </c>
      <c r="I15" s="744"/>
      <c r="J15" s="744" t="s">
        <v>121</v>
      </c>
      <c r="K15" s="744"/>
      <c r="L15" s="744">
        <v>500</v>
      </c>
      <c r="M15" s="744" t="s">
        <v>113</v>
      </c>
      <c r="N15" s="744" t="s">
        <v>436</v>
      </c>
      <c r="O15" s="744" t="s">
        <v>139</v>
      </c>
      <c r="P15" s="744"/>
      <c r="Q15" s="744"/>
      <c r="R15" s="744"/>
      <c r="S15" s="744"/>
      <c r="T15" s="744"/>
      <c r="U15" s="744" t="s">
        <v>3052</v>
      </c>
      <c r="V15" s="744" t="s">
        <v>68</v>
      </c>
      <c r="W15" s="744" t="s">
        <v>68</v>
      </c>
      <c r="X15" s="744" t="s">
        <v>68</v>
      </c>
      <c r="Y15" s="744" t="s">
        <v>68</v>
      </c>
      <c r="Z15" s="744" t="s">
        <v>69</v>
      </c>
      <c r="AA15" s="744"/>
      <c r="AB15" s="744">
        <v>10001003012</v>
      </c>
      <c r="AC15" s="745">
        <v>60</v>
      </c>
      <c r="AD15" s="745">
        <v>8</v>
      </c>
      <c r="AE15" s="745">
        <v>0</v>
      </c>
      <c r="AF15" s="746">
        <v>108.80000000000001</v>
      </c>
      <c r="AG15" s="746">
        <f t="shared" si="1"/>
        <v>0</v>
      </c>
      <c r="AH15" s="747">
        <f t="shared" si="0"/>
        <v>108.80000000000001</v>
      </c>
      <c r="AI15" s="748">
        <f t="shared" si="2"/>
        <v>115.32800000000002</v>
      </c>
      <c r="AJ15" s="749"/>
      <c r="AK15" s="749"/>
    </row>
    <row r="16" spans="1:37" s="284" customFormat="1">
      <c r="A16" s="743">
        <v>14</v>
      </c>
      <c r="B16" s="744" t="s">
        <v>8</v>
      </c>
      <c r="C16" s="744" t="s">
        <v>3053</v>
      </c>
      <c r="D16" s="744" t="s">
        <v>3017</v>
      </c>
      <c r="E16" s="744" t="s">
        <v>3054</v>
      </c>
      <c r="F16" s="744" t="s">
        <v>1876</v>
      </c>
      <c r="G16" s="744"/>
      <c r="H16" s="744" t="s">
        <v>3051</v>
      </c>
      <c r="I16" s="744"/>
      <c r="J16" s="744" t="s">
        <v>121</v>
      </c>
      <c r="K16" s="744"/>
      <c r="L16" s="744">
        <v>500</v>
      </c>
      <c r="M16" s="744" t="s">
        <v>113</v>
      </c>
      <c r="N16" s="744" t="s">
        <v>436</v>
      </c>
      <c r="O16" s="744" t="s">
        <v>139</v>
      </c>
      <c r="P16" s="744"/>
      <c r="Q16" s="744"/>
      <c r="R16" s="744"/>
      <c r="S16" s="744" t="s">
        <v>3055</v>
      </c>
      <c r="T16" s="744"/>
      <c r="U16" s="744" t="s">
        <v>3056</v>
      </c>
      <c r="V16" s="744" t="s">
        <v>68</v>
      </c>
      <c r="W16" s="744" t="s">
        <v>68</v>
      </c>
      <c r="X16" s="744" t="s">
        <v>68</v>
      </c>
      <c r="Y16" s="744" t="s">
        <v>68</v>
      </c>
      <c r="Z16" s="744" t="s">
        <v>69</v>
      </c>
      <c r="AA16" s="744" t="s">
        <v>82</v>
      </c>
      <c r="AB16" s="744">
        <v>10001003012</v>
      </c>
      <c r="AC16" s="745">
        <v>60</v>
      </c>
      <c r="AD16" s="745">
        <v>8</v>
      </c>
      <c r="AE16" s="745">
        <v>0</v>
      </c>
      <c r="AF16" s="746">
        <v>108.80000000000001</v>
      </c>
      <c r="AG16" s="746">
        <f>AF16*(1-(0.95^0*0.9^0*0.8^0*0.7^0*0.65^0*0.93^0*0.93^0*1^1))</f>
        <v>0</v>
      </c>
      <c r="AH16" s="747">
        <f t="shared" si="0"/>
        <v>108.80000000000001</v>
      </c>
      <c r="AI16" s="748">
        <f t="shared" si="2"/>
        <v>115.32800000000002</v>
      </c>
      <c r="AJ16" s="749"/>
      <c r="AK16" s="749"/>
    </row>
    <row r="17" spans="1:37" s="284" customFormat="1">
      <c r="A17" s="743">
        <v>15</v>
      </c>
      <c r="B17" s="744" t="s">
        <v>8</v>
      </c>
      <c r="C17" s="744" t="s">
        <v>3057</v>
      </c>
      <c r="D17" s="744" t="s">
        <v>3017</v>
      </c>
      <c r="E17" s="744" t="s">
        <v>240</v>
      </c>
      <c r="F17" s="744" t="s">
        <v>1876</v>
      </c>
      <c r="G17" s="744"/>
      <c r="H17" s="744" t="s">
        <v>3051</v>
      </c>
      <c r="I17" s="744"/>
      <c r="J17" s="744" t="s">
        <v>121</v>
      </c>
      <c r="K17" s="744"/>
      <c r="L17" s="744">
        <v>500</v>
      </c>
      <c r="M17" s="744" t="s">
        <v>113</v>
      </c>
      <c r="N17" s="744" t="s">
        <v>436</v>
      </c>
      <c r="O17" s="744" t="s">
        <v>139</v>
      </c>
      <c r="P17" s="744"/>
      <c r="Q17" s="744"/>
      <c r="R17" s="744"/>
      <c r="S17" s="744"/>
      <c r="T17" s="744"/>
      <c r="U17" s="744" t="s">
        <v>3058</v>
      </c>
      <c r="V17" s="744" t="s">
        <v>571</v>
      </c>
      <c r="W17" s="744" t="s">
        <v>571</v>
      </c>
      <c r="X17" s="744" t="s">
        <v>68</v>
      </c>
      <c r="Y17" s="744" t="s">
        <v>68</v>
      </c>
      <c r="Z17" s="744" t="s">
        <v>69</v>
      </c>
      <c r="AA17" s="744"/>
      <c r="AB17" s="744">
        <v>10001003022</v>
      </c>
      <c r="AC17" s="745">
        <v>60</v>
      </c>
      <c r="AD17" s="745">
        <v>8</v>
      </c>
      <c r="AE17" s="745">
        <v>0</v>
      </c>
      <c r="AF17" s="746">
        <v>108.80000000000001</v>
      </c>
      <c r="AG17" s="746">
        <v>0</v>
      </c>
      <c r="AH17" s="747">
        <f t="shared" si="0"/>
        <v>108.80000000000001</v>
      </c>
      <c r="AI17" s="748">
        <f t="shared" si="2"/>
        <v>115.32800000000002</v>
      </c>
      <c r="AJ17" s="749"/>
      <c r="AK17" s="749"/>
    </row>
    <row r="18" spans="1:37" s="284" customFormat="1">
      <c r="A18" s="743">
        <v>16</v>
      </c>
      <c r="B18" s="744" t="s">
        <v>8</v>
      </c>
      <c r="C18" s="744" t="s">
        <v>3059</v>
      </c>
      <c r="D18" s="744" t="s">
        <v>3017</v>
      </c>
      <c r="E18" s="744" t="s">
        <v>240</v>
      </c>
      <c r="F18" s="744" t="s">
        <v>1876</v>
      </c>
      <c r="G18" s="744"/>
      <c r="H18" s="744" t="s">
        <v>3051</v>
      </c>
      <c r="I18" s="744"/>
      <c r="J18" s="744" t="s">
        <v>121</v>
      </c>
      <c r="K18" s="744"/>
      <c r="L18" s="744">
        <v>500</v>
      </c>
      <c r="M18" s="744" t="s">
        <v>113</v>
      </c>
      <c r="N18" s="744" t="s">
        <v>436</v>
      </c>
      <c r="O18" s="744" t="s">
        <v>139</v>
      </c>
      <c r="P18" s="744"/>
      <c r="Q18" s="744"/>
      <c r="R18" s="744"/>
      <c r="S18" s="744"/>
      <c r="T18" s="744"/>
      <c r="U18" s="744" t="s">
        <v>3060</v>
      </c>
      <c r="V18" s="744" t="s">
        <v>571</v>
      </c>
      <c r="W18" s="744" t="s">
        <v>571</v>
      </c>
      <c r="X18" s="744" t="s">
        <v>68</v>
      </c>
      <c r="Y18" s="744" t="s">
        <v>68</v>
      </c>
      <c r="Z18" s="744" t="s">
        <v>69</v>
      </c>
      <c r="AA18" s="744"/>
      <c r="AB18" s="744">
        <v>10001003022</v>
      </c>
      <c r="AC18" s="745">
        <v>60</v>
      </c>
      <c r="AD18" s="745">
        <v>8</v>
      </c>
      <c r="AE18" s="745">
        <v>0</v>
      </c>
      <c r="AF18" s="746">
        <v>108.80000000000001</v>
      </c>
      <c r="AG18" s="746">
        <v>0</v>
      </c>
      <c r="AH18" s="747">
        <f t="shared" si="0"/>
        <v>108.80000000000001</v>
      </c>
      <c r="AI18" s="748">
        <f t="shared" si="2"/>
        <v>115.32800000000002</v>
      </c>
      <c r="AJ18" s="749"/>
      <c r="AK18" s="749"/>
    </row>
    <row r="19" spans="1:37" s="284" customFormat="1">
      <c r="A19" s="743">
        <v>17</v>
      </c>
      <c r="B19" s="744" t="s">
        <v>8</v>
      </c>
      <c r="C19" s="744" t="s">
        <v>3061</v>
      </c>
      <c r="D19" s="744" t="s">
        <v>3017</v>
      </c>
      <c r="E19" s="744" t="s">
        <v>240</v>
      </c>
      <c r="F19" s="744" t="s">
        <v>1876</v>
      </c>
      <c r="G19" s="744"/>
      <c r="H19" s="744" t="s">
        <v>3051</v>
      </c>
      <c r="I19" s="744"/>
      <c r="J19" s="744" t="s">
        <v>121</v>
      </c>
      <c r="K19" s="744"/>
      <c r="L19" s="744">
        <v>500</v>
      </c>
      <c r="M19" s="744" t="s">
        <v>113</v>
      </c>
      <c r="N19" s="744" t="s">
        <v>436</v>
      </c>
      <c r="O19" s="744" t="s">
        <v>139</v>
      </c>
      <c r="P19" s="744"/>
      <c r="Q19" s="744"/>
      <c r="R19" s="744"/>
      <c r="S19" s="744"/>
      <c r="T19" s="744"/>
      <c r="U19" s="744" t="s">
        <v>3062</v>
      </c>
      <c r="V19" s="744" t="s">
        <v>571</v>
      </c>
      <c r="W19" s="744" t="s">
        <v>571</v>
      </c>
      <c r="X19" s="744" t="s">
        <v>68</v>
      </c>
      <c r="Y19" s="744" t="s">
        <v>68</v>
      </c>
      <c r="Z19" s="744" t="s">
        <v>69</v>
      </c>
      <c r="AA19" s="744"/>
      <c r="AB19" s="744">
        <v>10001003022</v>
      </c>
      <c r="AC19" s="745">
        <v>60</v>
      </c>
      <c r="AD19" s="745">
        <v>8</v>
      </c>
      <c r="AE19" s="745">
        <v>0</v>
      </c>
      <c r="AF19" s="746">
        <v>108.80000000000001</v>
      </c>
      <c r="AG19" s="746">
        <v>0</v>
      </c>
      <c r="AH19" s="747">
        <f t="shared" si="0"/>
        <v>108.80000000000001</v>
      </c>
      <c r="AI19" s="748">
        <f t="shared" si="2"/>
        <v>115.32800000000002</v>
      </c>
      <c r="AJ19" s="749"/>
      <c r="AK19" s="749"/>
    </row>
    <row r="20" spans="1:37" s="284" customFormat="1">
      <c r="A20" s="743">
        <v>18</v>
      </c>
      <c r="B20" s="744" t="s">
        <v>8</v>
      </c>
      <c r="C20" s="744" t="s">
        <v>3063</v>
      </c>
      <c r="D20" s="744" t="s">
        <v>3017</v>
      </c>
      <c r="E20" s="744" t="s">
        <v>240</v>
      </c>
      <c r="F20" s="744" t="s">
        <v>1876</v>
      </c>
      <c r="G20" s="744"/>
      <c r="H20" s="744" t="s">
        <v>3051</v>
      </c>
      <c r="I20" s="744"/>
      <c r="J20" s="744" t="s">
        <v>121</v>
      </c>
      <c r="K20" s="744"/>
      <c r="L20" s="744">
        <v>500</v>
      </c>
      <c r="M20" s="744" t="s">
        <v>113</v>
      </c>
      <c r="N20" s="744" t="s">
        <v>436</v>
      </c>
      <c r="O20" s="744" t="s">
        <v>139</v>
      </c>
      <c r="P20" s="744"/>
      <c r="Q20" s="744"/>
      <c r="R20" s="744"/>
      <c r="S20" s="744"/>
      <c r="T20" s="744"/>
      <c r="U20" s="744" t="s">
        <v>3064</v>
      </c>
      <c r="V20" s="744" t="s">
        <v>571</v>
      </c>
      <c r="W20" s="744" t="s">
        <v>571</v>
      </c>
      <c r="X20" s="744" t="s">
        <v>68</v>
      </c>
      <c r="Y20" s="744" t="s">
        <v>68</v>
      </c>
      <c r="Z20" s="744" t="s">
        <v>69</v>
      </c>
      <c r="AA20" s="744"/>
      <c r="AB20" s="744">
        <v>10001003022</v>
      </c>
      <c r="AC20" s="745">
        <v>60</v>
      </c>
      <c r="AD20" s="745">
        <v>8</v>
      </c>
      <c r="AE20" s="745">
        <v>0</v>
      </c>
      <c r="AF20" s="746">
        <v>108.80000000000001</v>
      </c>
      <c r="AG20" s="746">
        <v>0</v>
      </c>
      <c r="AH20" s="747">
        <f t="shared" si="0"/>
        <v>108.80000000000001</v>
      </c>
      <c r="AI20" s="748">
        <f t="shared" si="2"/>
        <v>115.32800000000002</v>
      </c>
      <c r="AJ20" s="749"/>
      <c r="AK20" s="749"/>
    </row>
    <row r="21" spans="1:37" s="284" customFormat="1">
      <c r="A21" s="743">
        <v>19</v>
      </c>
      <c r="B21" s="744" t="s">
        <v>8</v>
      </c>
      <c r="C21" s="744" t="s">
        <v>3065</v>
      </c>
      <c r="D21" s="744" t="s">
        <v>3017</v>
      </c>
      <c r="E21" s="744" t="s">
        <v>240</v>
      </c>
      <c r="F21" s="744" t="s">
        <v>1876</v>
      </c>
      <c r="G21" s="744"/>
      <c r="H21" s="744" t="s">
        <v>3051</v>
      </c>
      <c r="I21" s="744"/>
      <c r="J21" s="744" t="s">
        <v>121</v>
      </c>
      <c r="K21" s="744"/>
      <c r="L21" s="744">
        <v>500</v>
      </c>
      <c r="M21" s="744" t="s">
        <v>113</v>
      </c>
      <c r="N21" s="744" t="s">
        <v>436</v>
      </c>
      <c r="O21" s="744" t="s">
        <v>139</v>
      </c>
      <c r="P21" s="744"/>
      <c r="Q21" s="744"/>
      <c r="R21" s="744"/>
      <c r="S21" s="744"/>
      <c r="T21" s="744"/>
      <c r="U21" s="744" t="s">
        <v>3066</v>
      </c>
      <c r="V21" s="744" t="s">
        <v>571</v>
      </c>
      <c r="W21" s="744" t="s">
        <v>571</v>
      </c>
      <c r="X21" s="744" t="s">
        <v>68</v>
      </c>
      <c r="Y21" s="744" t="s">
        <v>68</v>
      </c>
      <c r="Z21" s="744" t="s">
        <v>69</v>
      </c>
      <c r="AA21" s="744"/>
      <c r="AB21" s="744">
        <v>10001003022</v>
      </c>
      <c r="AC21" s="745">
        <v>60</v>
      </c>
      <c r="AD21" s="745">
        <v>8</v>
      </c>
      <c r="AE21" s="745">
        <v>0</v>
      </c>
      <c r="AF21" s="746">
        <v>108.80000000000001</v>
      </c>
      <c r="AG21" s="746">
        <v>0</v>
      </c>
      <c r="AH21" s="747">
        <f t="shared" si="0"/>
        <v>108.80000000000001</v>
      </c>
      <c r="AI21" s="748">
        <f t="shared" si="2"/>
        <v>115.32800000000002</v>
      </c>
      <c r="AJ21" s="749"/>
      <c r="AK21" s="749"/>
    </row>
    <row r="22" spans="1:37" s="284" customFormat="1">
      <c r="A22" s="743">
        <v>20</v>
      </c>
      <c r="B22" s="744" t="s">
        <v>8</v>
      </c>
      <c r="C22" s="744" t="s">
        <v>3067</v>
      </c>
      <c r="D22" s="744" t="s">
        <v>3017</v>
      </c>
      <c r="E22" s="744" t="s">
        <v>240</v>
      </c>
      <c r="F22" s="744" t="s">
        <v>1876</v>
      </c>
      <c r="G22" s="744"/>
      <c r="H22" s="744" t="s">
        <v>3051</v>
      </c>
      <c r="I22" s="744"/>
      <c r="J22" s="744" t="s">
        <v>121</v>
      </c>
      <c r="K22" s="744"/>
      <c r="L22" s="744">
        <v>500</v>
      </c>
      <c r="M22" s="744" t="s">
        <v>113</v>
      </c>
      <c r="N22" s="744" t="s">
        <v>436</v>
      </c>
      <c r="O22" s="744" t="s">
        <v>139</v>
      </c>
      <c r="P22" s="744"/>
      <c r="Q22" s="744"/>
      <c r="R22" s="744"/>
      <c r="S22" s="744"/>
      <c r="T22" s="744"/>
      <c r="U22" s="744" t="s">
        <v>3068</v>
      </c>
      <c r="V22" s="744" t="s">
        <v>571</v>
      </c>
      <c r="W22" s="744" t="s">
        <v>571</v>
      </c>
      <c r="X22" s="744" t="s">
        <v>68</v>
      </c>
      <c r="Y22" s="744" t="s">
        <v>68</v>
      </c>
      <c r="Z22" s="744" t="s">
        <v>69</v>
      </c>
      <c r="AA22" s="744"/>
      <c r="AB22" s="744">
        <v>10001003022</v>
      </c>
      <c r="AC22" s="745">
        <v>60</v>
      </c>
      <c r="AD22" s="745">
        <v>8</v>
      </c>
      <c r="AE22" s="745">
        <v>0</v>
      </c>
      <c r="AF22" s="746">
        <v>108.80000000000001</v>
      </c>
      <c r="AG22" s="746">
        <v>0</v>
      </c>
      <c r="AH22" s="747">
        <f t="shared" si="0"/>
        <v>108.80000000000001</v>
      </c>
      <c r="AI22" s="748">
        <f t="shared" si="2"/>
        <v>115.32800000000002</v>
      </c>
      <c r="AJ22" s="749"/>
      <c r="AK22" s="749"/>
    </row>
    <row r="23" spans="1:37" s="284" customFormat="1">
      <c r="A23" s="743">
        <v>21</v>
      </c>
      <c r="B23" s="744" t="s">
        <v>8</v>
      </c>
      <c r="C23" s="744" t="s">
        <v>3069</v>
      </c>
      <c r="D23" s="744" t="s">
        <v>3017</v>
      </c>
      <c r="E23" s="744" t="s">
        <v>240</v>
      </c>
      <c r="F23" s="744" t="s">
        <v>1876</v>
      </c>
      <c r="G23" s="744"/>
      <c r="H23" s="744" t="s">
        <v>3051</v>
      </c>
      <c r="I23" s="744"/>
      <c r="J23" s="744" t="s">
        <v>121</v>
      </c>
      <c r="K23" s="744"/>
      <c r="L23" s="744">
        <v>500</v>
      </c>
      <c r="M23" s="744" t="s">
        <v>113</v>
      </c>
      <c r="N23" s="744" t="s">
        <v>436</v>
      </c>
      <c r="O23" s="744" t="s">
        <v>139</v>
      </c>
      <c r="P23" s="744"/>
      <c r="Q23" s="744"/>
      <c r="R23" s="744"/>
      <c r="S23" s="744"/>
      <c r="T23" s="744"/>
      <c r="U23" s="744" t="s">
        <v>3070</v>
      </c>
      <c r="V23" s="744" t="s">
        <v>571</v>
      </c>
      <c r="W23" s="744" t="s">
        <v>571</v>
      </c>
      <c r="X23" s="744" t="s">
        <v>68</v>
      </c>
      <c r="Y23" s="744" t="s">
        <v>68</v>
      </c>
      <c r="Z23" s="744" t="s">
        <v>69</v>
      </c>
      <c r="AA23" s="744"/>
      <c r="AB23" s="744">
        <v>10001003022</v>
      </c>
      <c r="AC23" s="745">
        <v>60</v>
      </c>
      <c r="AD23" s="745">
        <v>8</v>
      </c>
      <c r="AE23" s="745">
        <v>0</v>
      </c>
      <c r="AF23" s="746">
        <v>108.80000000000001</v>
      </c>
      <c r="AG23" s="746">
        <v>0</v>
      </c>
      <c r="AH23" s="747">
        <f t="shared" si="0"/>
        <v>108.80000000000001</v>
      </c>
      <c r="AI23" s="748">
        <f t="shared" si="2"/>
        <v>115.32800000000002</v>
      </c>
      <c r="AJ23" s="749"/>
      <c r="AK23" s="749"/>
    </row>
    <row r="24" spans="1:37" s="284" customFormat="1">
      <c r="A24" s="743">
        <v>22</v>
      </c>
      <c r="B24" s="744" t="s">
        <v>8</v>
      </c>
      <c r="C24" s="744" t="s">
        <v>3071</v>
      </c>
      <c r="D24" s="744" t="s">
        <v>3017</v>
      </c>
      <c r="E24" s="744" t="s">
        <v>240</v>
      </c>
      <c r="F24" s="744" t="s">
        <v>1876</v>
      </c>
      <c r="G24" s="744"/>
      <c r="H24" s="744" t="s">
        <v>3051</v>
      </c>
      <c r="I24" s="744"/>
      <c r="J24" s="744" t="s">
        <v>121</v>
      </c>
      <c r="K24" s="744"/>
      <c r="L24" s="744">
        <v>500</v>
      </c>
      <c r="M24" s="744" t="s">
        <v>113</v>
      </c>
      <c r="N24" s="744" t="s">
        <v>436</v>
      </c>
      <c r="O24" s="744" t="s">
        <v>139</v>
      </c>
      <c r="P24" s="744"/>
      <c r="Q24" s="744"/>
      <c r="R24" s="744"/>
      <c r="S24" s="744"/>
      <c r="T24" s="744"/>
      <c r="U24" s="744" t="s">
        <v>3072</v>
      </c>
      <c r="V24" s="744" t="s">
        <v>571</v>
      </c>
      <c r="W24" s="744" t="s">
        <v>571</v>
      </c>
      <c r="X24" s="744" t="s">
        <v>68</v>
      </c>
      <c r="Y24" s="744" t="s">
        <v>68</v>
      </c>
      <c r="Z24" s="744" t="s">
        <v>69</v>
      </c>
      <c r="AA24" s="744"/>
      <c r="AB24" s="744">
        <v>10001003022</v>
      </c>
      <c r="AC24" s="745">
        <v>60</v>
      </c>
      <c r="AD24" s="745">
        <v>8</v>
      </c>
      <c r="AE24" s="745">
        <v>0</v>
      </c>
      <c r="AF24" s="746">
        <v>108.80000000000001</v>
      </c>
      <c r="AG24" s="746">
        <v>0</v>
      </c>
      <c r="AH24" s="747">
        <f t="shared" si="0"/>
        <v>108.80000000000001</v>
      </c>
      <c r="AI24" s="748">
        <f t="shared" si="2"/>
        <v>115.32800000000002</v>
      </c>
      <c r="AJ24" s="749"/>
      <c r="AK24" s="749"/>
    </row>
    <row r="25" spans="1:37" s="284" customFormat="1">
      <c r="A25" s="743">
        <v>23</v>
      </c>
      <c r="B25" s="744" t="s">
        <v>8</v>
      </c>
      <c r="C25" s="744" t="s">
        <v>3073</v>
      </c>
      <c r="D25" s="744" t="s">
        <v>3017</v>
      </c>
      <c r="E25" s="744" t="s">
        <v>240</v>
      </c>
      <c r="F25" s="744" t="s">
        <v>1876</v>
      </c>
      <c r="G25" s="744"/>
      <c r="H25" s="744" t="s">
        <v>3051</v>
      </c>
      <c r="I25" s="744"/>
      <c r="J25" s="744" t="s">
        <v>121</v>
      </c>
      <c r="K25" s="744"/>
      <c r="L25" s="744">
        <v>500</v>
      </c>
      <c r="M25" s="744" t="s">
        <v>113</v>
      </c>
      <c r="N25" s="744" t="s">
        <v>436</v>
      </c>
      <c r="O25" s="744" t="s">
        <v>139</v>
      </c>
      <c r="P25" s="744"/>
      <c r="Q25" s="744"/>
      <c r="R25" s="744"/>
      <c r="S25" s="744"/>
      <c r="T25" s="744"/>
      <c r="U25" s="744" t="s">
        <v>3074</v>
      </c>
      <c r="V25" s="744" t="s">
        <v>571</v>
      </c>
      <c r="W25" s="744" t="s">
        <v>571</v>
      </c>
      <c r="X25" s="744" t="s">
        <v>68</v>
      </c>
      <c r="Y25" s="744" t="s">
        <v>68</v>
      </c>
      <c r="Z25" s="744" t="s">
        <v>69</v>
      </c>
      <c r="AA25" s="744"/>
      <c r="AB25" s="744">
        <v>10001003022</v>
      </c>
      <c r="AC25" s="745">
        <v>60</v>
      </c>
      <c r="AD25" s="745">
        <v>8</v>
      </c>
      <c r="AE25" s="745">
        <v>0</v>
      </c>
      <c r="AF25" s="746">
        <v>108.80000000000001</v>
      </c>
      <c r="AG25" s="746">
        <v>0</v>
      </c>
      <c r="AH25" s="747">
        <f t="shared" si="0"/>
        <v>108.80000000000001</v>
      </c>
      <c r="AI25" s="748">
        <f t="shared" si="2"/>
        <v>115.32800000000002</v>
      </c>
      <c r="AJ25" s="749"/>
      <c r="AK25" s="749"/>
    </row>
    <row r="26" spans="1:37" s="284" customFormat="1">
      <c r="A26" s="743">
        <v>24</v>
      </c>
      <c r="B26" s="744" t="s">
        <v>8</v>
      </c>
      <c r="C26" s="744" t="s">
        <v>3075</v>
      </c>
      <c r="D26" s="744" t="s">
        <v>3017</v>
      </c>
      <c r="E26" s="744" t="s">
        <v>240</v>
      </c>
      <c r="F26" s="744" t="s">
        <v>1876</v>
      </c>
      <c r="G26" s="744"/>
      <c r="H26" s="744" t="s">
        <v>3051</v>
      </c>
      <c r="I26" s="744"/>
      <c r="J26" s="744" t="s">
        <v>121</v>
      </c>
      <c r="K26" s="744"/>
      <c r="L26" s="744">
        <v>500</v>
      </c>
      <c r="M26" s="744" t="s">
        <v>113</v>
      </c>
      <c r="N26" s="744" t="s">
        <v>436</v>
      </c>
      <c r="O26" s="744" t="s">
        <v>139</v>
      </c>
      <c r="P26" s="744"/>
      <c r="Q26" s="744"/>
      <c r="R26" s="744"/>
      <c r="S26" s="744"/>
      <c r="T26" s="744"/>
      <c r="U26" s="744" t="s">
        <v>3076</v>
      </c>
      <c r="V26" s="744" t="s">
        <v>571</v>
      </c>
      <c r="W26" s="744" t="s">
        <v>571</v>
      </c>
      <c r="X26" s="744" t="s">
        <v>68</v>
      </c>
      <c r="Y26" s="744" t="s">
        <v>68</v>
      </c>
      <c r="Z26" s="744" t="s">
        <v>69</v>
      </c>
      <c r="AA26" s="744"/>
      <c r="AB26" s="744">
        <v>10001003022</v>
      </c>
      <c r="AC26" s="745">
        <v>60</v>
      </c>
      <c r="AD26" s="745">
        <v>8</v>
      </c>
      <c r="AE26" s="745">
        <v>0</v>
      </c>
      <c r="AF26" s="746">
        <v>108.80000000000001</v>
      </c>
      <c r="AG26" s="746">
        <v>0</v>
      </c>
      <c r="AH26" s="747">
        <f t="shared" si="0"/>
        <v>108.80000000000001</v>
      </c>
      <c r="AI26" s="748">
        <f t="shared" si="2"/>
        <v>115.32800000000002</v>
      </c>
      <c r="AJ26" s="749"/>
      <c r="AK26" s="749"/>
    </row>
    <row r="27" spans="1:37" s="284" customFormat="1">
      <c r="A27" s="743">
        <v>25</v>
      </c>
      <c r="B27" s="744" t="s">
        <v>8</v>
      </c>
      <c r="C27" s="744" t="s">
        <v>3077</v>
      </c>
      <c r="D27" s="744" t="s">
        <v>3017</v>
      </c>
      <c r="E27" s="744" t="s">
        <v>240</v>
      </c>
      <c r="F27" s="744" t="s">
        <v>1876</v>
      </c>
      <c r="G27" s="744"/>
      <c r="H27" s="744" t="s">
        <v>3051</v>
      </c>
      <c r="I27" s="744"/>
      <c r="J27" s="744" t="s">
        <v>121</v>
      </c>
      <c r="K27" s="744"/>
      <c r="L27" s="744">
        <v>500</v>
      </c>
      <c r="M27" s="744" t="s">
        <v>113</v>
      </c>
      <c r="N27" s="744" t="s">
        <v>436</v>
      </c>
      <c r="O27" s="744" t="s">
        <v>139</v>
      </c>
      <c r="P27" s="744"/>
      <c r="Q27" s="744"/>
      <c r="R27" s="744"/>
      <c r="S27" s="744"/>
      <c r="T27" s="744"/>
      <c r="U27" s="744" t="s">
        <v>3078</v>
      </c>
      <c r="V27" s="744" t="s">
        <v>571</v>
      </c>
      <c r="W27" s="744" t="s">
        <v>571</v>
      </c>
      <c r="X27" s="744" t="s">
        <v>68</v>
      </c>
      <c r="Y27" s="744" t="s">
        <v>68</v>
      </c>
      <c r="Z27" s="744" t="s">
        <v>69</v>
      </c>
      <c r="AA27" s="744"/>
      <c r="AB27" s="744">
        <v>10001003022</v>
      </c>
      <c r="AC27" s="745">
        <v>60</v>
      </c>
      <c r="AD27" s="745">
        <v>8</v>
      </c>
      <c r="AE27" s="745">
        <v>0</v>
      </c>
      <c r="AF27" s="746">
        <v>108.80000000000001</v>
      </c>
      <c r="AG27" s="746">
        <v>0</v>
      </c>
      <c r="AH27" s="747">
        <f t="shared" si="0"/>
        <v>108.80000000000001</v>
      </c>
      <c r="AI27" s="748">
        <f t="shared" si="2"/>
        <v>115.32800000000002</v>
      </c>
      <c r="AJ27" s="749"/>
      <c r="AK27" s="749"/>
    </row>
    <row r="28" spans="1:37" s="284" customFormat="1">
      <c r="A28" s="743">
        <v>26</v>
      </c>
      <c r="B28" s="744" t="s">
        <v>8</v>
      </c>
      <c r="C28" s="744" t="s">
        <v>3079</v>
      </c>
      <c r="D28" s="744" t="s">
        <v>3017</v>
      </c>
      <c r="E28" s="744" t="s">
        <v>240</v>
      </c>
      <c r="F28" s="744" t="s">
        <v>1876</v>
      </c>
      <c r="G28" s="744"/>
      <c r="H28" s="744" t="s">
        <v>3051</v>
      </c>
      <c r="I28" s="744"/>
      <c r="J28" s="744" t="s">
        <v>121</v>
      </c>
      <c r="K28" s="744"/>
      <c r="L28" s="744">
        <v>500</v>
      </c>
      <c r="M28" s="744" t="s">
        <v>113</v>
      </c>
      <c r="N28" s="744" t="s">
        <v>436</v>
      </c>
      <c r="O28" s="744" t="s">
        <v>139</v>
      </c>
      <c r="P28" s="744"/>
      <c r="Q28" s="744"/>
      <c r="R28" s="744"/>
      <c r="S28" s="744"/>
      <c r="T28" s="744"/>
      <c r="U28" s="744" t="s">
        <v>3080</v>
      </c>
      <c r="V28" s="744" t="s">
        <v>571</v>
      </c>
      <c r="W28" s="744" t="s">
        <v>571</v>
      </c>
      <c r="X28" s="744" t="s">
        <v>68</v>
      </c>
      <c r="Y28" s="744" t="s">
        <v>68</v>
      </c>
      <c r="Z28" s="744" t="s">
        <v>69</v>
      </c>
      <c r="AA28" s="744"/>
      <c r="AB28" s="744">
        <v>10001003022</v>
      </c>
      <c r="AC28" s="745">
        <v>60</v>
      </c>
      <c r="AD28" s="745">
        <v>8</v>
      </c>
      <c r="AE28" s="745">
        <v>0</v>
      </c>
      <c r="AF28" s="746">
        <v>108.80000000000001</v>
      </c>
      <c r="AG28" s="746">
        <v>0</v>
      </c>
      <c r="AH28" s="747">
        <f t="shared" si="0"/>
        <v>108.80000000000001</v>
      </c>
      <c r="AI28" s="748">
        <f t="shared" si="2"/>
        <v>115.32800000000002</v>
      </c>
      <c r="AJ28" s="749"/>
      <c r="AK28" s="749"/>
    </row>
    <row r="29" spans="1:37" s="284" customFormat="1">
      <c r="A29" s="743">
        <v>27</v>
      </c>
      <c r="B29" s="744" t="s">
        <v>8</v>
      </c>
      <c r="C29" s="744" t="s">
        <v>3081</v>
      </c>
      <c r="D29" s="744" t="s">
        <v>3017</v>
      </c>
      <c r="E29" s="744" t="s">
        <v>240</v>
      </c>
      <c r="F29" s="744" t="s">
        <v>1876</v>
      </c>
      <c r="G29" s="744"/>
      <c r="H29" s="744" t="s">
        <v>3051</v>
      </c>
      <c r="I29" s="744"/>
      <c r="J29" s="744" t="s">
        <v>121</v>
      </c>
      <c r="K29" s="744"/>
      <c r="L29" s="744">
        <v>500</v>
      </c>
      <c r="M29" s="744" t="s">
        <v>113</v>
      </c>
      <c r="N29" s="744" t="s">
        <v>436</v>
      </c>
      <c r="O29" s="744" t="s">
        <v>139</v>
      </c>
      <c r="P29" s="744"/>
      <c r="Q29" s="744"/>
      <c r="R29" s="744"/>
      <c r="S29" s="744"/>
      <c r="T29" s="744"/>
      <c r="U29" s="744" t="s">
        <v>3082</v>
      </c>
      <c r="V29" s="744" t="s">
        <v>571</v>
      </c>
      <c r="W29" s="744" t="s">
        <v>571</v>
      </c>
      <c r="X29" s="744" t="s">
        <v>68</v>
      </c>
      <c r="Y29" s="744" t="s">
        <v>68</v>
      </c>
      <c r="Z29" s="744" t="s">
        <v>69</v>
      </c>
      <c r="AA29" s="744"/>
      <c r="AB29" s="744">
        <v>10001003022</v>
      </c>
      <c r="AC29" s="745">
        <v>60</v>
      </c>
      <c r="AD29" s="745">
        <v>8</v>
      </c>
      <c r="AE29" s="745">
        <v>0</v>
      </c>
      <c r="AF29" s="746">
        <v>108.80000000000001</v>
      </c>
      <c r="AG29" s="746">
        <v>0</v>
      </c>
      <c r="AH29" s="747">
        <f t="shared" si="0"/>
        <v>108.80000000000001</v>
      </c>
      <c r="AI29" s="748">
        <f t="shared" si="2"/>
        <v>115.32800000000002</v>
      </c>
      <c r="AJ29" s="749"/>
      <c r="AK29" s="749"/>
    </row>
    <row r="30" spans="1:37" s="284" customFormat="1">
      <c r="A30" s="743">
        <v>28</v>
      </c>
      <c r="B30" s="744" t="s">
        <v>8</v>
      </c>
      <c r="C30" s="744" t="s">
        <v>3083</v>
      </c>
      <c r="D30" s="744" t="s">
        <v>3017</v>
      </c>
      <c r="E30" s="744" t="s">
        <v>233</v>
      </c>
      <c r="F30" s="744" t="s">
        <v>1876</v>
      </c>
      <c r="G30" s="744"/>
      <c r="H30" s="744" t="s">
        <v>3051</v>
      </c>
      <c r="I30" s="744"/>
      <c r="J30" s="744" t="s">
        <v>121</v>
      </c>
      <c r="K30" s="744"/>
      <c r="L30" s="744">
        <v>500</v>
      </c>
      <c r="M30" s="744" t="s">
        <v>113</v>
      </c>
      <c r="N30" s="744" t="s">
        <v>436</v>
      </c>
      <c r="O30" s="744" t="s">
        <v>139</v>
      </c>
      <c r="P30" s="744"/>
      <c r="Q30" s="744"/>
      <c r="R30" s="744"/>
      <c r="S30" s="744"/>
      <c r="T30" s="744"/>
      <c r="U30" s="744" t="s">
        <v>3084</v>
      </c>
      <c r="V30" s="744" t="s">
        <v>571</v>
      </c>
      <c r="W30" s="744" t="s">
        <v>571</v>
      </c>
      <c r="X30" s="744" t="s">
        <v>68</v>
      </c>
      <c r="Y30" s="744" t="s">
        <v>68</v>
      </c>
      <c r="Z30" s="744" t="s">
        <v>69</v>
      </c>
      <c r="AA30" s="744"/>
      <c r="AB30" s="744">
        <v>10001003022</v>
      </c>
      <c r="AC30" s="745">
        <v>60</v>
      </c>
      <c r="AD30" s="745">
        <v>8</v>
      </c>
      <c r="AE30" s="745">
        <v>0</v>
      </c>
      <c r="AF30" s="746">
        <v>108.80000000000001</v>
      </c>
      <c r="AG30" s="746">
        <v>0</v>
      </c>
      <c r="AH30" s="747">
        <f t="shared" si="0"/>
        <v>108.80000000000001</v>
      </c>
      <c r="AI30" s="748">
        <f t="shared" si="2"/>
        <v>115.32800000000002</v>
      </c>
      <c r="AJ30" s="749"/>
      <c r="AK30" s="749"/>
    </row>
    <row r="31" spans="1:37" s="284" customFormat="1">
      <c r="A31" s="743">
        <v>29</v>
      </c>
      <c r="B31" s="744" t="s">
        <v>8</v>
      </c>
      <c r="C31" s="744" t="s">
        <v>3085</v>
      </c>
      <c r="D31" s="744" t="s">
        <v>3017</v>
      </c>
      <c r="E31" s="744" t="s">
        <v>233</v>
      </c>
      <c r="F31" s="744" t="s">
        <v>1876</v>
      </c>
      <c r="G31" s="744"/>
      <c r="H31" s="744" t="s">
        <v>3051</v>
      </c>
      <c r="I31" s="744"/>
      <c r="J31" s="744" t="s">
        <v>121</v>
      </c>
      <c r="K31" s="744"/>
      <c r="L31" s="744">
        <v>500</v>
      </c>
      <c r="M31" s="744" t="s">
        <v>113</v>
      </c>
      <c r="N31" s="744" t="s">
        <v>436</v>
      </c>
      <c r="O31" s="744" t="s">
        <v>139</v>
      </c>
      <c r="P31" s="744"/>
      <c r="Q31" s="744"/>
      <c r="R31" s="744"/>
      <c r="S31" s="744"/>
      <c r="T31" s="744"/>
      <c r="U31" s="744" t="s">
        <v>3086</v>
      </c>
      <c r="V31" s="744" t="s">
        <v>571</v>
      </c>
      <c r="W31" s="744" t="s">
        <v>571</v>
      </c>
      <c r="X31" s="744" t="s">
        <v>68</v>
      </c>
      <c r="Y31" s="744" t="s">
        <v>68</v>
      </c>
      <c r="Z31" s="744" t="s">
        <v>69</v>
      </c>
      <c r="AA31" s="744"/>
      <c r="AB31" s="744">
        <v>10001003022</v>
      </c>
      <c r="AC31" s="745">
        <v>60</v>
      </c>
      <c r="AD31" s="745">
        <v>8</v>
      </c>
      <c r="AE31" s="745">
        <v>0</v>
      </c>
      <c r="AF31" s="746">
        <v>108.80000000000001</v>
      </c>
      <c r="AG31" s="746">
        <v>0</v>
      </c>
      <c r="AH31" s="747">
        <f t="shared" si="0"/>
        <v>108.80000000000001</v>
      </c>
      <c r="AI31" s="748">
        <f t="shared" si="2"/>
        <v>115.32800000000002</v>
      </c>
      <c r="AJ31" s="749"/>
      <c r="AK31" s="749"/>
    </row>
    <row r="32" spans="1:37" s="284" customFormat="1">
      <c r="A32" s="743">
        <v>30</v>
      </c>
      <c r="B32" s="744" t="s">
        <v>8</v>
      </c>
      <c r="C32" s="744" t="s">
        <v>3087</v>
      </c>
      <c r="D32" s="744" t="s">
        <v>3017</v>
      </c>
      <c r="E32" s="744" t="s">
        <v>233</v>
      </c>
      <c r="F32" s="744" t="s">
        <v>1876</v>
      </c>
      <c r="G32" s="744"/>
      <c r="H32" s="744" t="s">
        <v>3051</v>
      </c>
      <c r="I32" s="744"/>
      <c r="J32" s="744" t="s">
        <v>121</v>
      </c>
      <c r="K32" s="744"/>
      <c r="L32" s="744">
        <v>500</v>
      </c>
      <c r="M32" s="744" t="s">
        <v>113</v>
      </c>
      <c r="N32" s="744" t="s">
        <v>113</v>
      </c>
      <c r="O32" s="744" t="s">
        <v>139</v>
      </c>
      <c r="P32" s="744"/>
      <c r="Q32" s="744"/>
      <c r="R32" s="744"/>
      <c r="S32" s="744"/>
      <c r="T32" s="744"/>
      <c r="U32" s="744" t="s">
        <v>3088</v>
      </c>
      <c r="V32" s="744" t="s">
        <v>571</v>
      </c>
      <c r="W32" s="744" t="s">
        <v>571</v>
      </c>
      <c r="X32" s="744" t="s">
        <v>68</v>
      </c>
      <c r="Y32" s="744" t="s">
        <v>68</v>
      </c>
      <c r="Z32" s="744" t="s">
        <v>69</v>
      </c>
      <c r="AA32" s="744"/>
      <c r="AB32" s="744">
        <v>10001003022</v>
      </c>
      <c r="AC32" s="745">
        <v>60</v>
      </c>
      <c r="AD32" s="745">
        <v>8</v>
      </c>
      <c r="AE32" s="745">
        <v>0</v>
      </c>
      <c r="AF32" s="746">
        <v>108.80000000000001</v>
      </c>
      <c r="AG32" s="746">
        <v>0</v>
      </c>
      <c r="AH32" s="747">
        <f t="shared" si="0"/>
        <v>108.80000000000001</v>
      </c>
      <c r="AI32" s="748">
        <f t="shared" si="2"/>
        <v>115.32800000000002</v>
      </c>
      <c r="AJ32" s="749"/>
      <c r="AK32" s="749"/>
    </row>
    <row r="33" spans="1:37" s="284" customFormat="1">
      <c r="A33" s="743">
        <v>31</v>
      </c>
      <c r="B33" s="744" t="s">
        <v>8</v>
      </c>
      <c r="C33" s="744" t="s">
        <v>3089</v>
      </c>
      <c r="D33" s="744" t="s">
        <v>3017</v>
      </c>
      <c r="E33" s="744" t="s">
        <v>233</v>
      </c>
      <c r="F33" s="744" t="s">
        <v>1876</v>
      </c>
      <c r="G33" s="744"/>
      <c r="H33" s="744" t="s">
        <v>3051</v>
      </c>
      <c r="I33" s="744"/>
      <c r="J33" s="744" t="s">
        <v>121</v>
      </c>
      <c r="K33" s="744"/>
      <c r="L33" s="744">
        <v>500</v>
      </c>
      <c r="M33" s="744" t="s">
        <v>113</v>
      </c>
      <c r="N33" s="744" t="s">
        <v>436</v>
      </c>
      <c r="O33" s="744" t="s">
        <v>139</v>
      </c>
      <c r="P33" s="744"/>
      <c r="Q33" s="744"/>
      <c r="R33" s="744"/>
      <c r="S33" s="744"/>
      <c r="T33" s="744"/>
      <c r="U33" s="744" t="s">
        <v>3090</v>
      </c>
      <c r="V33" s="744" t="s">
        <v>571</v>
      </c>
      <c r="W33" s="744" t="s">
        <v>571</v>
      </c>
      <c r="X33" s="744" t="s">
        <v>68</v>
      </c>
      <c r="Y33" s="744" t="s">
        <v>68</v>
      </c>
      <c r="Z33" s="744" t="s">
        <v>69</v>
      </c>
      <c r="AA33" s="744"/>
      <c r="AB33" s="744">
        <v>10001003022</v>
      </c>
      <c r="AC33" s="745">
        <v>60</v>
      </c>
      <c r="AD33" s="745">
        <v>8</v>
      </c>
      <c r="AE33" s="745">
        <v>0</v>
      </c>
      <c r="AF33" s="746">
        <v>108.80000000000001</v>
      </c>
      <c r="AG33" s="746">
        <v>0</v>
      </c>
      <c r="AH33" s="747">
        <f t="shared" si="0"/>
        <v>108.80000000000001</v>
      </c>
      <c r="AI33" s="748">
        <f t="shared" si="2"/>
        <v>115.32800000000002</v>
      </c>
      <c r="AJ33" s="749"/>
      <c r="AK33" s="749"/>
    </row>
    <row r="34" spans="1:37" s="284" customFormat="1">
      <c r="A34" s="743">
        <v>32</v>
      </c>
      <c r="B34" s="744" t="s">
        <v>8</v>
      </c>
      <c r="C34" s="744" t="s">
        <v>3091</v>
      </c>
      <c r="D34" s="744" t="s">
        <v>3017</v>
      </c>
      <c r="E34" s="744" t="s">
        <v>233</v>
      </c>
      <c r="F34" s="744" t="s">
        <v>1876</v>
      </c>
      <c r="G34" s="744"/>
      <c r="H34" s="744" t="s">
        <v>3051</v>
      </c>
      <c r="I34" s="744"/>
      <c r="J34" s="744" t="s">
        <v>121</v>
      </c>
      <c r="K34" s="744"/>
      <c r="L34" s="744">
        <v>500</v>
      </c>
      <c r="M34" s="744" t="s">
        <v>113</v>
      </c>
      <c r="N34" s="744" t="s">
        <v>113</v>
      </c>
      <c r="O34" s="744" t="s">
        <v>139</v>
      </c>
      <c r="P34" s="744"/>
      <c r="Q34" s="744"/>
      <c r="R34" s="744"/>
      <c r="S34" s="744"/>
      <c r="T34" s="744"/>
      <c r="U34" s="744" t="s">
        <v>3092</v>
      </c>
      <c r="V34" s="744" t="s">
        <v>571</v>
      </c>
      <c r="W34" s="744" t="s">
        <v>571</v>
      </c>
      <c r="X34" s="744" t="s">
        <v>68</v>
      </c>
      <c r="Y34" s="744" t="s">
        <v>68</v>
      </c>
      <c r="Z34" s="744" t="s">
        <v>69</v>
      </c>
      <c r="AA34" s="744"/>
      <c r="AB34" s="744">
        <v>10001003022</v>
      </c>
      <c r="AC34" s="745">
        <v>60</v>
      </c>
      <c r="AD34" s="745">
        <v>8</v>
      </c>
      <c r="AE34" s="745">
        <v>0</v>
      </c>
      <c r="AF34" s="746">
        <v>108.80000000000001</v>
      </c>
      <c r="AG34" s="746">
        <v>0</v>
      </c>
      <c r="AH34" s="747">
        <f t="shared" si="0"/>
        <v>108.80000000000001</v>
      </c>
      <c r="AI34" s="748">
        <f t="shared" si="2"/>
        <v>115.32800000000002</v>
      </c>
      <c r="AJ34" s="749"/>
      <c r="AK34" s="749"/>
    </row>
    <row r="35" spans="1:37" s="284" customFormat="1">
      <c r="A35" s="743">
        <v>33</v>
      </c>
      <c r="B35" s="744" t="s">
        <v>8</v>
      </c>
      <c r="C35" s="744" t="s">
        <v>3093</v>
      </c>
      <c r="D35" s="744" t="s">
        <v>3017</v>
      </c>
      <c r="E35" s="744" t="s">
        <v>233</v>
      </c>
      <c r="F35" s="744" t="s">
        <v>1876</v>
      </c>
      <c r="G35" s="744"/>
      <c r="H35" s="744" t="s">
        <v>3051</v>
      </c>
      <c r="I35" s="744"/>
      <c r="J35" s="744" t="s">
        <v>121</v>
      </c>
      <c r="K35" s="744"/>
      <c r="L35" s="744">
        <v>500</v>
      </c>
      <c r="M35" s="744" t="s">
        <v>113</v>
      </c>
      <c r="N35" s="744" t="s">
        <v>436</v>
      </c>
      <c r="O35" s="744" t="s">
        <v>139</v>
      </c>
      <c r="P35" s="744"/>
      <c r="Q35" s="744"/>
      <c r="R35" s="744"/>
      <c r="S35" s="744"/>
      <c r="T35" s="744"/>
      <c r="U35" s="744" t="s">
        <v>3094</v>
      </c>
      <c r="V35" s="744" t="s">
        <v>571</v>
      </c>
      <c r="W35" s="744" t="s">
        <v>571</v>
      </c>
      <c r="X35" s="744" t="s">
        <v>68</v>
      </c>
      <c r="Y35" s="744" t="s">
        <v>68</v>
      </c>
      <c r="Z35" s="744" t="s">
        <v>69</v>
      </c>
      <c r="AA35" s="744"/>
      <c r="AB35" s="744">
        <v>10001003022</v>
      </c>
      <c r="AC35" s="745">
        <v>60</v>
      </c>
      <c r="AD35" s="745">
        <v>8</v>
      </c>
      <c r="AE35" s="745">
        <v>0</v>
      </c>
      <c r="AF35" s="746">
        <v>108.80000000000001</v>
      </c>
      <c r="AG35" s="746">
        <v>0</v>
      </c>
      <c r="AH35" s="747">
        <f t="shared" ref="AH35:AH64" si="3">AF35-AG35</f>
        <v>108.80000000000001</v>
      </c>
      <c r="AI35" s="748">
        <f t="shared" si="2"/>
        <v>115.32800000000002</v>
      </c>
      <c r="AJ35" s="749"/>
      <c r="AK35" s="749"/>
    </row>
    <row r="36" spans="1:37" s="284" customFormat="1">
      <c r="A36" s="743">
        <v>34</v>
      </c>
      <c r="B36" s="744" t="s">
        <v>8</v>
      </c>
      <c r="C36" s="744" t="s">
        <v>3095</v>
      </c>
      <c r="D36" s="744" t="s">
        <v>3017</v>
      </c>
      <c r="E36" s="744" t="s">
        <v>233</v>
      </c>
      <c r="F36" s="744" t="s">
        <v>1876</v>
      </c>
      <c r="G36" s="744"/>
      <c r="H36" s="744" t="s">
        <v>3051</v>
      </c>
      <c r="I36" s="744"/>
      <c r="J36" s="744" t="s">
        <v>121</v>
      </c>
      <c r="K36" s="744"/>
      <c r="L36" s="744">
        <v>500</v>
      </c>
      <c r="M36" s="744" t="s">
        <v>113</v>
      </c>
      <c r="N36" s="744" t="s">
        <v>113</v>
      </c>
      <c r="O36" s="744" t="s">
        <v>139</v>
      </c>
      <c r="P36" s="744"/>
      <c r="Q36" s="744"/>
      <c r="R36" s="744"/>
      <c r="S36" s="744"/>
      <c r="T36" s="744"/>
      <c r="U36" s="744" t="s">
        <v>3096</v>
      </c>
      <c r="V36" s="744" t="s">
        <v>571</v>
      </c>
      <c r="W36" s="744" t="s">
        <v>571</v>
      </c>
      <c r="X36" s="744" t="s">
        <v>68</v>
      </c>
      <c r="Y36" s="744" t="s">
        <v>68</v>
      </c>
      <c r="Z36" s="744" t="s">
        <v>69</v>
      </c>
      <c r="AA36" s="744"/>
      <c r="AB36" s="744">
        <v>10001003022</v>
      </c>
      <c r="AC36" s="745">
        <v>60</v>
      </c>
      <c r="AD36" s="745">
        <v>8</v>
      </c>
      <c r="AE36" s="745">
        <v>0</v>
      </c>
      <c r="AF36" s="746">
        <v>108.80000000000001</v>
      </c>
      <c r="AG36" s="746">
        <v>0</v>
      </c>
      <c r="AH36" s="747">
        <f t="shared" si="3"/>
        <v>108.80000000000001</v>
      </c>
      <c r="AI36" s="748">
        <f t="shared" si="2"/>
        <v>115.32800000000002</v>
      </c>
      <c r="AJ36" s="749"/>
      <c r="AK36" s="749"/>
    </row>
    <row r="37" spans="1:37" s="284" customFormat="1">
      <c r="A37" s="743">
        <v>35</v>
      </c>
      <c r="B37" s="744" t="s">
        <v>8</v>
      </c>
      <c r="C37" s="744" t="s">
        <v>3097</v>
      </c>
      <c r="D37" s="744" t="s">
        <v>3017</v>
      </c>
      <c r="E37" s="744" t="s">
        <v>233</v>
      </c>
      <c r="F37" s="744" t="s">
        <v>1876</v>
      </c>
      <c r="G37" s="744"/>
      <c r="H37" s="744" t="s">
        <v>3051</v>
      </c>
      <c r="I37" s="744"/>
      <c r="J37" s="744" t="s">
        <v>121</v>
      </c>
      <c r="K37" s="744"/>
      <c r="L37" s="744">
        <v>500</v>
      </c>
      <c r="M37" s="744" t="s">
        <v>113</v>
      </c>
      <c r="N37" s="744" t="s">
        <v>113</v>
      </c>
      <c r="O37" s="744" t="s">
        <v>139</v>
      </c>
      <c r="P37" s="744"/>
      <c r="Q37" s="744"/>
      <c r="R37" s="744"/>
      <c r="S37" s="744"/>
      <c r="T37" s="744"/>
      <c r="U37" s="744" t="s">
        <v>3098</v>
      </c>
      <c r="V37" s="744" t="s">
        <v>571</v>
      </c>
      <c r="W37" s="744" t="s">
        <v>571</v>
      </c>
      <c r="X37" s="744" t="s">
        <v>68</v>
      </c>
      <c r="Y37" s="744" t="s">
        <v>68</v>
      </c>
      <c r="Z37" s="744" t="s">
        <v>69</v>
      </c>
      <c r="AA37" s="744"/>
      <c r="AB37" s="744">
        <v>10001003022</v>
      </c>
      <c r="AC37" s="745">
        <v>60</v>
      </c>
      <c r="AD37" s="745">
        <v>8</v>
      </c>
      <c r="AE37" s="745">
        <v>0</v>
      </c>
      <c r="AF37" s="746">
        <v>108.80000000000001</v>
      </c>
      <c r="AG37" s="746">
        <v>0</v>
      </c>
      <c r="AH37" s="747">
        <f t="shared" si="3"/>
        <v>108.80000000000001</v>
      </c>
      <c r="AI37" s="748">
        <f t="shared" si="2"/>
        <v>115.32800000000002</v>
      </c>
      <c r="AJ37" s="749"/>
      <c r="AK37" s="749"/>
    </row>
    <row r="38" spans="1:37" s="284" customFormat="1">
      <c r="A38" s="743">
        <v>36</v>
      </c>
      <c r="B38" s="744" t="s">
        <v>8</v>
      </c>
      <c r="C38" s="744" t="s">
        <v>3099</v>
      </c>
      <c r="D38" s="744" t="s">
        <v>3017</v>
      </c>
      <c r="E38" s="744" t="s">
        <v>233</v>
      </c>
      <c r="F38" s="744" t="s">
        <v>1876</v>
      </c>
      <c r="G38" s="744"/>
      <c r="H38" s="744" t="s">
        <v>3051</v>
      </c>
      <c r="I38" s="744"/>
      <c r="J38" s="744" t="s">
        <v>121</v>
      </c>
      <c r="K38" s="744"/>
      <c r="L38" s="744">
        <v>500</v>
      </c>
      <c r="M38" s="744" t="s">
        <v>113</v>
      </c>
      <c r="N38" s="744" t="s">
        <v>113</v>
      </c>
      <c r="O38" s="744" t="s">
        <v>139</v>
      </c>
      <c r="P38" s="744"/>
      <c r="Q38" s="744"/>
      <c r="R38" s="744"/>
      <c r="S38" s="744"/>
      <c r="T38" s="744"/>
      <c r="U38" s="744" t="s">
        <v>3100</v>
      </c>
      <c r="V38" s="744" t="s">
        <v>571</v>
      </c>
      <c r="W38" s="744" t="s">
        <v>571</v>
      </c>
      <c r="X38" s="744" t="s">
        <v>68</v>
      </c>
      <c r="Y38" s="744" t="s">
        <v>68</v>
      </c>
      <c r="Z38" s="744" t="s">
        <v>69</v>
      </c>
      <c r="AA38" s="744"/>
      <c r="AB38" s="744">
        <v>10001003022</v>
      </c>
      <c r="AC38" s="745">
        <v>60</v>
      </c>
      <c r="AD38" s="745">
        <v>8</v>
      </c>
      <c r="AE38" s="745">
        <v>0</v>
      </c>
      <c r="AF38" s="746">
        <v>108.80000000000001</v>
      </c>
      <c r="AG38" s="746">
        <v>0</v>
      </c>
      <c r="AH38" s="747">
        <f t="shared" si="3"/>
        <v>108.80000000000001</v>
      </c>
      <c r="AI38" s="748">
        <f t="shared" si="2"/>
        <v>115.32800000000002</v>
      </c>
      <c r="AJ38" s="749"/>
      <c r="AK38" s="749"/>
    </row>
    <row r="39" spans="1:37" s="284" customFormat="1">
      <c r="A39" s="743">
        <v>37</v>
      </c>
      <c r="B39" s="744" t="s">
        <v>8</v>
      </c>
      <c r="C39" s="744" t="s">
        <v>3101</v>
      </c>
      <c r="D39" s="744" t="s">
        <v>3017</v>
      </c>
      <c r="E39" s="744" t="s">
        <v>233</v>
      </c>
      <c r="F39" s="744" t="s">
        <v>1876</v>
      </c>
      <c r="G39" s="744"/>
      <c r="H39" s="744" t="s">
        <v>3051</v>
      </c>
      <c r="I39" s="744"/>
      <c r="J39" s="744" t="s">
        <v>121</v>
      </c>
      <c r="K39" s="744"/>
      <c r="L39" s="744">
        <v>500</v>
      </c>
      <c r="M39" s="744" t="s">
        <v>113</v>
      </c>
      <c r="N39" s="744" t="s">
        <v>113</v>
      </c>
      <c r="O39" s="744" t="s">
        <v>139</v>
      </c>
      <c r="P39" s="744"/>
      <c r="Q39" s="744"/>
      <c r="R39" s="744"/>
      <c r="S39" s="744"/>
      <c r="T39" s="744"/>
      <c r="U39" s="744" t="s">
        <v>3102</v>
      </c>
      <c r="V39" s="744" t="s">
        <v>571</v>
      </c>
      <c r="W39" s="744" t="s">
        <v>571</v>
      </c>
      <c r="X39" s="744" t="s">
        <v>68</v>
      </c>
      <c r="Y39" s="744" t="s">
        <v>68</v>
      </c>
      <c r="Z39" s="744" t="s">
        <v>69</v>
      </c>
      <c r="AA39" s="744"/>
      <c r="AB39" s="744">
        <v>10001003022</v>
      </c>
      <c r="AC39" s="745">
        <v>60</v>
      </c>
      <c r="AD39" s="745">
        <v>8</v>
      </c>
      <c r="AE39" s="745">
        <v>0</v>
      </c>
      <c r="AF39" s="746">
        <v>108.80000000000001</v>
      </c>
      <c r="AG39" s="746">
        <v>0</v>
      </c>
      <c r="AH39" s="747">
        <f t="shared" si="3"/>
        <v>108.80000000000001</v>
      </c>
      <c r="AI39" s="748">
        <f t="shared" si="2"/>
        <v>115.32800000000002</v>
      </c>
      <c r="AJ39" s="749"/>
      <c r="AK39" s="749"/>
    </row>
    <row r="40" spans="1:37" s="284" customFormat="1">
      <c r="A40" s="743">
        <v>38</v>
      </c>
      <c r="B40" s="744" t="s">
        <v>8</v>
      </c>
      <c r="C40" s="744" t="s">
        <v>3103</v>
      </c>
      <c r="D40" s="744" t="s">
        <v>3017</v>
      </c>
      <c r="E40" s="744" t="s">
        <v>233</v>
      </c>
      <c r="F40" s="744" t="s">
        <v>1876</v>
      </c>
      <c r="G40" s="744"/>
      <c r="H40" s="744" t="s">
        <v>3051</v>
      </c>
      <c r="I40" s="744"/>
      <c r="J40" s="744" t="s">
        <v>121</v>
      </c>
      <c r="K40" s="744"/>
      <c r="L40" s="744">
        <v>500</v>
      </c>
      <c r="M40" s="744" t="s">
        <v>113</v>
      </c>
      <c r="N40" s="744" t="s">
        <v>113</v>
      </c>
      <c r="O40" s="744" t="s">
        <v>139</v>
      </c>
      <c r="P40" s="744"/>
      <c r="Q40" s="744"/>
      <c r="R40" s="744"/>
      <c r="S40" s="744"/>
      <c r="T40" s="744"/>
      <c r="U40" s="744" t="s">
        <v>3104</v>
      </c>
      <c r="V40" s="744" t="s">
        <v>571</v>
      </c>
      <c r="W40" s="744" t="s">
        <v>571</v>
      </c>
      <c r="X40" s="744" t="s">
        <v>68</v>
      </c>
      <c r="Y40" s="744" t="s">
        <v>68</v>
      </c>
      <c r="Z40" s="744" t="s">
        <v>69</v>
      </c>
      <c r="AA40" s="744"/>
      <c r="AB40" s="744">
        <v>10001003022</v>
      </c>
      <c r="AC40" s="745">
        <v>60</v>
      </c>
      <c r="AD40" s="745">
        <v>8</v>
      </c>
      <c r="AE40" s="745">
        <v>0</v>
      </c>
      <c r="AF40" s="746">
        <v>108.80000000000001</v>
      </c>
      <c r="AG40" s="746">
        <v>0</v>
      </c>
      <c r="AH40" s="747">
        <f t="shared" si="3"/>
        <v>108.80000000000001</v>
      </c>
      <c r="AI40" s="748">
        <f t="shared" si="2"/>
        <v>115.32800000000002</v>
      </c>
      <c r="AJ40" s="749"/>
      <c r="AK40" s="749"/>
    </row>
    <row r="41" spans="1:37" s="284" customFormat="1">
      <c r="A41" s="743">
        <v>39</v>
      </c>
      <c r="B41" s="744" t="s">
        <v>8</v>
      </c>
      <c r="C41" s="744" t="s">
        <v>3105</v>
      </c>
      <c r="D41" s="744" t="s">
        <v>3017</v>
      </c>
      <c r="E41" s="744" t="s">
        <v>233</v>
      </c>
      <c r="F41" s="744" t="s">
        <v>1876</v>
      </c>
      <c r="G41" s="744"/>
      <c r="H41" s="744" t="s">
        <v>3051</v>
      </c>
      <c r="I41" s="744"/>
      <c r="J41" s="744" t="s">
        <v>121</v>
      </c>
      <c r="K41" s="744"/>
      <c r="L41" s="744">
        <v>500</v>
      </c>
      <c r="M41" s="744" t="s">
        <v>113</v>
      </c>
      <c r="N41" s="744" t="s">
        <v>436</v>
      </c>
      <c r="O41" s="744" t="s">
        <v>139</v>
      </c>
      <c r="P41" s="744"/>
      <c r="Q41" s="744"/>
      <c r="R41" s="744"/>
      <c r="S41" s="744"/>
      <c r="T41" s="744"/>
      <c r="U41" s="744" t="s">
        <v>3106</v>
      </c>
      <c r="V41" s="744" t="s">
        <v>68</v>
      </c>
      <c r="W41" s="744" t="s">
        <v>68</v>
      </c>
      <c r="X41" s="744" t="s">
        <v>68</v>
      </c>
      <c r="Y41" s="744" t="s">
        <v>68</v>
      </c>
      <c r="Z41" s="744" t="s">
        <v>69</v>
      </c>
      <c r="AA41" s="744"/>
      <c r="AB41" s="744">
        <v>10001003012</v>
      </c>
      <c r="AC41" s="745">
        <v>60</v>
      </c>
      <c r="AD41" s="745">
        <v>8</v>
      </c>
      <c r="AE41" s="745">
        <v>0</v>
      </c>
      <c r="AF41" s="746">
        <v>108.80000000000001</v>
      </c>
      <c r="AG41" s="746">
        <f>AF41*(1-(0.95^0*0.9^0*0.8^0*0.7^0*0.65^0*0.93^0*0.93^0*1^0))</f>
        <v>0</v>
      </c>
      <c r="AH41" s="747">
        <f t="shared" si="3"/>
        <v>108.80000000000001</v>
      </c>
      <c r="AI41" s="748">
        <f t="shared" si="2"/>
        <v>115.32800000000002</v>
      </c>
      <c r="AJ41" s="749"/>
      <c r="AK41" s="749"/>
    </row>
    <row r="42" spans="1:37" s="284" customFormat="1">
      <c r="A42" s="743">
        <v>40</v>
      </c>
      <c r="B42" s="744" t="s">
        <v>8</v>
      </c>
      <c r="C42" s="744" t="s">
        <v>3107</v>
      </c>
      <c r="D42" s="744" t="s">
        <v>3017</v>
      </c>
      <c r="E42" s="744" t="s">
        <v>3108</v>
      </c>
      <c r="F42" s="744" t="s">
        <v>1876</v>
      </c>
      <c r="G42" s="744"/>
      <c r="H42" s="744" t="s">
        <v>3051</v>
      </c>
      <c r="I42" s="744"/>
      <c r="J42" s="744" t="s">
        <v>121</v>
      </c>
      <c r="K42" s="744"/>
      <c r="L42" s="744">
        <v>500</v>
      </c>
      <c r="M42" s="744" t="s">
        <v>113</v>
      </c>
      <c r="N42" s="744" t="s">
        <v>401</v>
      </c>
      <c r="O42" s="744" t="s">
        <v>139</v>
      </c>
      <c r="P42" s="744"/>
      <c r="Q42" s="744"/>
      <c r="R42" s="744"/>
      <c r="S42" s="744" t="s">
        <v>3055</v>
      </c>
      <c r="T42" s="744"/>
      <c r="U42" s="744" t="s">
        <v>3109</v>
      </c>
      <c r="V42" s="744" t="s">
        <v>68</v>
      </c>
      <c r="W42" s="744" t="s">
        <v>68</v>
      </c>
      <c r="X42" s="744" t="s">
        <v>68</v>
      </c>
      <c r="Y42" s="744" t="s">
        <v>68</v>
      </c>
      <c r="Z42" s="744" t="s">
        <v>69</v>
      </c>
      <c r="AA42" s="744" t="s">
        <v>82</v>
      </c>
      <c r="AB42" s="744">
        <v>10001003012</v>
      </c>
      <c r="AC42" s="745">
        <v>60</v>
      </c>
      <c r="AD42" s="745">
        <v>8</v>
      </c>
      <c r="AE42" s="745">
        <v>0</v>
      </c>
      <c r="AF42" s="746">
        <v>108.80000000000001</v>
      </c>
      <c r="AG42" s="746">
        <f>AF42*(1-(0.95^0*0.9^0*0.8^0*0.7^0*0.65^0*0.93^0*0.93^0*1^1))</f>
        <v>0</v>
      </c>
      <c r="AH42" s="747">
        <f t="shared" si="3"/>
        <v>108.80000000000001</v>
      </c>
      <c r="AI42" s="748">
        <f t="shared" si="2"/>
        <v>115.32800000000002</v>
      </c>
      <c r="AJ42" s="749"/>
      <c r="AK42" s="749"/>
    </row>
    <row r="43" spans="1:37" s="284" customFormat="1">
      <c r="A43" s="743">
        <v>41</v>
      </c>
      <c r="B43" s="744" t="s">
        <v>8</v>
      </c>
      <c r="C43" s="744" t="s">
        <v>3110</v>
      </c>
      <c r="D43" s="744" t="s">
        <v>3017</v>
      </c>
      <c r="E43" s="744" t="s">
        <v>233</v>
      </c>
      <c r="F43" s="744" t="s">
        <v>1876</v>
      </c>
      <c r="G43" s="744"/>
      <c r="H43" s="744" t="s">
        <v>3051</v>
      </c>
      <c r="I43" s="744"/>
      <c r="J43" s="744" t="s">
        <v>121</v>
      </c>
      <c r="K43" s="744"/>
      <c r="L43" s="744">
        <v>500</v>
      </c>
      <c r="M43" s="744" t="s">
        <v>113</v>
      </c>
      <c r="N43" s="744" t="s">
        <v>436</v>
      </c>
      <c r="O43" s="744" t="s">
        <v>139</v>
      </c>
      <c r="P43" s="744"/>
      <c r="Q43" s="744"/>
      <c r="R43" s="744"/>
      <c r="S43" s="744"/>
      <c r="T43" s="744"/>
      <c r="U43" s="744" t="s">
        <v>3111</v>
      </c>
      <c r="V43" s="744" t="s">
        <v>68</v>
      </c>
      <c r="W43" s="744" t="s">
        <v>68</v>
      </c>
      <c r="X43" s="744" t="s">
        <v>68</v>
      </c>
      <c r="Y43" s="744" t="s">
        <v>68</v>
      </c>
      <c r="Z43" s="744" t="s">
        <v>69</v>
      </c>
      <c r="AA43" s="744"/>
      <c r="AB43" s="744">
        <v>10001003012</v>
      </c>
      <c r="AC43" s="745">
        <v>60</v>
      </c>
      <c r="AD43" s="745">
        <v>8</v>
      </c>
      <c r="AE43" s="745">
        <v>0</v>
      </c>
      <c r="AF43" s="746">
        <v>108.80000000000001</v>
      </c>
      <c r="AG43" s="746">
        <f t="shared" ref="AG43:AG53" si="4">AF43*(1-(0.95^0*0.9^0*0.8^0*0.7^0*0.65^0*0.93^0*0.93^0*1^0))</f>
        <v>0</v>
      </c>
      <c r="AH43" s="747">
        <f t="shared" si="3"/>
        <v>108.80000000000001</v>
      </c>
      <c r="AI43" s="748">
        <f t="shared" si="2"/>
        <v>115.32800000000002</v>
      </c>
      <c r="AJ43" s="749"/>
      <c r="AK43" s="749"/>
    </row>
    <row r="44" spans="1:37" s="284" customFormat="1">
      <c r="A44" s="743">
        <v>42</v>
      </c>
      <c r="B44" s="744" t="s">
        <v>8</v>
      </c>
      <c r="C44" s="744" t="s">
        <v>3112</v>
      </c>
      <c r="D44" s="744" t="s">
        <v>3017</v>
      </c>
      <c r="E44" s="744" t="s">
        <v>233</v>
      </c>
      <c r="F44" s="744" t="s">
        <v>1876</v>
      </c>
      <c r="G44" s="744"/>
      <c r="H44" s="744" t="s">
        <v>3051</v>
      </c>
      <c r="I44" s="744"/>
      <c r="J44" s="744" t="s">
        <v>121</v>
      </c>
      <c r="K44" s="744"/>
      <c r="L44" s="744">
        <v>500</v>
      </c>
      <c r="M44" s="744" t="s">
        <v>113</v>
      </c>
      <c r="N44" s="744" t="s">
        <v>436</v>
      </c>
      <c r="O44" s="744" t="s">
        <v>139</v>
      </c>
      <c r="P44" s="744"/>
      <c r="Q44" s="744"/>
      <c r="R44" s="744"/>
      <c r="S44" s="744"/>
      <c r="T44" s="744"/>
      <c r="U44" s="744" t="s">
        <v>3113</v>
      </c>
      <c r="V44" s="744" t="s">
        <v>68</v>
      </c>
      <c r="W44" s="744" t="s">
        <v>68</v>
      </c>
      <c r="X44" s="744" t="s">
        <v>68</v>
      </c>
      <c r="Y44" s="744" t="s">
        <v>68</v>
      </c>
      <c r="Z44" s="744" t="s">
        <v>69</v>
      </c>
      <c r="AA44" s="744"/>
      <c r="AB44" s="744">
        <v>10001003012</v>
      </c>
      <c r="AC44" s="745">
        <v>60</v>
      </c>
      <c r="AD44" s="745">
        <v>8</v>
      </c>
      <c r="AE44" s="745">
        <v>0</v>
      </c>
      <c r="AF44" s="746">
        <v>108.80000000000001</v>
      </c>
      <c r="AG44" s="746">
        <f t="shared" si="4"/>
        <v>0</v>
      </c>
      <c r="AH44" s="747">
        <f t="shared" si="3"/>
        <v>108.80000000000001</v>
      </c>
      <c r="AI44" s="748">
        <f t="shared" si="2"/>
        <v>115.32800000000002</v>
      </c>
      <c r="AJ44" s="749"/>
      <c r="AK44" s="749"/>
    </row>
    <row r="45" spans="1:37" s="284" customFormat="1">
      <c r="A45" s="743">
        <v>43</v>
      </c>
      <c r="B45" s="744" t="s">
        <v>8</v>
      </c>
      <c r="C45" s="744" t="s">
        <v>3114</v>
      </c>
      <c r="D45" s="744" t="s">
        <v>3017</v>
      </c>
      <c r="E45" s="744" t="s">
        <v>233</v>
      </c>
      <c r="F45" s="744" t="s">
        <v>1876</v>
      </c>
      <c r="G45" s="744"/>
      <c r="H45" s="744" t="s">
        <v>3051</v>
      </c>
      <c r="I45" s="744"/>
      <c r="J45" s="744" t="s">
        <v>121</v>
      </c>
      <c r="K45" s="744"/>
      <c r="L45" s="744">
        <v>500</v>
      </c>
      <c r="M45" s="744" t="s">
        <v>113</v>
      </c>
      <c r="N45" s="744" t="s">
        <v>113</v>
      </c>
      <c r="O45" s="744" t="s">
        <v>139</v>
      </c>
      <c r="P45" s="744"/>
      <c r="Q45" s="744"/>
      <c r="R45" s="744"/>
      <c r="S45" s="744"/>
      <c r="T45" s="744"/>
      <c r="U45" s="744" t="s">
        <v>3115</v>
      </c>
      <c r="V45" s="744" t="s">
        <v>68</v>
      </c>
      <c r="W45" s="744" t="s">
        <v>68</v>
      </c>
      <c r="X45" s="744" t="s">
        <v>68</v>
      </c>
      <c r="Y45" s="744" t="s">
        <v>68</v>
      </c>
      <c r="Z45" s="744" t="s">
        <v>69</v>
      </c>
      <c r="AA45" s="744"/>
      <c r="AB45" s="744">
        <v>10001003012</v>
      </c>
      <c r="AC45" s="745">
        <v>60</v>
      </c>
      <c r="AD45" s="745">
        <v>8</v>
      </c>
      <c r="AE45" s="745">
        <v>0</v>
      </c>
      <c r="AF45" s="746">
        <v>108.80000000000001</v>
      </c>
      <c r="AG45" s="746">
        <f t="shared" si="4"/>
        <v>0</v>
      </c>
      <c r="AH45" s="747">
        <f t="shared" si="3"/>
        <v>108.80000000000001</v>
      </c>
      <c r="AI45" s="748">
        <f t="shared" si="2"/>
        <v>115.32800000000002</v>
      </c>
      <c r="AJ45" s="749"/>
      <c r="AK45" s="749"/>
    </row>
    <row r="46" spans="1:37" s="284" customFormat="1">
      <c r="A46" s="743">
        <v>44</v>
      </c>
      <c r="B46" s="744" t="s">
        <v>8</v>
      </c>
      <c r="C46" s="744" t="s">
        <v>3116</v>
      </c>
      <c r="D46" s="744" t="s">
        <v>3017</v>
      </c>
      <c r="E46" s="744" t="s">
        <v>233</v>
      </c>
      <c r="F46" s="744" t="s">
        <v>1876</v>
      </c>
      <c r="G46" s="744"/>
      <c r="H46" s="744" t="s">
        <v>3051</v>
      </c>
      <c r="I46" s="744"/>
      <c r="J46" s="744" t="s">
        <v>121</v>
      </c>
      <c r="K46" s="744"/>
      <c r="L46" s="744">
        <v>500</v>
      </c>
      <c r="M46" s="744" t="s">
        <v>113</v>
      </c>
      <c r="N46" s="744" t="s">
        <v>436</v>
      </c>
      <c r="O46" s="744" t="s">
        <v>139</v>
      </c>
      <c r="P46" s="744"/>
      <c r="Q46" s="744"/>
      <c r="R46" s="744"/>
      <c r="S46" s="744"/>
      <c r="T46" s="744"/>
      <c r="U46" s="744" t="s">
        <v>3117</v>
      </c>
      <c r="V46" s="744" t="s">
        <v>68</v>
      </c>
      <c r="W46" s="744" t="s">
        <v>68</v>
      </c>
      <c r="X46" s="744" t="s">
        <v>68</v>
      </c>
      <c r="Y46" s="744" t="s">
        <v>68</v>
      </c>
      <c r="Z46" s="744" t="s">
        <v>69</v>
      </c>
      <c r="AA46" s="744"/>
      <c r="AB46" s="744">
        <v>10001003012</v>
      </c>
      <c r="AC46" s="745">
        <v>60</v>
      </c>
      <c r="AD46" s="745">
        <v>8</v>
      </c>
      <c r="AE46" s="745">
        <v>0</v>
      </c>
      <c r="AF46" s="746">
        <v>108.80000000000001</v>
      </c>
      <c r="AG46" s="746">
        <f t="shared" si="4"/>
        <v>0</v>
      </c>
      <c r="AH46" s="747">
        <f t="shared" si="3"/>
        <v>108.80000000000001</v>
      </c>
      <c r="AI46" s="748">
        <f t="shared" si="2"/>
        <v>115.32800000000002</v>
      </c>
      <c r="AJ46" s="749"/>
      <c r="AK46" s="749"/>
    </row>
    <row r="47" spans="1:37" s="284" customFormat="1">
      <c r="A47" s="743">
        <v>45</v>
      </c>
      <c r="B47" s="744" t="s">
        <v>8</v>
      </c>
      <c r="C47" s="744" t="s">
        <v>3118</v>
      </c>
      <c r="D47" s="744" t="s">
        <v>3017</v>
      </c>
      <c r="E47" s="744" t="s">
        <v>233</v>
      </c>
      <c r="F47" s="744" t="s">
        <v>1876</v>
      </c>
      <c r="G47" s="744"/>
      <c r="H47" s="744" t="s">
        <v>3051</v>
      </c>
      <c r="I47" s="744"/>
      <c r="J47" s="744" t="s">
        <v>121</v>
      </c>
      <c r="K47" s="744"/>
      <c r="L47" s="744">
        <v>500</v>
      </c>
      <c r="M47" s="744" t="s">
        <v>113</v>
      </c>
      <c r="N47" s="744" t="s">
        <v>436</v>
      </c>
      <c r="O47" s="744" t="s">
        <v>139</v>
      </c>
      <c r="P47" s="744"/>
      <c r="Q47" s="744"/>
      <c r="R47" s="744"/>
      <c r="S47" s="744"/>
      <c r="T47" s="744"/>
      <c r="U47" s="744" t="s">
        <v>3119</v>
      </c>
      <c r="V47" s="744" t="s">
        <v>68</v>
      </c>
      <c r="W47" s="744" t="s">
        <v>68</v>
      </c>
      <c r="X47" s="744" t="s">
        <v>68</v>
      </c>
      <c r="Y47" s="744" t="s">
        <v>68</v>
      </c>
      <c r="Z47" s="744" t="s">
        <v>69</v>
      </c>
      <c r="AA47" s="744"/>
      <c r="AB47" s="744">
        <v>10001003012</v>
      </c>
      <c r="AC47" s="745">
        <v>60</v>
      </c>
      <c r="AD47" s="745">
        <v>8</v>
      </c>
      <c r="AE47" s="745">
        <v>0</v>
      </c>
      <c r="AF47" s="746">
        <v>108.80000000000001</v>
      </c>
      <c r="AG47" s="746">
        <f t="shared" si="4"/>
        <v>0</v>
      </c>
      <c r="AH47" s="747">
        <f t="shared" si="3"/>
        <v>108.80000000000001</v>
      </c>
      <c r="AI47" s="748">
        <f t="shared" si="2"/>
        <v>115.32800000000002</v>
      </c>
      <c r="AJ47" s="749"/>
      <c r="AK47" s="749"/>
    </row>
    <row r="48" spans="1:37" s="284" customFormat="1">
      <c r="A48" s="743">
        <v>46</v>
      </c>
      <c r="B48" s="744" t="s">
        <v>8</v>
      </c>
      <c r="C48" s="744" t="s">
        <v>3120</v>
      </c>
      <c r="D48" s="744" t="s">
        <v>3017</v>
      </c>
      <c r="E48" s="744" t="s">
        <v>233</v>
      </c>
      <c r="F48" s="744" t="s">
        <v>1876</v>
      </c>
      <c r="G48" s="744"/>
      <c r="H48" s="744" t="s">
        <v>3051</v>
      </c>
      <c r="I48" s="744"/>
      <c r="J48" s="744" t="s">
        <v>121</v>
      </c>
      <c r="K48" s="744"/>
      <c r="L48" s="744">
        <v>500</v>
      </c>
      <c r="M48" s="744" t="s">
        <v>113</v>
      </c>
      <c r="N48" s="744" t="s">
        <v>436</v>
      </c>
      <c r="O48" s="744" t="s">
        <v>139</v>
      </c>
      <c r="P48" s="744"/>
      <c r="Q48" s="744"/>
      <c r="R48" s="744"/>
      <c r="S48" s="744"/>
      <c r="T48" s="744"/>
      <c r="U48" s="744" t="s">
        <v>3121</v>
      </c>
      <c r="V48" s="744" t="s">
        <v>68</v>
      </c>
      <c r="W48" s="744" t="s">
        <v>68</v>
      </c>
      <c r="X48" s="744" t="s">
        <v>68</v>
      </c>
      <c r="Y48" s="744" t="s">
        <v>68</v>
      </c>
      <c r="Z48" s="744" t="s">
        <v>69</v>
      </c>
      <c r="AA48" s="744"/>
      <c r="AB48" s="744">
        <v>10001003012</v>
      </c>
      <c r="AC48" s="745">
        <v>60</v>
      </c>
      <c r="AD48" s="745">
        <v>8</v>
      </c>
      <c r="AE48" s="745">
        <v>0</v>
      </c>
      <c r="AF48" s="746">
        <v>108.80000000000001</v>
      </c>
      <c r="AG48" s="746">
        <f t="shared" si="4"/>
        <v>0</v>
      </c>
      <c r="AH48" s="747">
        <f t="shared" si="3"/>
        <v>108.80000000000001</v>
      </c>
      <c r="AI48" s="748">
        <f t="shared" si="2"/>
        <v>115.32800000000002</v>
      </c>
      <c r="AJ48" s="749"/>
      <c r="AK48" s="749"/>
    </row>
    <row r="49" spans="1:37" s="284" customFormat="1">
      <c r="A49" s="743">
        <v>47</v>
      </c>
      <c r="B49" s="744" t="s">
        <v>8</v>
      </c>
      <c r="C49" s="744" t="s">
        <v>3122</v>
      </c>
      <c r="D49" s="744" t="s">
        <v>3017</v>
      </c>
      <c r="E49" s="744" t="s">
        <v>233</v>
      </c>
      <c r="F49" s="744" t="s">
        <v>1876</v>
      </c>
      <c r="G49" s="744"/>
      <c r="H49" s="744" t="s">
        <v>3051</v>
      </c>
      <c r="I49" s="744"/>
      <c r="J49" s="744" t="s">
        <v>121</v>
      </c>
      <c r="K49" s="744"/>
      <c r="L49" s="744">
        <v>500</v>
      </c>
      <c r="M49" s="744" t="s">
        <v>113</v>
      </c>
      <c r="N49" s="744" t="s">
        <v>436</v>
      </c>
      <c r="O49" s="744" t="s">
        <v>139</v>
      </c>
      <c r="P49" s="744"/>
      <c r="Q49" s="744"/>
      <c r="R49" s="744"/>
      <c r="S49" s="744"/>
      <c r="T49" s="744"/>
      <c r="U49" s="744" t="s">
        <v>3123</v>
      </c>
      <c r="V49" s="744" t="s">
        <v>68</v>
      </c>
      <c r="W49" s="744" t="s">
        <v>68</v>
      </c>
      <c r="X49" s="744" t="s">
        <v>68</v>
      </c>
      <c r="Y49" s="744" t="s">
        <v>68</v>
      </c>
      <c r="Z49" s="744" t="s">
        <v>69</v>
      </c>
      <c r="AA49" s="744"/>
      <c r="AB49" s="744">
        <v>10001003012</v>
      </c>
      <c r="AC49" s="745">
        <v>60</v>
      </c>
      <c r="AD49" s="745">
        <v>8</v>
      </c>
      <c r="AE49" s="745">
        <v>0</v>
      </c>
      <c r="AF49" s="746">
        <v>108.80000000000001</v>
      </c>
      <c r="AG49" s="746">
        <f t="shared" si="4"/>
        <v>0</v>
      </c>
      <c r="AH49" s="747">
        <f t="shared" si="3"/>
        <v>108.80000000000001</v>
      </c>
      <c r="AI49" s="748">
        <f t="shared" si="2"/>
        <v>115.32800000000002</v>
      </c>
      <c r="AJ49" s="749"/>
      <c r="AK49" s="749"/>
    </row>
    <row r="50" spans="1:37" s="284" customFormat="1">
      <c r="A50" s="743">
        <v>48</v>
      </c>
      <c r="B50" s="744" t="s">
        <v>8</v>
      </c>
      <c r="C50" s="744" t="s">
        <v>3124</v>
      </c>
      <c r="D50" s="744" t="s">
        <v>3017</v>
      </c>
      <c r="E50" s="744" t="s">
        <v>233</v>
      </c>
      <c r="F50" s="744" t="s">
        <v>1876</v>
      </c>
      <c r="G50" s="744"/>
      <c r="H50" s="744" t="s">
        <v>3051</v>
      </c>
      <c r="I50" s="744"/>
      <c r="J50" s="744" t="s">
        <v>121</v>
      </c>
      <c r="K50" s="744"/>
      <c r="L50" s="744">
        <v>500</v>
      </c>
      <c r="M50" s="744" t="s">
        <v>113</v>
      </c>
      <c r="N50" s="744" t="s">
        <v>436</v>
      </c>
      <c r="O50" s="744" t="s">
        <v>139</v>
      </c>
      <c r="P50" s="744"/>
      <c r="Q50" s="744"/>
      <c r="R50" s="744"/>
      <c r="S50" s="744"/>
      <c r="T50" s="744"/>
      <c r="U50" s="744" t="s">
        <v>3125</v>
      </c>
      <c r="V50" s="744" t="s">
        <v>68</v>
      </c>
      <c r="W50" s="744" t="s">
        <v>68</v>
      </c>
      <c r="X50" s="744" t="s">
        <v>68</v>
      </c>
      <c r="Y50" s="744" t="s">
        <v>68</v>
      </c>
      <c r="Z50" s="744" t="s">
        <v>69</v>
      </c>
      <c r="AA50" s="744"/>
      <c r="AB50" s="744">
        <v>10001003012</v>
      </c>
      <c r="AC50" s="745">
        <v>60</v>
      </c>
      <c r="AD50" s="745">
        <v>8</v>
      </c>
      <c r="AE50" s="745">
        <v>0</v>
      </c>
      <c r="AF50" s="746">
        <v>108.80000000000001</v>
      </c>
      <c r="AG50" s="746">
        <f t="shared" si="4"/>
        <v>0</v>
      </c>
      <c r="AH50" s="747">
        <f t="shared" si="3"/>
        <v>108.80000000000001</v>
      </c>
      <c r="AI50" s="748">
        <f t="shared" si="2"/>
        <v>115.32800000000002</v>
      </c>
      <c r="AJ50" s="749"/>
      <c r="AK50" s="749"/>
    </row>
    <row r="51" spans="1:37" s="284" customFormat="1">
      <c r="A51" s="743">
        <v>49</v>
      </c>
      <c r="B51" s="744" t="s">
        <v>8</v>
      </c>
      <c r="C51" s="744" t="s">
        <v>3126</v>
      </c>
      <c r="D51" s="744" t="s">
        <v>3017</v>
      </c>
      <c r="E51" s="744" t="s">
        <v>233</v>
      </c>
      <c r="F51" s="744" t="s">
        <v>1876</v>
      </c>
      <c r="G51" s="744"/>
      <c r="H51" s="744" t="s">
        <v>3051</v>
      </c>
      <c r="I51" s="744"/>
      <c r="J51" s="744" t="s">
        <v>121</v>
      </c>
      <c r="K51" s="744"/>
      <c r="L51" s="744">
        <v>500</v>
      </c>
      <c r="M51" s="744" t="s">
        <v>113</v>
      </c>
      <c r="N51" s="744" t="s">
        <v>436</v>
      </c>
      <c r="O51" s="744" t="s">
        <v>139</v>
      </c>
      <c r="P51" s="744"/>
      <c r="Q51" s="744"/>
      <c r="R51" s="744"/>
      <c r="S51" s="744"/>
      <c r="T51" s="744"/>
      <c r="U51" s="744" t="s">
        <v>3127</v>
      </c>
      <c r="V51" s="744" t="s">
        <v>68</v>
      </c>
      <c r="W51" s="744" t="s">
        <v>68</v>
      </c>
      <c r="X51" s="744" t="s">
        <v>68</v>
      </c>
      <c r="Y51" s="744" t="s">
        <v>68</v>
      </c>
      <c r="Z51" s="744" t="s">
        <v>69</v>
      </c>
      <c r="AA51" s="744"/>
      <c r="AB51" s="744">
        <v>10001003012</v>
      </c>
      <c r="AC51" s="745">
        <v>60</v>
      </c>
      <c r="AD51" s="745">
        <v>8</v>
      </c>
      <c r="AE51" s="745">
        <v>0</v>
      </c>
      <c r="AF51" s="746">
        <v>108.80000000000001</v>
      </c>
      <c r="AG51" s="746">
        <f t="shared" si="4"/>
        <v>0</v>
      </c>
      <c r="AH51" s="747">
        <f t="shared" si="3"/>
        <v>108.80000000000001</v>
      </c>
      <c r="AI51" s="748">
        <f t="shared" si="2"/>
        <v>115.32800000000002</v>
      </c>
      <c r="AJ51" s="749"/>
      <c r="AK51" s="749"/>
    </row>
    <row r="52" spans="1:37" s="284" customFormat="1">
      <c r="A52" s="743">
        <v>50</v>
      </c>
      <c r="B52" s="744" t="s">
        <v>8</v>
      </c>
      <c r="C52" s="744" t="s">
        <v>3128</v>
      </c>
      <c r="D52" s="744" t="s">
        <v>3017</v>
      </c>
      <c r="E52" s="744" t="s">
        <v>233</v>
      </c>
      <c r="F52" s="744" t="s">
        <v>1876</v>
      </c>
      <c r="G52" s="744"/>
      <c r="H52" s="744" t="s">
        <v>3051</v>
      </c>
      <c r="I52" s="744"/>
      <c r="J52" s="744" t="s">
        <v>121</v>
      </c>
      <c r="K52" s="744"/>
      <c r="L52" s="744">
        <v>500</v>
      </c>
      <c r="M52" s="744" t="s">
        <v>113</v>
      </c>
      <c r="N52" s="744" t="s">
        <v>436</v>
      </c>
      <c r="O52" s="744" t="s">
        <v>139</v>
      </c>
      <c r="P52" s="744"/>
      <c r="Q52" s="744"/>
      <c r="R52" s="744"/>
      <c r="S52" s="744"/>
      <c r="T52" s="744"/>
      <c r="U52" s="744" t="s">
        <v>3129</v>
      </c>
      <c r="V52" s="744" t="s">
        <v>68</v>
      </c>
      <c r="W52" s="744" t="s">
        <v>68</v>
      </c>
      <c r="X52" s="744" t="s">
        <v>68</v>
      </c>
      <c r="Y52" s="744" t="s">
        <v>68</v>
      </c>
      <c r="Z52" s="744" t="s">
        <v>69</v>
      </c>
      <c r="AA52" s="744"/>
      <c r="AB52" s="744">
        <v>10001003012</v>
      </c>
      <c r="AC52" s="745">
        <v>60</v>
      </c>
      <c r="AD52" s="745">
        <v>8</v>
      </c>
      <c r="AE52" s="745">
        <v>0</v>
      </c>
      <c r="AF52" s="746">
        <v>108.80000000000001</v>
      </c>
      <c r="AG52" s="746">
        <f t="shared" si="4"/>
        <v>0</v>
      </c>
      <c r="AH52" s="747">
        <f t="shared" si="3"/>
        <v>108.80000000000001</v>
      </c>
      <c r="AI52" s="748">
        <f t="shared" si="2"/>
        <v>115.32800000000002</v>
      </c>
      <c r="AJ52" s="749"/>
      <c r="AK52" s="749"/>
    </row>
    <row r="53" spans="1:37" s="284" customFormat="1">
      <c r="A53" s="743">
        <v>51</v>
      </c>
      <c r="B53" s="744" t="s">
        <v>8</v>
      </c>
      <c r="C53" s="744" t="s">
        <v>3130</v>
      </c>
      <c r="D53" s="744" t="s">
        <v>3017</v>
      </c>
      <c r="E53" s="744" t="s">
        <v>233</v>
      </c>
      <c r="F53" s="744" t="s">
        <v>1876</v>
      </c>
      <c r="G53" s="744"/>
      <c r="H53" s="744" t="s">
        <v>3051</v>
      </c>
      <c r="I53" s="744"/>
      <c r="J53" s="744" t="s">
        <v>121</v>
      </c>
      <c r="K53" s="744"/>
      <c r="L53" s="744">
        <v>500</v>
      </c>
      <c r="M53" s="744" t="s">
        <v>113</v>
      </c>
      <c r="N53" s="744" t="s">
        <v>436</v>
      </c>
      <c r="O53" s="744" t="s">
        <v>139</v>
      </c>
      <c r="P53" s="744"/>
      <c r="Q53" s="744"/>
      <c r="R53" s="744"/>
      <c r="S53" s="744"/>
      <c r="T53" s="744"/>
      <c r="U53" s="744" t="s">
        <v>3131</v>
      </c>
      <c r="V53" s="744" t="s">
        <v>68</v>
      </c>
      <c r="W53" s="744" t="s">
        <v>68</v>
      </c>
      <c r="X53" s="744" t="s">
        <v>68</v>
      </c>
      <c r="Y53" s="744" t="s">
        <v>68</v>
      </c>
      <c r="Z53" s="744" t="s">
        <v>69</v>
      </c>
      <c r="AA53" s="744"/>
      <c r="AB53" s="744">
        <v>10001003012</v>
      </c>
      <c r="AC53" s="745">
        <v>60</v>
      </c>
      <c r="AD53" s="745">
        <v>8</v>
      </c>
      <c r="AE53" s="745">
        <v>0</v>
      </c>
      <c r="AF53" s="746">
        <v>108.80000000000001</v>
      </c>
      <c r="AG53" s="746">
        <f t="shared" si="4"/>
        <v>0</v>
      </c>
      <c r="AH53" s="747">
        <f t="shared" si="3"/>
        <v>108.80000000000001</v>
      </c>
      <c r="AI53" s="748">
        <f t="shared" si="2"/>
        <v>115.32800000000002</v>
      </c>
      <c r="AJ53" s="749"/>
      <c r="AK53" s="749"/>
    </row>
    <row r="54" spans="1:37" s="284" customFormat="1">
      <c r="A54" s="743">
        <v>52</v>
      </c>
      <c r="B54" s="744" t="s">
        <v>8</v>
      </c>
      <c r="C54" s="744" t="s">
        <v>3132</v>
      </c>
      <c r="D54" s="744" t="s">
        <v>3017</v>
      </c>
      <c r="E54" s="744" t="s">
        <v>233</v>
      </c>
      <c r="F54" s="744" t="s">
        <v>1876</v>
      </c>
      <c r="G54" s="744"/>
      <c r="H54" s="744" t="s">
        <v>3051</v>
      </c>
      <c r="I54" s="744"/>
      <c r="J54" s="744" t="s">
        <v>121</v>
      </c>
      <c r="K54" s="744"/>
      <c r="L54" s="744">
        <v>500</v>
      </c>
      <c r="M54" s="744" t="s">
        <v>113</v>
      </c>
      <c r="N54" s="744" t="s">
        <v>436</v>
      </c>
      <c r="O54" s="744" t="s">
        <v>139</v>
      </c>
      <c r="P54" s="744"/>
      <c r="Q54" s="744"/>
      <c r="R54" s="744"/>
      <c r="S54" s="744"/>
      <c r="T54" s="744"/>
      <c r="U54" s="744" t="s">
        <v>3133</v>
      </c>
      <c r="V54" s="744" t="s">
        <v>571</v>
      </c>
      <c r="W54" s="744" t="s">
        <v>571</v>
      </c>
      <c r="X54" s="744" t="s">
        <v>68</v>
      </c>
      <c r="Y54" s="744" t="s">
        <v>68</v>
      </c>
      <c r="Z54" s="744" t="s">
        <v>69</v>
      </c>
      <c r="AA54" s="744"/>
      <c r="AB54" s="744">
        <v>10001003022</v>
      </c>
      <c r="AC54" s="745">
        <v>60</v>
      </c>
      <c r="AD54" s="745">
        <v>8</v>
      </c>
      <c r="AE54" s="745">
        <v>0</v>
      </c>
      <c r="AF54" s="746">
        <v>108.80000000000001</v>
      </c>
      <c r="AG54" s="746">
        <v>0</v>
      </c>
      <c r="AH54" s="747">
        <f t="shared" si="3"/>
        <v>108.80000000000001</v>
      </c>
      <c r="AI54" s="748">
        <f t="shared" si="2"/>
        <v>115.32800000000002</v>
      </c>
      <c r="AJ54" s="749"/>
      <c r="AK54" s="749"/>
    </row>
    <row r="55" spans="1:37" s="284" customFormat="1">
      <c r="A55" s="743">
        <v>53</v>
      </c>
      <c r="B55" s="744" t="s">
        <v>8</v>
      </c>
      <c r="C55" s="744" t="s">
        <v>3134</v>
      </c>
      <c r="D55" s="744" t="s">
        <v>3017</v>
      </c>
      <c r="E55" s="744" t="s">
        <v>233</v>
      </c>
      <c r="F55" s="744" t="s">
        <v>1876</v>
      </c>
      <c r="G55" s="744"/>
      <c r="H55" s="744" t="s">
        <v>3051</v>
      </c>
      <c r="I55" s="744"/>
      <c r="J55" s="744" t="s">
        <v>121</v>
      </c>
      <c r="K55" s="744"/>
      <c r="L55" s="744">
        <v>500</v>
      </c>
      <c r="M55" s="744" t="s">
        <v>113</v>
      </c>
      <c r="N55" s="744" t="s">
        <v>436</v>
      </c>
      <c r="O55" s="744" t="s">
        <v>139</v>
      </c>
      <c r="P55" s="744"/>
      <c r="Q55" s="744"/>
      <c r="R55" s="744"/>
      <c r="S55" s="744"/>
      <c r="T55" s="744"/>
      <c r="U55" s="744" t="s">
        <v>3135</v>
      </c>
      <c r="V55" s="744" t="s">
        <v>571</v>
      </c>
      <c r="W55" s="744" t="s">
        <v>571</v>
      </c>
      <c r="X55" s="744" t="s">
        <v>68</v>
      </c>
      <c r="Y55" s="744" t="s">
        <v>68</v>
      </c>
      <c r="Z55" s="744" t="s">
        <v>69</v>
      </c>
      <c r="AA55" s="744"/>
      <c r="AB55" s="744">
        <v>10001003022</v>
      </c>
      <c r="AC55" s="745">
        <v>60</v>
      </c>
      <c r="AD55" s="745">
        <v>8</v>
      </c>
      <c r="AE55" s="745">
        <v>0</v>
      </c>
      <c r="AF55" s="746">
        <v>108.80000000000001</v>
      </c>
      <c r="AG55" s="746">
        <v>0</v>
      </c>
      <c r="AH55" s="747">
        <f t="shared" si="3"/>
        <v>108.80000000000001</v>
      </c>
      <c r="AI55" s="748">
        <f t="shared" si="2"/>
        <v>115.32800000000002</v>
      </c>
      <c r="AJ55" s="749"/>
      <c r="AK55" s="749"/>
    </row>
    <row r="56" spans="1:37" s="284" customFormat="1">
      <c r="A56" s="743">
        <v>54</v>
      </c>
      <c r="B56" s="744" t="s">
        <v>8</v>
      </c>
      <c r="C56" s="744" t="s">
        <v>3136</v>
      </c>
      <c r="D56" s="744" t="s">
        <v>3017</v>
      </c>
      <c r="E56" s="744" t="s">
        <v>233</v>
      </c>
      <c r="F56" s="744" t="s">
        <v>1876</v>
      </c>
      <c r="G56" s="744"/>
      <c r="H56" s="744" t="s">
        <v>3051</v>
      </c>
      <c r="I56" s="744"/>
      <c r="J56" s="744" t="s">
        <v>121</v>
      </c>
      <c r="K56" s="744"/>
      <c r="L56" s="744">
        <v>500</v>
      </c>
      <c r="M56" s="744" t="s">
        <v>113</v>
      </c>
      <c r="N56" s="744" t="s">
        <v>436</v>
      </c>
      <c r="O56" s="744" t="s">
        <v>139</v>
      </c>
      <c r="P56" s="744"/>
      <c r="Q56" s="744"/>
      <c r="R56" s="744"/>
      <c r="S56" s="744"/>
      <c r="T56" s="744"/>
      <c r="U56" s="744" t="s">
        <v>3137</v>
      </c>
      <c r="V56" s="744" t="s">
        <v>571</v>
      </c>
      <c r="W56" s="744" t="s">
        <v>571</v>
      </c>
      <c r="X56" s="744" t="s">
        <v>68</v>
      </c>
      <c r="Y56" s="744" t="s">
        <v>68</v>
      </c>
      <c r="Z56" s="744" t="s">
        <v>69</v>
      </c>
      <c r="AA56" s="744"/>
      <c r="AB56" s="744">
        <v>10001003022</v>
      </c>
      <c r="AC56" s="745">
        <v>60</v>
      </c>
      <c r="AD56" s="745">
        <v>8</v>
      </c>
      <c r="AE56" s="745">
        <v>0</v>
      </c>
      <c r="AF56" s="746">
        <v>108.80000000000001</v>
      </c>
      <c r="AG56" s="746">
        <v>0</v>
      </c>
      <c r="AH56" s="747">
        <f t="shared" si="3"/>
        <v>108.80000000000001</v>
      </c>
      <c r="AI56" s="748">
        <f t="shared" si="2"/>
        <v>115.32800000000002</v>
      </c>
      <c r="AJ56" s="749"/>
      <c r="AK56" s="749"/>
    </row>
    <row r="57" spans="1:37" s="284" customFormat="1">
      <c r="A57" s="743">
        <v>55</v>
      </c>
      <c r="B57" s="744" t="s">
        <v>8</v>
      </c>
      <c r="C57" s="744" t="s">
        <v>3138</v>
      </c>
      <c r="D57" s="744" t="s">
        <v>3017</v>
      </c>
      <c r="E57" s="744" t="s">
        <v>233</v>
      </c>
      <c r="F57" s="744" t="s">
        <v>1876</v>
      </c>
      <c r="G57" s="744"/>
      <c r="H57" s="744" t="s">
        <v>3051</v>
      </c>
      <c r="I57" s="744"/>
      <c r="J57" s="744" t="s">
        <v>121</v>
      </c>
      <c r="K57" s="744"/>
      <c r="L57" s="744">
        <v>500</v>
      </c>
      <c r="M57" s="744" t="s">
        <v>113</v>
      </c>
      <c r="N57" s="744" t="s">
        <v>436</v>
      </c>
      <c r="O57" s="744" t="s">
        <v>139</v>
      </c>
      <c r="P57" s="744"/>
      <c r="Q57" s="744"/>
      <c r="R57" s="744"/>
      <c r="S57" s="744"/>
      <c r="T57" s="744"/>
      <c r="U57" s="744" t="s">
        <v>3139</v>
      </c>
      <c r="V57" s="744" t="s">
        <v>571</v>
      </c>
      <c r="W57" s="744" t="s">
        <v>571</v>
      </c>
      <c r="X57" s="744" t="s">
        <v>68</v>
      </c>
      <c r="Y57" s="744" t="s">
        <v>68</v>
      </c>
      <c r="Z57" s="744" t="s">
        <v>69</v>
      </c>
      <c r="AA57" s="744"/>
      <c r="AB57" s="744">
        <v>10001003022</v>
      </c>
      <c r="AC57" s="745">
        <v>60</v>
      </c>
      <c r="AD57" s="745">
        <v>8</v>
      </c>
      <c r="AE57" s="745">
        <v>0</v>
      </c>
      <c r="AF57" s="746">
        <v>108.80000000000001</v>
      </c>
      <c r="AG57" s="746">
        <v>0</v>
      </c>
      <c r="AH57" s="747">
        <f t="shared" si="3"/>
        <v>108.80000000000001</v>
      </c>
      <c r="AI57" s="748">
        <f t="shared" si="2"/>
        <v>115.32800000000002</v>
      </c>
      <c r="AJ57" s="749"/>
      <c r="AK57" s="749"/>
    </row>
    <row r="58" spans="1:37" s="284" customFormat="1">
      <c r="A58" s="743">
        <v>56</v>
      </c>
      <c r="B58" s="744" t="s">
        <v>8</v>
      </c>
      <c r="C58" s="744" t="s">
        <v>3140</v>
      </c>
      <c r="D58" s="744" t="s">
        <v>3017</v>
      </c>
      <c r="E58" s="744" t="s">
        <v>233</v>
      </c>
      <c r="F58" s="744" t="s">
        <v>1876</v>
      </c>
      <c r="G58" s="744"/>
      <c r="H58" s="744" t="s">
        <v>3051</v>
      </c>
      <c r="I58" s="744"/>
      <c r="J58" s="744" t="s">
        <v>121</v>
      </c>
      <c r="K58" s="744"/>
      <c r="L58" s="744">
        <v>500</v>
      </c>
      <c r="M58" s="744" t="s">
        <v>113</v>
      </c>
      <c r="N58" s="744" t="s">
        <v>113</v>
      </c>
      <c r="O58" s="744" t="s">
        <v>139</v>
      </c>
      <c r="P58" s="744"/>
      <c r="Q58" s="744"/>
      <c r="R58" s="744"/>
      <c r="S58" s="744"/>
      <c r="T58" s="744"/>
      <c r="U58" s="744" t="s">
        <v>3141</v>
      </c>
      <c r="V58" s="744" t="s">
        <v>571</v>
      </c>
      <c r="W58" s="744" t="s">
        <v>571</v>
      </c>
      <c r="X58" s="744" t="s">
        <v>68</v>
      </c>
      <c r="Y58" s="744" t="s">
        <v>68</v>
      </c>
      <c r="Z58" s="744" t="s">
        <v>69</v>
      </c>
      <c r="AA58" s="744"/>
      <c r="AB58" s="744">
        <v>10001003022</v>
      </c>
      <c r="AC58" s="745">
        <v>60</v>
      </c>
      <c r="AD58" s="745">
        <v>8</v>
      </c>
      <c r="AE58" s="745">
        <v>0</v>
      </c>
      <c r="AF58" s="746">
        <v>108.80000000000001</v>
      </c>
      <c r="AG58" s="746">
        <v>0</v>
      </c>
      <c r="AH58" s="747">
        <f t="shared" si="3"/>
        <v>108.80000000000001</v>
      </c>
      <c r="AI58" s="748">
        <f t="shared" si="2"/>
        <v>115.32800000000002</v>
      </c>
      <c r="AJ58" s="749"/>
      <c r="AK58" s="749"/>
    </row>
    <row r="59" spans="1:37" s="284" customFormat="1">
      <c r="A59" s="743">
        <v>57</v>
      </c>
      <c r="B59" s="744" t="s">
        <v>8</v>
      </c>
      <c r="C59" s="744" t="s">
        <v>3142</v>
      </c>
      <c r="D59" s="744" t="s">
        <v>3017</v>
      </c>
      <c r="E59" s="744" t="s">
        <v>240</v>
      </c>
      <c r="F59" s="744" t="s">
        <v>1876</v>
      </c>
      <c r="G59" s="744"/>
      <c r="H59" s="744" t="s">
        <v>3051</v>
      </c>
      <c r="I59" s="744"/>
      <c r="J59" s="744" t="s">
        <v>121</v>
      </c>
      <c r="K59" s="744"/>
      <c r="L59" s="744" t="s">
        <v>386</v>
      </c>
      <c r="M59" s="744" t="s">
        <v>113</v>
      </c>
      <c r="N59" s="744" t="s">
        <v>436</v>
      </c>
      <c r="O59" s="744" t="s">
        <v>139</v>
      </c>
      <c r="P59" s="744"/>
      <c r="Q59" s="744"/>
      <c r="R59" s="744"/>
      <c r="S59" s="744"/>
      <c r="T59" s="744"/>
      <c r="U59" s="744" t="s">
        <v>3143</v>
      </c>
      <c r="V59" s="744" t="s">
        <v>571</v>
      </c>
      <c r="W59" s="744" t="s">
        <v>571</v>
      </c>
      <c r="X59" s="744" t="s">
        <v>68</v>
      </c>
      <c r="Y59" s="744" t="s">
        <v>68</v>
      </c>
      <c r="Z59" s="744" t="s">
        <v>69</v>
      </c>
      <c r="AA59" s="744"/>
      <c r="AB59" s="744">
        <v>10001003022</v>
      </c>
      <c r="AC59" s="745">
        <v>60</v>
      </c>
      <c r="AD59" s="745">
        <v>8</v>
      </c>
      <c r="AE59" s="745">
        <v>8</v>
      </c>
      <c r="AF59" s="746">
        <v>121.60000000000001</v>
      </c>
      <c r="AG59" s="746">
        <v>0</v>
      </c>
      <c r="AH59" s="747">
        <f t="shared" si="3"/>
        <v>121.60000000000001</v>
      </c>
      <c r="AI59" s="748">
        <f t="shared" si="2"/>
        <v>128.89600000000002</v>
      </c>
      <c r="AJ59" s="749"/>
      <c r="AK59" s="749"/>
    </row>
    <row r="60" spans="1:37" s="284" customFormat="1">
      <c r="A60" s="743">
        <v>58</v>
      </c>
      <c r="B60" s="744" t="s">
        <v>8</v>
      </c>
      <c r="C60" s="744" t="s">
        <v>3144</v>
      </c>
      <c r="D60" s="744" t="s">
        <v>3017</v>
      </c>
      <c r="E60" s="744" t="s">
        <v>233</v>
      </c>
      <c r="F60" s="744" t="s">
        <v>1876</v>
      </c>
      <c r="G60" s="744"/>
      <c r="H60" s="744" t="s">
        <v>3145</v>
      </c>
      <c r="I60" s="744"/>
      <c r="J60" s="744" t="s">
        <v>121</v>
      </c>
      <c r="K60" s="744"/>
      <c r="L60" s="744" t="s">
        <v>386</v>
      </c>
      <c r="M60" s="744" t="s">
        <v>63</v>
      </c>
      <c r="N60" s="744" t="s">
        <v>401</v>
      </c>
      <c r="O60" s="744" t="s">
        <v>139</v>
      </c>
      <c r="P60" s="744"/>
      <c r="Q60" s="744"/>
      <c r="R60" s="744"/>
      <c r="S60" s="744"/>
      <c r="T60" s="744"/>
      <c r="U60" s="744" t="s">
        <v>3146</v>
      </c>
      <c r="V60" s="744" t="s">
        <v>68</v>
      </c>
      <c r="W60" s="744" t="s">
        <v>68</v>
      </c>
      <c r="X60" s="744" t="s">
        <v>68</v>
      </c>
      <c r="Y60" s="744" t="s">
        <v>68</v>
      </c>
      <c r="Z60" s="744" t="s">
        <v>69</v>
      </c>
      <c r="AA60" s="744"/>
      <c r="AB60" s="744">
        <v>10001003012</v>
      </c>
      <c r="AC60" s="745">
        <v>46</v>
      </c>
      <c r="AD60" s="745">
        <v>8</v>
      </c>
      <c r="AE60" s="745">
        <v>8</v>
      </c>
      <c r="AF60" s="746">
        <v>99.2</v>
      </c>
      <c r="AG60" s="746">
        <f>AF60*(1-(0.95^0*0.9^0*0.8^0*0.7^0*0.65^0*0.93^0*0.93^0*1^0))</f>
        <v>0</v>
      </c>
      <c r="AH60" s="747">
        <f t="shared" si="3"/>
        <v>99.2</v>
      </c>
      <c r="AI60" s="748">
        <f t="shared" si="2"/>
        <v>105.15200000000002</v>
      </c>
      <c r="AJ60" s="749"/>
      <c r="AK60" s="749"/>
    </row>
    <row r="61" spans="1:37" s="284" customFormat="1">
      <c r="A61" s="743">
        <v>59</v>
      </c>
      <c r="B61" s="744" t="s">
        <v>8</v>
      </c>
      <c r="C61" s="744" t="s">
        <v>3147</v>
      </c>
      <c r="D61" s="744" t="s">
        <v>3017</v>
      </c>
      <c r="E61" s="744" t="s">
        <v>240</v>
      </c>
      <c r="F61" s="744" t="s">
        <v>1876</v>
      </c>
      <c r="G61" s="744"/>
      <c r="H61" s="744" t="s">
        <v>3051</v>
      </c>
      <c r="I61" s="744"/>
      <c r="J61" s="744" t="s">
        <v>121</v>
      </c>
      <c r="K61" s="744"/>
      <c r="L61" s="744" t="s">
        <v>404</v>
      </c>
      <c r="M61" s="744" t="s">
        <v>113</v>
      </c>
      <c r="N61" s="744" t="s">
        <v>436</v>
      </c>
      <c r="O61" s="744" t="s">
        <v>139</v>
      </c>
      <c r="P61" s="744"/>
      <c r="Q61" s="744"/>
      <c r="R61" s="744"/>
      <c r="S61" s="744"/>
      <c r="T61" s="744"/>
      <c r="U61" s="744" t="s">
        <v>3148</v>
      </c>
      <c r="V61" s="744" t="s">
        <v>571</v>
      </c>
      <c r="W61" s="744" t="s">
        <v>571</v>
      </c>
      <c r="X61" s="744" t="s">
        <v>68</v>
      </c>
      <c r="Y61" s="744" t="s">
        <v>68</v>
      </c>
      <c r="Z61" s="744" t="s">
        <v>69</v>
      </c>
      <c r="AA61" s="744"/>
      <c r="AB61" s="744">
        <v>10001003022</v>
      </c>
      <c r="AC61" s="745">
        <v>60</v>
      </c>
      <c r="AD61" s="745">
        <v>8</v>
      </c>
      <c r="AE61" s="745">
        <v>13</v>
      </c>
      <c r="AF61" s="746">
        <v>129.6</v>
      </c>
      <c r="AG61" s="746">
        <v>0</v>
      </c>
      <c r="AH61" s="747">
        <f t="shared" si="3"/>
        <v>129.6</v>
      </c>
      <c r="AI61" s="748">
        <f t="shared" si="2"/>
        <v>137.376</v>
      </c>
      <c r="AJ61" s="749"/>
      <c r="AK61" s="749"/>
    </row>
    <row r="62" spans="1:37" s="284" customFormat="1">
      <c r="A62" s="743">
        <v>60</v>
      </c>
      <c r="B62" s="744" t="s">
        <v>8</v>
      </c>
      <c r="C62" s="744" t="s">
        <v>3149</v>
      </c>
      <c r="D62" s="744" t="s">
        <v>3017</v>
      </c>
      <c r="E62" s="744" t="s">
        <v>240</v>
      </c>
      <c r="F62" s="744" t="s">
        <v>1876</v>
      </c>
      <c r="G62" s="744"/>
      <c r="H62" s="744" t="s">
        <v>3051</v>
      </c>
      <c r="I62" s="744"/>
      <c r="J62" s="744" t="s">
        <v>121</v>
      </c>
      <c r="K62" s="744"/>
      <c r="L62" s="744" t="s">
        <v>404</v>
      </c>
      <c r="M62" s="744" t="s">
        <v>113</v>
      </c>
      <c r="N62" s="744" t="s">
        <v>436</v>
      </c>
      <c r="O62" s="744" t="s">
        <v>139</v>
      </c>
      <c r="P62" s="744"/>
      <c r="Q62" s="744"/>
      <c r="R62" s="744"/>
      <c r="S62" s="744"/>
      <c r="T62" s="744"/>
      <c r="U62" s="744" t="s">
        <v>3150</v>
      </c>
      <c r="V62" s="744" t="s">
        <v>571</v>
      </c>
      <c r="W62" s="744" t="s">
        <v>571</v>
      </c>
      <c r="X62" s="744" t="s">
        <v>68</v>
      </c>
      <c r="Y62" s="744" t="s">
        <v>68</v>
      </c>
      <c r="Z62" s="744" t="s">
        <v>69</v>
      </c>
      <c r="AA62" s="744"/>
      <c r="AB62" s="744">
        <v>10001003022</v>
      </c>
      <c r="AC62" s="745">
        <v>60</v>
      </c>
      <c r="AD62" s="745">
        <v>8</v>
      </c>
      <c r="AE62" s="745">
        <v>13</v>
      </c>
      <c r="AF62" s="746">
        <v>129.6</v>
      </c>
      <c r="AG62" s="746">
        <v>0</v>
      </c>
      <c r="AH62" s="747">
        <f t="shared" si="3"/>
        <v>129.6</v>
      </c>
      <c r="AI62" s="748">
        <f t="shared" si="2"/>
        <v>137.376</v>
      </c>
      <c r="AJ62" s="749"/>
      <c r="AK62" s="749"/>
    </row>
    <row r="63" spans="1:37" s="284" customFormat="1">
      <c r="A63" s="743">
        <v>61</v>
      </c>
      <c r="B63" s="744" t="s">
        <v>8</v>
      </c>
      <c r="C63" s="744" t="s">
        <v>3151</v>
      </c>
      <c r="D63" s="744" t="s">
        <v>3017</v>
      </c>
      <c r="E63" s="744" t="s">
        <v>240</v>
      </c>
      <c r="F63" s="744" t="s">
        <v>1876</v>
      </c>
      <c r="G63" s="744"/>
      <c r="H63" s="744" t="s">
        <v>3051</v>
      </c>
      <c r="I63" s="744"/>
      <c r="J63" s="744" t="s">
        <v>121</v>
      </c>
      <c r="K63" s="744"/>
      <c r="L63" s="744" t="s">
        <v>404</v>
      </c>
      <c r="M63" s="744" t="s">
        <v>113</v>
      </c>
      <c r="N63" s="744" t="s">
        <v>436</v>
      </c>
      <c r="O63" s="744" t="s">
        <v>139</v>
      </c>
      <c r="P63" s="744"/>
      <c r="Q63" s="744"/>
      <c r="R63" s="744"/>
      <c r="S63" s="744"/>
      <c r="T63" s="744"/>
      <c r="U63" s="744" t="s">
        <v>3152</v>
      </c>
      <c r="V63" s="744" t="s">
        <v>571</v>
      </c>
      <c r="W63" s="744" t="s">
        <v>571</v>
      </c>
      <c r="X63" s="744" t="s">
        <v>68</v>
      </c>
      <c r="Y63" s="744" t="s">
        <v>68</v>
      </c>
      <c r="Z63" s="744" t="s">
        <v>69</v>
      </c>
      <c r="AA63" s="744"/>
      <c r="AB63" s="744">
        <v>10001003022</v>
      </c>
      <c r="AC63" s="745">
        <v>60</v>
      </c>
      <c r="AD63" s="745">
        <v>8</v>
      </c>
      <c r="AE63" s="745">
        <v>13</v>
      </c>
      <c r="AF63" s="746">
        <v>129.6</v>
      </c>
      <c r="AG63" s="746">
        <v>0</v>
      </c>
      <c r="AH63" s="747">
        <f t="shared" si="3"/>
        <v>129.6</v>
      </c>
      <c r="AI63" s="748">
        <f t="shared" si="2"/>
        <v>137.376</v>
      </c>
      <c r="AJ63" s="749"/>
      <c r="AK63" s="749"/>
    </row>
    <row r="64" spans="1:37" s="757" customFormat="1" ht="15.75" thickBot="1">
      <c r="A64" s="750">
        <v>62</v>
      </c>
      <c r="B64" s="751" t="s">
        <v>8</v>
      </c>
      <c r="C64" s="751" t="s">
        <v>3153</v>
      </c>
      <c r="D64" s="751" t="s">
        <v>3017</v>
      </c>
      <c r="E64" s="751" t="s">
        <v>233</v>
      </c>
      <c r="F64" s="751" t="s">
        <v>2892</v>
      </c>
      <c r="G64" s="751"/>
      <c r="H64" s="751" t="s">
        <v>3154</v>
      </c>
      <c r="I64" s="751"/>
      <c r="J64" s="751" t="s">
        <v>121</v>
      </c>
      <c r="K64" s="751"/>
      <c r="L64" s="751" t="s">
        <v>386</v>
      </c>
      <c r="M64" s="751" t="s">
        <v>63</v>
      </c>
      <c r="N64" s="751" t="s">
        <v>401</v>
      </c>
      <c r="O64" s="751" t="s">
        <v>139</v>
      </c>
      <c r="P64" s="751"/>
      <c r="Q64" s="751"/>
      <c r="R64" s="751"/>
      <c r="S64" s="751"/>
      <c r="T64" s="751"/>
      <c r="U64" s="751" t="s">
        <v>3155</v>
      </c>
      <c r="V64" s="751" t="s">
        <v>68</v>
      </c>
      <c r="W64" s="751" t="s">
        <v>68</v>
      </c>
      <c r="X64" s="751" t="s">
        <v>68</v>
      </c>
      <c r="Y64" s="751" t="s">
        <v>68</v>
      </c>
      <c r="Z64" s="751" t="s">
        <v>69</v>
      </c>
      <c r="AA64" s="751"/>
      <c r="AB64" s="751">
        <v>10001001152</v>
      </c>
      <c r="AC64" s="752">
        <v>44</v>
      </c>
      <c r="AD64" s="752">
        <v>8</v>
      </c>
      <c r="AE64" s="752">
        <v>8</v>
      </c>
      <c r="AF64" s="753">
        <v>96</v>
      </c>
      <c r="AG64" s="753">
        <f>AF64*(1-(0.95^0*0.9^0*0.8^0*0.7^0*0.65^0*0.93^0*0.93^0*1^0))</f>
        <v>0</v>
      </c>
      <c r="AH64" s="754">
        <f t="shared" si="3"/>
        <v>96</v>
      </c>
      <c r="AI64" s="755">
        <f t="shared" si="2"/>
        <v>101.76</v>
      </c>
      <c r="AJ64" s="756"/>
      <c r="AK64" s="756"/>
    </row>
    <row r="65" spans="1:37">
      <c r="A65" s="740"/>
      <c r="B65" s="137"/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8"/>
      <c r="AD65" s="138"/>
      <c r="AE65" s="138"/>
      <c r="AF65" s="737"/>
      <c r="AG65" s="737"/>
      <c r="AH65" s="144"/>
      <c r="AI65" s="139"/>
      <c r="AJ65" s="140"/>
      <c r="AK65" s="140"/>
    </row>
    <row r="66" spans="1:37">
      <c r="A66" s="740" t="s">
        <v>133</v>
      </c>
      <c r="B66" s="137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8"/>
      <c r="AD66" s="138"/>
      <c r="AE66" s="138"/>
      <c r="AF66" s="737"/>
      <c r="AG66" s="737"/>
      <c r="AH66" s="144"/>
      <c r="AI66" s="145"/>
      <c r="AJ66" s="140"/>
      <c r="AK66" s="140"/>
    </row>
    <row r="67" spans="1:37">
      <c r="A67" s="740"/>
      <c r="B67" s="137"/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8"/>
      <c r="AD67" s="138"/>
      <c r="AE67" s="138"/>
      <c r="AF67" s="737"/>
      <c r="AG67" s="737"/>
      <c r="AH67" s="138"/>
      <c r="AI67" s="139"/>
      <c r="AJ67" s="140"/>
      <c r="AK67" s="140"/>
    </row>
    <row r="68" spans="1:37">
      <c r="A68" s="740"/>
      <c r="B68" s="137"/>
      <c r="C68" s="137"/>
      <c r="D68" s="137"/>
      <c r="E68" s="137"/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8"/>
      <c r="AD68" s="138"/>
      <c r="AE68" s="138"/>
      <c r="AF68" s="737"/>
      <c r="AG68" s="737"/>
      <c r="AH68" s="138"/>
      <c r="AI68" s="139"/>
      <c r="AJ68" s="140"/>
      <c r="AK68" s="140"/>
    </row>
    <row r="69" spans="1:37">
      <c r="A69" s="740"/>
      <c r="B69" s="137"/>
      <c r="C69" s="137"/>
      <c r="D69" s="137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8"/>
      <c r="AD69" s="138"/>
      <c r="AE69" s="138"/>
      <c r="AF69" s="737"/>
      <c r="AG69" s="737"/>
      <c r="AH69" s="138"/>
      <c r="AI69" s="139"/>
      <c r="AJ69" s="140"/>
      <c r="AK69" s="140"/>
    </row>
    <row r="70" spans="1:37">
      <c r="A70" s="740"/>
      <c r="B70" s="137"/>
      <c r="C70" s="137"/>
      <c r="D70" s="137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8"/>
      <c r="AD70" s="138"/>
      <c r="AE70" s="138"/>
      <c r="AF70" s="737"/>
      <c r="AG70" s="737"/>
      <c r="AH70" s="138"/>
      <c r="AI70" s="139"/>
      <c r="AJ70" s="140"/>
      <c r="AK70" s="140"/>
    </row>
    <row r="71" spans="1:37">
      <c r="A71" s="740"/>
      <c r="B71" s="137"/>
      <c r="C71" s="137"/>
      <c r="D71" s="137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8"/>
      <c r="AD71" s="138"/>
      <c r="AE71" s="138"/>
      <c r="AF71" s="737"/>
      <c r="AG71" s="737"/>
      <c r="AH71" s="138"/>
      <c r="AI71" s="139"/>
      <c r="AJ71" s="140"/>
      <c r="AK71" s="140"/>
    </row>
    <row r="72" spans="1:37">
      <c r="A72" s="740"/>
      <c r="B72" s="137"/>
      <c r="C72" s="137"/>
      <c r="D72" s="137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8"/>
      <c r="AD72" s="138"/>
      <c r="AE72" s="138"/>
      <c r="AF72" s="737"/>
      <c r="AG72" s="737"/>
      <c r="AH72" s="138"/>
      <c r="AI72" s="139"/>
      <c r="AJ72" s="140"/>
      <c r="AK72" s="140"/>
    </row>
    <row r="73" spans="1:37">
      <c r="A73" s="740"/>
      <c r="B73" s="137"/>
      <c r="C73" s="137"/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8"/>
      <c r="AD73" s="138"/>
      <c r="AE73" s="138"/>
      <c r="AF73" s="737"/>
      <c r="AG73" s="737"/>
      <c r="AH73" s="138"/>
      <c r="AI73" s="139"/>
      <c r="AJ73" s="140"/>
      <c r="AK73" s="140"/>
    </row>
    <row r="74" spans="1:37">
      <c r="A74" s="740"/>
      <c r="B74" s="137"/>
      <c r="C74" s="137"/>
      <c r="D74" s="137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8"/>
      <c r="AD74" s="138"/>
      <c r="AE74" s="138"/>
      <c r="AF74" s="737"/>
      <c r="AG74" s="737"/>
      <c r="AH74" s="138"/>
      <c r="AI74" s="139"/>
      <c r="AJ74" s="140"/>
      <c r="AK74" s="140"/>
    </row>
    <row r="75" spans="1:37">
      <c r="A75" s="740"/>
      <c r="B75" s="137"/>
      <c r="C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8"/>
      <c r="AD75" s="138"/>
      <c r="AE75" s="138"/>
      <c r="AF75" s="737"/>
      <c r="AG75" s="737"/>
      <c r="AH75" s="138"/>
      <c r="AI75" s="139"/>
      <c r="AJ75" s="140"/>
      <c r="AK75" s="140"/>
    </row>
    <row r="76" spans="1:37">
      <c r="A76" s="740"/>
      <c r="B76" s="137"/>
      <c r="C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8"/>
      <c r="AD76" s="138"/>
      <c r="AE76" s="138"/>
      <c r="AF76" s="737"/>
      <c r="AG76" s="737"/>
      <c r="AH76" s="138"/>
      <c r="AI76" s="139"/>
      <c r="AJ76" s="140"/>
      <c r="AK76" s="140"/>
    </row>
    <row r="77" spans="1:37">
      <c r="A77" s="740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8"/>
      <c r="AD77" s="138"/>
      <c r="AE77" s="138"/>
      <c r="AF77" s="737"/>
      <c r="AG77" s="737"/>
      <c r="AH77" s="138"/>
      <c r="AI77" s="139"/>
      <c r="AJ77" s="140"/>
      <c r="AK77" s="140"/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 r:id="rId1"/>
    </customSheetView>
    <customSheetView guid="{5B1FA305-463D-4B6E-BF98-81A6929C891E}" scale="75" hiddenColumns="1">
      <pageMargins left="0" right="0" top="0" bottom="0" header="0" footer="0"/>
      <pageSetup orientation="portrait" horizontalDpi="4294967295" verticalDpi="4294967295" r:id="rId2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 r:id="rId3"/>
    </customSheetView>
    <customSheetView guid="{B6E6045D-E631-482D-8F65-2EABDB0B6ECE}" scale="75" hiddenColumns="1">
      <selection sqref="A1:AK65"/>
      <pageMargins left="0" right="0" top="0" bottom="0" header="0" footer="0"/>
      <pageSetup orientation="portrait" horizontalDpi="4294967295" verticalDpi="4294967295" r:id="rId4"/>
    </customSheetView>
    <customSheetView guid="{074FE138-8171-45F3-8951-6B9C47661CC2}" scale="75" hiddenColumns="1">
      <selection sqref="A1:AK65"/>
      <pageMargins left="0" right="0" top="0" bottom="0" header="0" footer="0"/>
      <pageSetup orientation="portrait" horizontalDpi="4294967295" verticalDpi="4294967295" r:id="rId5"/>
    </customSheetView>
    <customSheetView guid="{6B75CD61-CFF4-4706-A14B-83CD51F19D1B}" scale="75" hiddenColumns="1">
      <selection sqref="A1:AK65"/>
      <pageMargins left="0" right="0" top="0" bottom="0" header="0" footer="0"/>
      <pageSetup orientation="portrait" horizontalDpi="4294967295" verticalDpi="4294967295" r:id="rId6"/>
    </customSheetView>
    <customSheetView guid="{8ABA602B-BA8D-44BA-AAC3-E387ACC3E4C4}" scale="75" hiddenColumns="1">
      <pageMargins left="0" right="0" top="0" bottom="0" header="0" footer="0"/>
      <pageSetup orientation="portrait" horizontalDpi="4294967295" verticalDpi="4294967295" r:id="rId7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 r:id="rId8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 r:id="rId9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 r:id="rId10"/>
    </customSheetView>
    <customSheetView guid="{71B299E4-61CE-49C1-81D9-062E3F90F2BD}" scale="75" hiddenColumns="1">
      <pageMargins left="0" right="0" top="0" bottom="0" header="0" footer="0"/>
      <pageSetup orientation="portrait" horizontalDpi="4294967295" verticalDpi="4294967295" r:id="rId11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 r:id="rId12"/>
    </customSheetView>
  </customSheetViews>
  <pageMargins left="0" right="0" top="0" bottom="0" header="0" footer="0"/>
  <pageSetup orientation="portrait" horizontalDpi="4294967295" verticalDpi="4294967295" r:id="rId13"/>
  <drawing r:id="rId14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50"/>
  </sheetPr>
  <dimension ref="A1:AK30"/>
  <sheetViews>
    <sheetView zoomScale="75" zoomScaleNormal="75" workbookViewId="0">
      <selection activeCell="S8" sqref="S8"/>
    </sheetView>
  </sheetViews>
  <sheetFormatPr baseColWidth="10" defaultColWidth="9.140625" defaultRowHeight="15"/>
  <cols>
    <col min="1" max="1" width="4.28515625" style="603" bestFit="1" customWidth="1"/>
    <col min="2" max="2" width="8" style="224" bestFit="1" customWidth="1"/>
    <col min="3" max="3" width="12.85546875" style="224" hidden="1" customWidth="1"/>
    <col min="4" max="4" width="9.28515625" style="224" hidden="1" customWidth="1"/>
    <col min="5" max="5" width="11.5703125" style="224" hidden="1" customWidth="1"/>
    <col min="6" max="6" width="8" style="224" bestFit="1" customWidth="1"/>
    <col min="7" max="7" width="7.140625" style="224" hidden="1" customWidth="1"/>
    <col min="8" max="8" width="8.140625" style="224" bestFit="1" customWidth="1"/>
    <col min="9" max="9" width="8.85546875" style="224" hidden="1" customWidth="1"/>
    <col min="10" max="10" width="6.42578125" style="224" bestFit="1" customWidth="1"/>
    <col min="11" max="11" width="11.5703125" style="224" bestFit="1" customWidth="1"/>
    <col min="12" max="12" width="13.42578125" style="224" bestFit="1" customWidth="1"/>
    <col min="13" max="13" width="11.140625" style="224" bestFit="1" customWidth="1"/>
    <col min="14" max="14" width="6.5703125" style="224" bestFit="1" customWidth="1"/>
    <col min="15" max="15" width="6.85546875" style="224" bestFit="1" customWidth="1"/>
    <col min="16" max="16" width="9.28515625" style="224" hidden="1" customWidth="1"/>
    <col min="17" max="17" width="12.85546875" style="224" hidden="1" customWidth="1"/>
    <col min="18" max="18" width="15.7109375" style="224" hidden="1" customWidth="1"/>
    <col min="19" max="19" width="16.7109375" style="224" customWidth="1"/>
    <col min="20" max="20" width="10.5703125" style="224" hidden="1" customWidth="1"/>
    <col min="21" max="21" width="13.140625" style="224" bestFit="1" customWidth="1"/>
    <col min="22" max="22" width="19.42578125" style="224" hidden="1" customWidth="1"/>
    <col min="23" max="23" width="19.42578125" style="224" bestFit="1" customWidth="1"/>
    <col min="24" max="24" width="16.85546875" style="224" bestFit="1" customWidth="1"/>
    <col min="25" max="25" width="15" style="224" bestFit="1" customWidth="1"/>
    <col min="26" max="26" width="4.7109375" style="224" bestFit="1" customWidth="1"/>
    <col min="27" max="27" width="6" style="224" customWidth="1"/>
    <col min="28" max="28" width="13.85546875" style="224" hidden="1" customWidth="1"/>
    <col min="29" max="29" width="13.140625" style="91" hidden="1" customWidth="1"/>
    <col min="30" max="30" width="10" style="91" hidden="1" customWidth="1"/>
    <col min="31" max="31" width="9.85546875" style="91" hidden="1" customWidth="1"/>
    <col min="32" max="32" width="7.42578125" style="605" bestFit="1" customWidth="1"/>
    <col min="33" max="33" width="12.5703125" style="605" bestFit="1" customWidth="1"/>
    <col min="34" max="34" width="10" style="91" bestFit="1" customWidth="1"/>
    <col min="35" max="35" width="11" style="31" bestFit="1" customWidth="1"/>
    <col min="36" max="36" width="9.140625" style="92"/>
    <col min="37" max="37" width="22.85546875" style="92" bestFit="1" customWidth="1"/>
    <col min="38" max="16384" width="9.140625" style="92"/>
  </cols>
  <sheetData>
    <row r="1" spans="1:37" s="259" customFormat="1" ht="79.5" customHeight="1" thickBot="1">
      <c r="A1" s="601"/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7"/>
      <c r="AD1" s="257"/>
      <c r="AE1" s="257"/>
      <c r="AF1" s="604"/>
      <c r="AG1" s="604"/>
      <c r="AH1" s="257"/>
      <c r="AI1" s="258"/>
    </row>
    <row r="2" spans="1:37" s="371" customFormat="1" ht="15.75" thickBot="1">
      <c r="A2" s="439" t="s">
        <v>22</v>
      </c>
      <c r="B2" s="366" t="s">
        <v>23</v>
      </c>
      <c r="C2" s="366" t="s">
        <v>24</v>
      </c>
      <c r="D2" s="366" t="s">
        <v>25</v>
      </c>
      <c r="E2" s="366" t="s">
        <v>26</v>
      </c>
      <c r="F2" s="366" t="s">
        <v>27</v>
      </c>
      <c r="G2" s="366" t="s">
        <v>28</v>
      </c>
      <c r="H2" s="366" t="s">
        <v>29</v>
      </c>
      <c r="I2" s="366" t="s">
        <v>30</v>
      </c>
      <c r="J2" s="366" t="s">
        <v>31</v>
      </c>
      <c r="K2" s="366" t="s">
        <v>32</v>
      </c>
      <c r="L2" s="366" t="s">
        <v>33</v>
      </c>
      <c r="M2" s="366" t="s">
        <v>34</v>
      </c>
      <c r="N2" s="366" t="s">
        <v>35</v>
      </c>
      <c r="O2" s="366" t="s">
        <v>36</v>
      </c>
      <c r="P2" s="366" t="s">
        <v>37</v>
      </c>
      <c r="Q2" s="366" t="s">
        <v>38</v>
      </c>
      <c r="R2" s="366" t="s">
        <v>39</v>
      </c>
      <c r="S2" s="366" t="s">
        <v>40</v>
      </c>
      <c r="T2" s="366" t="s">
        <v>41</v>
      </c>
      <c r="U2" s="366" t="s">
        <v>42</v>
      </c>
      <c r="V2" s="366" t="s">
        <v>43</v>
      </c>
      <c r="W2" s="366" t="s">
        <v>44</v>
      </c>
      <c r="X2" s="366" t="s">
        <v>45</v>
      </c>
      <c r="Y2" s="366" t="s">
        <v>46</v>
      </c>
      <c r="Z2" s="366" t="s">
        <v>47</v>
      </c>
      <c r="AA2" s="366" t="s">
        <v>48</v>
      </c>
      <c r="AB2" s="366" t="s">
        <v>49</v>
      </c>
      <c r="AC2" s="367" t="s">
        <v>50</v>
      </c>
      <c r="AD2" s="367" t="s">
        <v>51</v>
      </c>
      <c r="AE2" s="367" t="s">
        <v>52</v>
      </c>
      <c r="AF2" s="377" t="s">
        <v>53</v>
      </c>
      <c r="AG2" s="377" t="s">
        <v>54</v>
      </c>
      <c r="AH2" s="367" t="s">
        <v>55</v>
      </c>
      <c r="AI2" s="368" t="s">
        <v>56</v>
      </c>
      <c r="AJ2" s="369"/>
      <c r="AK2" s="370"/>
    </row>
    <row r="3" spans="1:37" s="259" customFormat="1">
      <c r="A3" s="606">
        <v>1</v>
      </c>
      <c r="B3" s="256" t="s">
        <v>8</v>
      </c>
      <c r="C3" s="256" t="s">
        <v>7017</v>
      </c>
      <c r="D3" s="256" t="s">
        <v>6963</v>
      </c>
      <c r="E3" s="256" t="s">
        <v>412</v>
      </c>
      <c r="F3" s="256" t="s">
        <v>2732</v>
      </c>
      <c r="G3" s="256"/>
      <c r="H3" s="256" t="s">
        <v>407</v>
      </c>
      <c r="I3" s="256">
        <v>3000</v>
      </c>
      <c r="J3" s="256" t="s">
        <v>108</v>
      </c>
      <c r="K3" s="256" t="s">
        <v>194</v>
      </c>
      <c r="L3" s="256">
        <v>500</v>
      </c>
      <c r="M3" s="256" t="s">
        <v>74</v>
      </c>
      <c r="N3" s="256" t="s">
        <v>401</v>
      </c>
      <c r="O3" s="256" t="s">
        <v>139</v>
      </c>
      <c r="P3" s="256"/>
      <c r="Q3" s="256"/>
      <c r="R3" s="256"/>
      <c r="S3" s="256"/>
      <c r="T3" s="256"/>
      <c r="U3" s="256" t="s">
        <v>7016</v>
      </c>
      <c r="V3" s="256" t="s">
        <v>68</v>
      </c>
      <c r="W3" s="256" t="s">
        <v>68</v>
      </c>
      <c r="X3" s="256" t="s">
        <v>68</v>
      </c>
      <c r="Y3" s="256" t="s">
        <v>68</v>
      </c>
      <c r="Z3" s="256" t="s">
        <v>69</v>
      </c>
      <c r="AA3" s="256"/>
      <c r="AB3" s="256" t="s">
        <v>2734</v>
      </c>
      <c r="AC3" s="257">
        <v>37</v>
      </c>
      <c r="AD3" s="257">
        <v>0</v>
      </c>
      <c r="AE3" s="257">
        <v>0</v>
      </c>
      <c r="AF3" s="604">
        <v>59.2</v>
      </c>
      <c r="AG3" s="604">
        <v>0</v>
      </c>
      <c r="AH3" s="607">
        <f t="shared" ref="AH3:AH28" si="0">AF3-AG3</f>
        <v>59.2</v>
      </c>
      <c r="AI3" s="458">
        <f>AF3*1.07</f>
        <v>63.344000000000008</v>
      </c>
    </row>
    <row r="4" spans="1:37" s="259" customFormat="1">
      <c r="A4" s="606">
        <v>2</v>
      </c>
      <c r="B4" s="256" t="s">
        <v>8</v>
      </c>
      <c r="C4" s="256" t="s">
        <v>7015</v>
      </c>
      <c r="D4" s="256" t="s">
        <v>6963</v>
      </c>
      <c r="E4" s="256" t="s">
        <v>412</v>
      </c>
      <c r="F4" s="256" t="s">
        <v>2732</v>
      </c>
      <c r="G4" s="256"/>
      <c r="H4" s="256" t="s">
        <v>407</v>
      </c>
      <c r="I4" s="256">
        <v>3000</v>
      </c>
      <c r="J4" s="256" t="s">
        <v>108</v>
      </c>
      <c r="K4" s="256" t="s">
        <v>194</v>
      </c>
      <c r="L4" s="256"/>
      <c r="M4" s="256" t="s">
        <v>74</v>
      </c>
      <c r="N4" s="256" t="s">
        <v>401</v>
      </c>
      <c r="O4" s="256" t="s">
        <v>139</v>
      </c>
      <c r="P4" s="256"/>
      <c r="Q4" s="256"/>
      <c r="R4" s="256"/>
      <c r="S4" s="256"/>
      <c r="T4" s="256"/>
      <c r="U4" s="256" t="s">
        <v>7014</v>
      </c>
      <c r="V4" s="256" t="s">
        <v>68</v>
      </c>
      <c r="W4" s="256" t="s">
        <v>68</v>
      </c>
      <c r="X4" s="256" t="s">
        <v>68</v>
      </c>
      <c r="Y4" s="256" t="s">
        <v>68</v>
      </c>
      <c r="Z4" s="256" t="s">
        <v>69</v>
      </c>
      <c r="AA4" s="256"/>
      <c r="AB4" s="256" t="s">
        <v>2734</v>
      </c>
      <c r="AC4" s="257">
        <v>37</v>
      </c>
      <c r="AD4" s="257">
        <v>0</v>
      </c>
      <c r="AE4" s="257">
        <v>-10</v>
      </c>
      <c r="AF4" s="604">
        <v>43.2</v>
      </c>
      <c r="AG4" s="604">
        <v>0</v>
      </c>
      <c r="AH4" s="607">
        <f t="shared" si="0"/>
        <v>43.2</v>
      </c>
      <c r="AI4" s="458">
        <f t="shared" ref="AI4:AI28" si="1">AF4*1.07</f>
        <v>46.224000000000004</v>
      </c>
    </row>
    <row r="5" spans="1:37" s="259" customFormat="1">
      <c r="A5" s="606">
        <v>3</v>
      </c>
      <c r="B5" s="256" t="s">
        <v>8</v>
      </c>
      <c r="C5" s="256" t="s">
        <v>7013</v>
      </c>
      <c r="D5" s="256" t="s">
        <v>6963</v>
      </c>
      <c r="E5" s="256" t="s">
        <v>455</v>
      </c>
      <c r="F5" s="256" t="s">
        <v>2732</v>
      </c>
      <c r="G5" s="256"/>
      <c r="H5" s="256" t="s">
        <v>407</v>
      </c>
      <c r="I5" s="256">
        <v>3000</v>
      </c>
      <c r="J5" s="256" t="s">
        <v>108</v>
      </c>
      <c r="K5" s="256" t="s">
        <v>194</v>
      </c>
      <c r="L5" s="256" t="s">
        <v>7012</v>
      </c>
      <c r="M5" s="256" t="s">
        <v>74</v>
      </c>
      <c r="N5" s="256" t="s">
        <v>392</v>
      </c>
      <c r="O5" s="256" t="s">
        <v>139</v>
      </c>
      <c r="P5" s="256"/>
      <c r="Q5" s="256"/>
      <c r="R5" s="256"/>
      <c r="S5" s="256"/>
      <c r="T5" s="256"/>
      <c r="U5" s="256" t="s">
        <v>7011</v>
      </c>
      <c r="V5" s="256" t="s">
        <v>416</v>
      </c>
      <c r="W5" s="256" t="s">
        <v>416</v>
      </c>
      <c r="X5" s="256" t="s">
        <v>68</v>
      </c>
      <c r="Y5" s="256" t="s">
        <v>68</v>
      </c>
      <c r="Z5" s="256" t="s">
        <v>69</v>
      </c>
      <c r="AA5" s="256"/>
      <c r="AB5" s="256" t="s">
        <v>7010</v>
      </c>
      <c r="AC5" s="257">
        <v>37</v>
      </c>
      <c r="AD5" s="257">
        <v>0</v>
      </c>
      <c r="AE5" s="257">
        <v>13</v>
      </c>
      <c r="AF5" s="604">
        <v>80</v>
      </c>
      <c r="AG5" s="604">
        <v>0</v>
      </c>
      <c r="AH5" s="607">
        <f t="shared" si="0"/>
        <v>80</v>
      </c>
      <c r="AI5" s="458">
        <f t="shared" si="1"/>
        <v>85.600000000000009</v>
      </c>
    </row>
    <row r="6" spans="1:37" s="259" customFormat="1">
      <c r="A6" s="606">
        <v>4</v>
      </c>
      <c r="B6" s="256" t="s">
        <v>8</v>
      </c>
      <c r="C6" s="256" t="s">
        <v>7009</v>
      </c>
      <c r="D6" s="256" t="s">
        <v>6963</v>
      </c>
      <c r="E6" s="256" t="s">
        <v>400</v>
      </c>
      <c r="F6" s="256" t="s">
        <v>538</v>
      </c>
      <c r="G6" s="256"/>
      <c r="H6" s="256" t="s">
        <v>407</v>
      </c>
      <c r="I6" s="256"/>
      <c r="J6" s="256" t="s">
        <v>108</v>
      </c>
      <c r="K6" s="256"/>
      <c r="L6" s="256">
        <v>500</v>
      </c>
      <c r="M6" s="256" t="s">
        <v>74</v>
      </c>
      <c r="N6" s="256" t="s">
        <v>75</v>
      </c>
      <c r="O6" s="256" t="s">
        <v>139</v>
      </c>
      <c r="P6" s="256"/>
      <c r="Q6" s="256"/>
      <c r="R6" s="256"/>
      <c r="S6" s="256"/>
      <c r="T6" s="256"/>
      <c r="U6" s="256" t="s">
        <v>7008</v>
      </c>
      <c r="V6" s="256" t="s">
        <v>68</v>
      </c>
      <c r="W6" s="256" t="s">
        <v>68</v>
      </c>
      <c r="X6" s="256" t="s">
        <v>68</v>
      </c>
      <c r="Y6" s="256" t="s">
        <v>68</v>
      </c>
      <c r="Z6" s="256" t="s">
        <v>69</v>
      </c>
      <c r="AA6" s="256"/>
      <c r="AB6" s="256" t="s">
        <v>2813</v>
      </c>
      <c r="AC6" s="257">
        <v>39</v>
      </c>
      <c r="AD6" s="257">
        <v>0</v>
      </c>
      <c r="AE6" s="257">
        <v>0</v>
      </c>
      <c r="AF6" s="604">
        <v>62.400000000000006</v>
      </c>
      <c r="AG6" s="604">
        <v>0</v>
      </c>
      <c r="AH6" s="607">
        <f t="shared" si="0"/>
        <v>62.400000000000006</v>
      </c>
      <c r="AI6" s="458">
        <f t="shared" si="1"/>
        <v>66.768000000000015</v>
      </c>
    </row>
    <row r="7" spans="1:37" s="259" customFormat="1">
      <c r="A7" s="606">
        <v>5</v>
      </c>
      <c r="B7" s="256" t="s">
        <v>8</v>
      </c>
      <c r="C7" s="256" t="s">
        <v>7007</v>
      </c>
      <c r="D7" s="256" t="s">
        <v>6963</v>
      </c>
      <c r="E7" s="256" t="s">
        <v>381</v>
      </c>
      <c r="F7" s="256" t="s">
        <v>538</v>
      </c>
      <c r="G7" s="256"/>
      <c r="H7" s="256" t="s">
        <v>407</v>
      </c>
      <c r="I7" s="256">
        <v>3000</v>
      </c>
      <c r="J7" s="256" t="s">
        <v>121</v>
      </c>
      <c r="K7" s="256"/>
      <c r="L7" s="256">
        <v>500</v>
      </c>
      <c r="M7" s="256" t="s">
        <v>74</v>
      </c>
      <c r="N7" s="256" t="s">
        <v>392</v>
      </c>
      <c r="O7" s="256" t="s">
        <v>139</v>
      </c>
      <c r="P7" s="256"/>
      <c r="Q7" s="256"/>
      <c r="R7" s="256"/>
      <c r="S7" s="256"/>
      <c r="T7" s="256"/>
      <c r="U7" s="256" t="s">
        <v>7006</v>
      </c>
      <c r="V7" s="256" t="s">
        <v>68</v>
      </c>
      <c r="W7" s="256" t="s">
        <v>68</v>
      </c>
      <c r="X7" s="256" t="s">
        <v>68</v>
      </c>
      <c r="Y7" s="256" t="s">
        <v>68</v>
      </c>
      <c r="Z7" s="256" t="s">
        <v>69</v>
      </c>
      <c r="AA7" s="256"/>
      <c r="AB7" s="256" t="s">
        <v>2737</v>
      </c>
      <c r="AC7" s="257">
        <v>39</v>
      </c>
      <c r="AD7" s="257">
        <v>8</v>
      </c>
      <c r="AE7" s="257">
        <v>0</v>
      </c>
      <c r="AF7" s="604">
        <v>75.2</v>
      </c>
      <c r="AG7" s="604">
        <v>0</v>
      </c>
      <c r="AH7" s="607">
        <f t="shared" si="0"/>
        <v>75.2</v>
      </c>
      <c r="AI7" s="458">
        <f t="shared" si="1"/>
        <v>80.464000000000013</v>
      </c>
    </row>
    <row r="8" spans="1:37" s="259" customFormat="1">
      <c r="A8" s="606">
        <v>6</v>
      </c>
      <c r="B8" s="256" t="s">
        <v>8</v>
      </c>
      <c r="C8" s="256" t="s">
        <v>7005</v>
      </c>
      <c r="D8" s="256" t="s">
        <v>6963</v>
      </c>
      <c r="E8" s="256" t="s">
        <v>378</v>
      </c>
      <c r="F8" s="256" t="s">
        <v>538</v>
      </c>
      <c r="G8" s="256"/>
      <c r="H8" s="256" t="s">
        <v>427</v>
      </c>
      <c r="I8" s="256"/>
      <c r="J8" s="256" t="s">
        <v>121</v>
      </c>
      <c r="K8" s="256"/>
      <c r="L8" s="256">
        <v>500</v>
      </c>
      <c r="M8" s="256" t="s">
        <v>236</v>
      </c>
      <c r="N8" s="256" t="s">
        <v>75</v>
      </c>
      <c r="O8" s="256" t="s">
        <v>139</v>
      </c>
      <c r="P8" s="256"/>
      <c r="Q8" s="256"/>
      <c r="R8" s="256"/>
      <c r="S8" s="256"/>
      <c r="T8" s="256"/>
      <c r="U8" s="256" t="s">
        <v>7004</v>
      </c>
      <c r="V8" s="256" t="s">
        <v>68</v>
      </c>
      <c r="W8" s="256" t="s">
        <v>68</v>
      </c>
      <c r="X8" s="256" t="s">
        <v>68</v>
      </c>
      <c r="Y8" s="256" t="s">
        <v>68</v>
      </c>
      <c r="Z8" s="256" t="s">
        <v>69</v>
      </c>
      <c r="AA8" s="256"/>
      <c r="AB8" s="256" t="s">
        <v>2813</v>
      </c>
      <c r="AC8" s="257">
        <v>45</v>
      </c>
      <c r="AD8" s="257">
        <v>8</v>
      </c>
      <c r="AE8" s="257">
        <v>0</v>
      </c>
      <c r="AF8" s="604">
        <v>84.800000000000011</v>
      </c>
      <c r="AG8" s="604">
        <v>0</v>
      </c>
      <c r="AH8" s="607">
        <f t="shared" si="0"/>
        <v>84.800000000000011</v>
      </c>
      <c r="AI8" s="458">
        <f t="shared" si="1"/>
        <v>90.736000000000018</v>
      </c>
    </row>
    <row r="9" spans="1:37" s="259" customFormat="1">
      <c r="A9" s="606">
        <v>7</v>
      </c>
      <c r="B9" s="256" t="s">
        <v>8</v>
      </c>
      <c r="C9" s="256" t="s">
        <v>7003</v>
      </c>
      <c r="D9" s="256" t="s">
        <v>6963</v>
      </c>
      <c r="E9" s="256" t="s">
        <v>378</v>
      </c>
      <c r="F9" s="256" t="s">
        <v>541</v>
      </c>
      <c r="G9" s="256"/>
      <c r="H9" s="256" t="s">
        <v>407</v>
      </c>
      <c r="I9" s="256"/>
      <c r="J9" s="256" t="s">
        <v>108</v>
      </c>
      <c r="K9" s="256"/>
      <c r="L9" s="256" t="s">
        <v>395</v>
      </c>
      <c r="M9" s="256" t="s">
        <v>236</v>
      </c>
      <c r="N9" s="256" t="s">
        <v>75</v>
      </c>
      <c r="O9" s="256" t="s">
        <v>139</v>
      </c>
      <c r="P9" s="256"/>
      <c r="Q9" s="256"/>
      <c r="R9" s="256"/>
      <c r="S9" s="256"/>
      <c r="T9" s="256"/>
      <c r="U9" s="256" t="s">
        <v>7002</v>
      </c>
      <c r="V9" s="256" t="s">
        <v>68</v>
      </c>
      <c r="W9" s="256" t="s">
        <v>68</v>
      </c>
      <c r="X9" s="256" t="s">
        <v>68</v>
      </c>
      <c r="Y9" s="256" t="s">
        <v>68</v>
      </c>
      <c r="Z9" s="256" t="s">
        <v>69</v>
      </c>
      <c r="AA9" s="256"/>
      <c r="AB9" s="256" t="s">
        <v>2792</v>
      </c>
      <c r="AC9" s="257">
        <v>39</v>
      </c>
      <c r="AD9" s="257">
        <v>0</v>
      </c>
      <c r="AE9" s="257">
        <v>13</v>
      </c>
      <c r="AF9" s="604">
        <v>83.2</v>
      </c>
      <c r="AG9" s="604">
        <v>0</v>
      </c>
      <c r="AH9" s="607">
        <f t="shared" si="0"/>
        <v>83.2</v>
      </c>
      <c r="AI9" s="458">
        <f t="shared" si="1"/>
        <v>89.024000000000015</v>
      </c>
    </row>
    <row r="10" spans="1:37" s="259" customFormat="1">
      <c r="A10" s="606">
        <v>8</v>
      </c>
      <c r="B10" s="256" t="s">
        <v>8</v>
      </c>
      <c r="C10" s="256" t="s">
        <v>7001</v>
      </c>
      <c r="D10" s="256" t="s">
        <v>6963</v>
      </c>
      <c r="E10" s="256" t="s">
        <v>439</v>
      </c>
      <c r="F10" s="256" t="s">
        <v>541</v>
      </c>
      <c r="G10" s="256"/>
      <c r="H10" s="256" t="s">
        <v>407</v>
      </c>
      <c r="I10" s="256">
        <v>3000</v>
      </c>
      <c r="J10" s="256" t="s">
        <v>108</v>
      </c>
      <c r="K10" s="256" t="s">
        <v>194</v>
      </c>
      <c r="L10" s="256">
        <v>500</v>
      </c>
      <c r="M10" s="256" t="s">
        <v>63</v>
      </c>
      <c r="N10" s="256" t="s">
        <v>392</v>
      </c>
      <c r="O10" s="256" t="s">
        <v>139</v>
      </c>
      <c r="P10" s="256"/>
      <c r="Q10" s="256"/>
      <c r="R10" s="256"/>
      <c r="S10" s="256"/>
      <c r="T10" s="256"/>
      <c r="U10" s="256" t="s">
        <v>7000</v>
      </c>
      <c r="V10" s="256" t="s">
        <v>68</v>
      </c>
      <c r="W10" s="256" t="s">
        <v>68</v>
      </c>
      <c r="X10" s="256" t="s">
        <v>68</v>
      </c>
      <c r="Y10" s="256" t="s">
        <v>68</v>
      </c>
      <c r="Z10" s="256" t="s">
        <v>69</v>
      </c>
      <c r="AA10" s="256"/>
      <c r="AB10" s="256" t="s">
        <v>2842</v>
      </c>
      <c r="AC10" s="257">
        <v>39</v>
      </c>
      <c r="AD10" s="257">
        <v>0</v>
      </c>
      <c r="AE10" s="257">
        <v>0</v>
      </c>
      <c r="AF10" s="604">
        <v>62.400000000000006</v>
      </c>
      <c r="AG10" s="604">
        <v>0</v>
      </c>
      <c r="AH10" s="607">
        <f t="shared" si="0"/>
        <v>62.400000000000006</v>
      </c>
      <c r="AI10" s="458">
        <f t="shared" si="1"/>
        <v>66.768000000000015</v>
      </c>
    </row>
    <row r="11" spans="1:37" s="259" customFormat="1">
      <c r="A11" s="606">
        <v>9</v>
      </c>
      <c r="B11" s="256" t="s">
        <v>8</v>
      </c>
      <c r="C11" s="256" t="s">
        <v>6999</v>
      </c>
      <c r="D11" s="256" t="s">
        <v>6963</v>
      </c>
      <c r="E11" s="256" t="s">
        <v>352</v>
      </c>
      <c r="F11" s="256" t="s">
        <v>541</v>
      </c>
      <c r="G11" s="256"/>
      <c r="H11" s="256" t="s">
        <v>407</v>
      </c>
      <c r="I11" s="256">
        <v>3000</v>
      </c>
      <c r="J11" s="256" t="s">
        <v>108</v>
      </c>
      <c r="K11" s="256"/>
      <c r="L11" s="256">
        <v>500</v>
      </c>
      <c r="M11" s="256" t="s">
        <v>74</v>
      </c>
      <c r="N11" s="256" t="s">
        <v>75</v>
      </c>
      <c r="O11" s="256" t="s">
        <v>139</v>
      </c>
      <c r="P11" s="256"/>
      <c r="Q11" s="256"/>
      <c r="R11" s="256"/>
      <c r="S11" s="256"/>
      <c r="T11" s="256"/>
      <c r="U11" s="256" t="s">
        <v>6998</v>
      </c>
      <c r="V11" s="256" t="s">
        <v>68</v>
      </c>
      <c r="W11" s="256" t="s">
        <v>68</v>
      </c>
      <c r="X11" s="256" t="s">
        <v>68</v>
      </c>
      <c r="Y11" s="256" t="s">
        <v>68</v>
      </c>
      <c r="Z11" s="256" t="s">
        <v>69</v>
      </c>
      <c r="AA11" s="256"/>
      <c r="AB11" s="256" t="s">
        <v>2842</v>
      </c>
      <c r="AC11" s="257">
        <v>39</v>
      </c>
      <c r="AD11" s="257">
        <v>0</v>
      </c>
      <c r="AE11" s="257">
        <v>0</v>
      </c>
      <c r="AF11" s="604">
        <v>62.400000000000006</v>
      </c>
      <c r="AG11" s="604">
        <v>0</v>
      </c>
      <c r="AH11" s="607">
        <f t="shared" si="0"/>
        <v>62.400000000000006</v>
      </c>
      <c r="AI11" s="458">
        <f t="shared" si="1"/>
        <v>66.768000000000015</v>
      </c>
    </row>
    <row r="12" spans="1:37" s="259" customFormat="1">
      <c r="A12" s="606">
        <v>10</v>
      </c>
      <c r="B12" s="256" t="s">
        <v>8</v>
      </c>
      <c r="C12" s="256" t="s">
        <v>6997</v>
      </c>
      <c r="D12" s="256" t="s">
        <v>6963</v>
      </c>
      <c r="E12" s="256" t="s">
        <v>352</v>
      </c>
      <c r="F12" s="256" t="s">
        <v>541</v>
      </c>
      <c r="G12" s="256"/>
      <c r="H12" s="256" t="s">
        <v>407</v>
      </c>
      <c r="I12" s="256">
        <v>3000</v>
      </c>
      <c r="J12" s="256" t="s">
        <v>108</v>
      </c>
      <c r="K12" s="256"/>
      <c r="L12" s="256">
        <v>500</v>
      </c>
      <c r="M12" s="256" t="s">
        <v>74</v>
      </c>
      <c r="N12" s="256" t="s">
        <v>75</v>
      </c>
      <c r="O12" s="256" t="s">
        <v>139</v>
      </c>
      <c r="P12" s="256"/>
      <c r="Q12" s="256"/>
      <c r="R12" s="256"/>
      <c r="S12" s="256"/>
      <c r="T12" s="256"/>
      <c r="U12" s="256" t="s">
        <v>6996</v>
      </c>
      <c r="V12" s="256" t="s">
        <v>68</v>
      </c>
      <c r="W12" s="256" t="s">
        <v>68</v>
      </c>
      <c r="X12" s="256" t="s">
        <v>68</v>
      </c>
      <c r="Y12" s="256" t="s">
        <v>68</v>
      </c>
      <c r="Z12" s="256" t="s">
        <v>69</v>
      </c>
      <c r="AA12" s="256"/>
      <c r="AB12" s="256" t="s">
        <v>2842</v>
      </c>
      <c r="AC12" s="257">
        <v>39</v>
      </c>
      <c r="AD12" s="257">
        <v>0</v>
      </c>
      <c r="AE12" s="257">
        <v>0</v>
      </c>
      <c r="AF12" s="604">
        <v>62.400000000000006</v>
      </c>
      <c r="AG12" s="604">
        <v>0</v>
      </c>
      <c r="AH12" s="607">
        <f t="shared" si="0"/>
        <v>62.400000000000006</v>
      </c>
      <c r="AI12" s="458">
        <f t="shared" si="1"/>
        <v>66.768000000000015</v>
      </c>
    </row>
    <row r="13" spans="1:37" s="259" customFormat="1">
      <c r="A13" s="606">
        <v>11</v>
      </c>
      <c r="B13" s="256" t="s">
        <v>8</v>
      </c>
      <c r="C13" s="256" t="s">
        <v>6995</v>
      </c>
      <c r="D13" s="256" t="s">
        <v>6963</v>
      </c>
      <c r="E13" s="256" t="s">
        <v>352</v>
      </c>
      <c r="F13" s="256" t="s">
        <v>541</v>
      </c>
      <c r="G13" s="256"/>
      <c r="H13" s="256" t="s">
        <v>407</v>
      </c>
      <c r="I13" s="256">
        <v>3000</v>
      </c>
      <c r="J13" s="256" t="s">
        <v>108</v>
      </c>
      <c r="K13" s="256"/>
      <c r="L13" s="256">
        <v>500</v>
      </c>
      <c r="M13" s="256" t="s">
        <v>74</v>
      </c>
      <c r="N13" s="256" t="s">
        <v>75</v>
      </c>
      <c r="O13" s="256" t="s">
        <v>139</v>
      </c>
      <c r="P13" s="256"/>
      <c r="Q13" s="256"/>
      <c r="R13" s="256"/>
      <c r="S13" s="256"/>
      <c r="T13" s="256"/>
      <c r="U13" s="256" t="s">
        <v>6994</v>
      </c>
      <c r="V13" s="256" t="s">
        <v>68</v>
      </c>
      <c r="W13" s="256" t="s">
        <v>68</v>
      </c>
      <c r="X13" s="256" t="s">
        <v>68</v>
      </c>
      <c r="Y13" s="256" t="s">
        <v>68</v>
      </c>
      <c r="Z13" s="256" t="s">
        <v>69</v>
      </c>
      <c r="AA13" s="256"/>
      <c r="AB13" s="256" t="s">
        <v>2842</v>
      </c>
      <c r="AC13" s="257">
        <v>39</v>
      </c>
      <c r="AD13" s="257">
        <v>0</v>
      </c>
      <c r="AE13" s="257">
        <v>0</v>
      </c>
      <c r="AF13" s="604">
        <v>62.400000000000006</v>
      </c>
      <c r="AG13" s="604">
        <v>0</v>
      </c>
      <c r="AH13" s="607">
        <f t="shared" si="0"/>
        <v>62.400000000000006</v>
      </c>
      <c r="AI13" s="458">
        <f t="shared" si="1"/>
        <v>66.768000000000015</v>
      </c>
    </row>
    <row r="14" spans="1:37" s="259" customFormat="1">
      <c r="A14" s="606">
        <v>12</v>
      </c>
      <c r="B14" s="256" t="s">
        <v>8</v>
      </c>
      <c r="C14" s="256" t="s">
        <v>6993</v>
      </c>
      <c r="D14" s="256" t="s">
        <v>6963</v>
      </c>
      <c r="E14" s="256" t="s">
        <v>378</v>
      </c>
      <c r="F14" s="256" t="s">
        <v>541</v>
      </c>
      <c r="G14" s="256"/>
      <c r="H14" s="256" t="s">
        <v>407</v>
      </c>
      <c r="I14" s="256"/>
      <c r="J14" s="256" t="s">
        <v>108</v>
      </c>
      <c r="K14" s="256"/>
      <c r="L14" s="256">
        <v>500</v>
      </c>
      <c r="M14" s="256" t="s">
        <v>236</v>
      </c>
      <c r="N14" s="256" t="s">
        <v>75</v>
      </c>
      <c r="O14" s="256" t="s">
        <v>139</v>
      </c>
      <c r="P14" s="256"/>
      <c r="Q14" s="256"/>
      <c r="R14" s="256"/>
      <c r="S14" s="256"/>
      <c r="T14" s="256"/>
      <c r="U14" s="256" t="s">
        <v>6992</v>
      </c>
      <c r="V14" s="256" t="s">
        <v>68</v>
      </c>
      <c r="W14" s="256" t="s">
        <v>68</v>
      </c>
      <c r="X14" s="256" t="s">
        <v>68</v>
      </c>
      <c r="Y14" s="256" t="s">
        <v>68</v>
      </c>
      <c r="Z14" s="256" t="s">
        <v>69</v>
      </c>
      <c r="AA14" s="256"/>
      <c r="AB14" s="256" t="s">
        <v>2792</v>
      </c>
      <c r="AC14" s="257">
        <v>39</v>
      </c>
      <c r="AD14" s="257">
        <v>0</v>
      </c>
      <c r="AE14" s="257">
        <v>0</v>
      </c>
      <c r="AF14" s="604">
        <v>62.400000000000006</v>
      </c>
      <c r="AG14" s="604">
        <v>0</v>
      </c>
      <c r="AH14" s="607">
        <f t="shared" si="0"/>
        <v>62.400000000000006</v>
      </c>
      <c r="AI14" s="458">
        <f t="shared" si="1"/>
        <v>66.768000000000015</v>
      </c>
    </row>
    <row r="15" spans="1:37" s="259" customFormat="1">
      <c r="A15" s="606">
        <v>13</v>
      </c>
      <c r="B15" s="256" t="s">
        <v>8</v>
      </c>
      <c r="C15" s="256" t="s">
        <v>6991</v>
      </c>
      <c r="D15" s="256" t="s">
        <v>6963</v>
      </c>
      <c r="E15" s="256" t="s">
        <v>378</v>
      </c>
      <c r="F15" s="256" t="s">
        <v>541</v>
      </c>
      <c r="G15" s="256"/>
      <c r="H15" s="256" t="s">
        <v>407</v>
      </c>
      <c r="I15" s="256"/>
      <c r="J15" s="256" t="s">
        <v>108</v>
      </c>
      <c r="K15" s="256"/>
      <c r="L15" s="256">
        <v>500</v>
      </c>
      <c r="M15" s="256" t="s">
        <v>236</v>
      </c>
      <c r="N15" s="256" t="s">
        <v>75</v>
      </c>
      <c r="O15" s="256" t="s">
        <v>139</v>
      </c>
      <c r="P15" s="256"/>
      <c r="Q15" s="256"/>
      <c r="R15" s="256"/>
      <c r="S15" s="256"/>
      <c r="T15" s="256"/>
      <c r="U15" s="256" t="s">
        <v>6990</v>
      </c>
      <c r="V15" s="256" t="s">
        <v>68</v>
      </c>
      <c r="W15" s="256" t="s">
        <v>68</v>
      </c>
      <c r="X15" s="256" t="s">
        <v>68</v>
      </c>
      <c r="Y15" s="256" t="s">
        <v>68</v>
      </c>
      <c r="Z15" s="256" t="s">
        <v>69</v>
      </c>
      <c r="AA15" s="256" t="s">
        <v>82</v>
      </c>
      <c r="AB15" s="256" t="s">
        <v>2792</v>
      </c>
      <c r="AC15" s="257">
        <v>39</v>
      </c>
      <c r="AD15" s="257">
        <v>0</v>
      </c>
      <c r="AE15" s="257">
        <v>0</v>
      </c>
      <c r="AF15" s="604">
        <v>62.400000000000006</v>
      </c>
      <c r="AG15" s="604">
        <v>0</v>
      </c>
      <c r="AH15" s="607">
        <f t="shared" si="0"/>
        <v>62.400000000000006</v>
      </c>
      <c r="AI15" s="458">
        <f t="shared" si="1"/>
        <v>66.768000000000015</v>
      </c>
    </row>
    <row r="16" spans="1:37" s="259" customFormat="1">
      <c r="A16" s="606">
        <v>14</v>
      </c>
      <c r="B16" s="256" t="s">
        <v>8</v>
      </c>
      <c r="C16" s="256" t="s">
        <v>6989</v>
      </c>
      <c r="D16" s="256" t="s">
        <v>6963</v>
      </c>
      <c r="E16" s="256" t="s">
        <v>378</v>
      </c>
      <c r="F16" s="256" t="s">
        <v>541</v>
      </c>
      <c r="G16" s="256"/>
      <c r="H16" s="256" t="s">
        <v>407</v>
      </c>
      <c r="I16" s="256"/>
      <c r="J16" s="256" t="s">
        <v>108</v>
      </c>
      <c r="K16" s="256"/>
      <c r="L16" s="256">
        <v>500</v>
      </c>
      <c r="M16" s="256" t="s">
        <v>236</v>
      </c>
      <c r="N16" s="256" t="s">
        <v>75</v>
      </c>
      <c r="O16" s="256" t="s">
        <v>139</v>
      </c>
      <c r="P16" s="256"/>
      <c r="Q16" s="256"/>
      <c r="R16" s="256"/>
      <c r="S16" s="256"/>
      <c r="T16" s="256"/>
      <c r="U16" s="256" t="s">
        <v>6988</v>
      </c>
      <c r="V16" s="256" t="s">
        <v>68</v>
      </c>
      <c r="W16" s="256" t="s">
        <v>68</v>
      </c>
      <c r="X16" s="256" t="s">
        <v>68</v>
      </c>
      <c r="Y16" s="256" t="s">
        <v>68</v>
      </c>
      <c r="Z16" s="256" t="s">
        <v>69</v>
      </c>
      <c r="AA16" s="256" t="s">
        <v>82</v>
      </c>
      <c r="AB16" s="256" t="s">
        <v>2792</v>
      </c>
      <c r="AC16" s="257">
        <v>39</v>
      </c>
      <c r="AD16" s="257">
        <v>0</v>
      </c>
      <c r="AE16" s="257">
        <v>0</v>
      </c>
      <c r="AF16" s="604">
        <v>62.400000000000006</v>
      </c>
      <c r="AG16" s="604">
        <v>0</v>
      </c>
      <c r="AH16" s="607">
        <f t="shared" si="0"/>
        <v>62.400000000000006</v>
      </c>
      <c r="AI16" s="458">
        <f t="shared" si="1"/>
        <v>66.768000000000015</v>
      </c>
    </row>
    <row r="17" spans="1:35" s="259" customFormat="1">
      <c r="A17" s="606">
        <v>15</v>
      </c>
      <c r="B17" s="256" t="s">
        <v>8</v>
      </c>
      <c r="C17" s="256" t="s">
        <v>6987</v>
      </c>
      <c r="D17" s="256" t="s">
        <v>6963</v>
      </c>
      <c r="E17" s="256" t="s">
        <v>378</v>
      </c>
      <c r="F17" s="256" t="s">
        <v>541</v>
      </c>
      <c r="G17" s="256"/>
      <c r="H17" s="256" t="s">
        <v>407</v>
      </c>
      <c r="I17" s="256"/>
      <c r="J17" s="256" t="s">
        <v>108</v>
      </c>
      <c r="K17" s="256"/>
      <c r="L17" s="256">
        <v>500</v>
      </c>
      <c r="M17" s="256" t="s">
        <v>236</v>
      </c>
      <c r="N17" s="256" t="s">
        <v>75</v>
      </c>
      <c r="O17" s="256" t="s">
        <v>139</v>
      </c>
      <c r="P17" s="256"/>
      <c r="Q17" s="256"/>
      <c r="R17" s="256"/>
      <c r="S17" s="256"/>
      <c r="T17" s="256"/>
      <c r="U17" s="256" t="s">
        <v>6986</v>
      </c>
      <c r="V17" s="256" t="s">
        <v>68</v>
      </c>
      <c r="W17" s="256" t="s">
        <v>68</v>
      </c>
      <c r="X17" s="256" t="s">
        <v>68</v>
      </c>
      <c r="Y17" s="256" t="s">
        <v>68</v>
      </c>
      <c r="Z17" s="256" t="s">
        <v>69</v>
      </c>
      <c r="AA17" s="256" t="s">
        <v>82</v>
      </c>
      <c r="AB17" s="256" t="s">
        <v>2792</v>
      </c>
      <c r="AC17" s="257">
        <v>39</v>
      </c>
      <c r="AD17" s="257">
        <v>0</v>
      </c>
      <c r="AE17" s="257">
        <v>0</v>
      </c>
      <c r="AF17" s="604">
        <v>62.400000000000006</v>
      </c>
      <c r="AG17" s="604">
        <v>0</v>
      </c>
      <c r="AH17" s="607">
        <f t="shared" si="0"/>
        <v>62.400000000000006</v>
      </c>
      <c r="AI17" s="458">
        <f t="shared" si="1"/>
        <v>66.768000000000015</v>
      </c>
    </row>
    <row r="18" spans="1:35" s="259" customFormat="1">
      <c r="A18" s="606">
        <v>16</v>
      </c>
      <c r="B18" s="256" t="s">
        <v>8</v>
      </c>
      <c r="C18" s="256" t="s">
        <v>6985</v>
      </c>
      <c r="D18" s="256" t="s">
        <v>6963</v>
      </c>
      <c r="E18" s="256" t="s">
        <v>378</v>
      </c>
      <c r="F18" s="256" t="s">
        <v>541</v>
      </c>
      <c r="G18" s="256"/>
      <c r="H18" s="256" t="s">
        <v>407</v>
      </c>
      <c r="I18" s="256"/>
      <c r="J18" s="256" t="s">
        <v>108</v>
      </c>
      <c r="K18" s="256"/>
      <c r="L18" s="256">
        <v>500</v>
      </c>
      <c r="M18" s="256" t="s">
        <v>236</v>
      </c>
      <c r="N18" s="256" t="s">
        <v>75</v>
      </c>
      <c r="O18" s="256" t="s">
        <v>139</v>
      </c>
      <c r="P18" s="256"/>
      <c r="Q18" s="256"/>
      <c r="R18" s="256"/>
      <c r="S18" s="256"/>
      <c r="T18" s="256"/>
      <c r="U18" s="256" t="s">
        <v>6984</v>
      </c>
      <c r="V18" s="256" t="s">
        <v>68</v>
      </c>
      <c r="W18" s="256" t="s">
        <v>68</v>
      </c>
      <c r="X18" s="256" t="s">
        <v>68</v>
      </c>
      <c r="Y18" s="256" t="s">
        <v>68</v>
      </c>
      <c r="Z18" s="256" t="s">
        <v>69</v>
      </c>
      <c r="AA18" s="256" t="s">
        <v>82</v>
      </c>
      <c r="AB18" s="256" t="s">
        <v>2792</v>
      </c>
      <c r="AC18" s="257">
        <v>39</v>
      </c>
      <c r="AD18" s="257">
        <v>0</v>
      </c>
      <c r="AE18" s="257">
        <v>0</v>
      </c>
      <c r="AF18" s="604">
        <v>62.400000000000006</v>
      </c>
      <c r="AG18" s="604">
        <v>0</v>
      </c>
      <c r="AH18" s="607">
        <f t="shared" si="0"/>
        <v>62.400000000000006</v>
      </c>
      <c r="AI18" s="458">
        <f t="shared" si="1"/>
        <v>66.768000000000015</v>
      </c>
    </row>
    <row r="19" spans="1:35" s="259" customFormat="1">
      <c r="A19" s="606">
        <v>17</v>
      </c>
      <c r="B19" s="256" t="s">
        <v>8</v>
      </c>
      <c r="C19" s="256" t="s">
        <v>6983</v>
      </c>
      <c r="D19" s="256" t="s">
        <v>6963</v>
      </c>
      <c r="E19" s="256" t="s">
        <v>378</v>
      </c>
      <c r="F19" s="256" t="s">
        <v>541</v>
      </c>
      <c r="G19" s="256"/>
      <c r="H19" s="256" t="s">
        <v>407</v>
      </c>
      <c r="I19" s="256"/>
      <c r="J19" s="256" t="s">
        <v>108</v>
      </c>
      <c r="K19" s="256"/>
      <c r="L19" s="256">
        <v>500</v>
      </c>
      <c r="M19" s="256" t="s">
        <v>236</v>
      </c>
      <c r="N19" s="256" t="s">
        <v>75</v>
      </c>
      <c r="O19" s="256" t="s">
        <v>139</v>
      </c>
      <c r="P19" s="256"/>
      <c r="Q19" s="256"/>
      <c r="R19" s="256"/>
      <c r="S19" s="256"/>
      <c r="T19" s="256"/>
      <c r="U19" s="256" t="s">
        <v>6982</v>
      </c>
      <c r="V19" s="256" t="s">
        <v>68</v>
      </c>
      <c r="W19" s="256" t="s">
        <v>68</v>
      </c>
      <c r="X19" s="256" t="s">
        <v>68</v>
      </c>
      <c r="Y19" s="256" t="s">
        <v>68</v>
      </c>
      <c r="Z19" s="256" t="s">
        <v>69</v>
      </c>
      <c r="AA19" s="256" t="s">
        <v>82</v>
      </c>
      <c r="AB19" s="256" t="s">
        <v>2792</v>
      </c>
      <c r="AC19" s="257">
        <v>39</v>
      </c>
      <c r="AD19" s="257">
        <v>0</v>
      </c>
      <c r="AE19" s="257">
        <v>0</v>
      </c>
      <c r="AF19" s="604">
        <v>62.400000000000006</v>
      </c>
      <c r="AG19" s="604">
        <v>0</v>
      </c>
      <c r="AH19" s="607">
        <f t="shared" si="0"/>
        <v>62.400000000000006</v>
      </c>
      <c r="AI19" s="458">
        <f t="shared" si="1"/>
        <v>66.768000000000015</v>
      </c>
    </row>
    <row r="20" spans="1:35" s="259" customFormat="1">
      <c r="A20" s="606">
        <v>18</v>
      </c>
      <c r="B20" s="256" t="s">
        <v>8</v>
      </c>
      <c r="C20" s="256" t="s">
        <v>6981</v>
      </c>
      <c r="D20" s="256" t="s">
        <v>6963</v>
      </c>
      <c r="E20" s="256" t="s">
        <v>378</v>
      </c>
      <c r="F20" s="256" t="s">
        <v>541</v>
      </c>
      <c r="G20" s="256"/>
      <c r="H20" s="256" t="s">
        <v>407</v>
      </c>
      <c r="I20" s="256"/>
      <c r="J20" s="256" t="s">
        <v>108</v>
      </c>
      <c r="K20" s="256"/>
      <c r="L20" s="256">
        <v>500</v>
      </c>
      <c r="M20" s="256" t="s">
        <v>236</v>
      </c>
      <c r="N20" s="256" t="s">
        <v>75</v>
      </c>
      <c r="O20" s="256" t="s">
        <v>139</v>
      </c>
      <c r="P20" s="256"/>
      <c r="Q20" s="256"/>
      <c r="R20" s="256"/>
      <c r="S20" s="256"/>
      <c r="T20" s="256"/>
      <c r="U20" s="256" t="s">
        <v>6980</v>
      </c>
      <c r="V20" s="256" t="s">
        <v>68</v>
      </c>
      <c r="W20" s="256" t="s">
        <v>68</v>
      </c>
      <c r="X20" s="256" t="s">
        <v>68</v>
      </c>
      <c r="Y20" s="256" t="s">
        <v>68</v>
      </c>
      <c r="Z20" s="256" t="s">
        <v>69</v>
      </c>
      <c r="AA20" s="256"/>
      <c r="AB20" s="256" t="s">
        <v>2792</v>
      </c>
      <c r="AC20" s="257">
        <v>39</v>
      </c>
      <c r="AD20" s="257">
        <v>0</v>
      </c>
      <c r="AE20" s="257">
        <v>0</v>
      </c>
      <c r="AF20" s="604">
        <v>62.400000000000006</v>
      </c>
      <c r="AG20" s="604">
        <v>0</v>
      </c>
      <c r="AH20" s="607">
        <f t="shared" si="0"/>
        <v>62.400000000000006</v>
      </c>
      <c r="AI20" s="458">
        <f t="shared" si="1"/>
        <v>66.768000000000015</v>
      </c>
    </row>
    <row r="21" spans="1:35" s="259" customFormat="1">
      <c r="A21" s="606">
        <v>19</v>
      </c>
      <c r="B21" s="256" t="s">
        <v>8</v>
      </c>
      <c r="C21" s="256" t="s">
        <v>6979</v>
      </c>
      <c r="D21" s="256" t="s">
        <v>6963</v>
      </c>
      <c r="E21" s="256" t="s">
        <v>422</v>
      </c>
      <c r="F21" s="256" t="s">
        <v>541</v>
      </c>
      <c r="G21" s="256"/>
      <c r="H21" s="256" t="s">
        <v>407</v>
      </c>
      <c r="I21" s="256">
        <v>3000</v>
      </c>
      <c r="J21" s="256" t="s">
        <v>108</v>
      </c>
      <c r="K21" s="256" t="s">
        <v>194</v>
      </c>
      <c r="L21" s="256"/>
      <c r="M21" s="256" t="s">
        <v>113</v>
      </c>
      <c r="N21" s="256" t="s">
        <v>392</v>
      </c>
      <c r="O21" s="256" t="s">
        <v>139</v>
      </c>
      <c r="P21" s="256"/>
      <c r="Q21" s="256"/>
      <c r="R21" s="256"/>
      <c r="S21" s="256"/>
      <c r="T21" s="256"/>
      <c r="U21" s="256" t="s">
        <v>6978</v>
      </c>
      <c r="V21" s="256" t="s">
        <v>68</v>
      </c>
      <c r="W21" s="256" t="s">
        <v>68</v>
      </c>
      <c r="X21" s="256" t="s">
        <v>68</v>
      </c>
      <c r="Y21" s="256" t="s">
        <v>68</v>
      </c>
      <c r="Z21" s="256" t="s">
        <v>69</v>
      </c>
      <c r="AA21" s="256"/>
      <c r="AB21" s="256" t="s">
        <v>2842</v>
      </c>
      <c r="AC21" s="257">
        <v>39</v>
      </c>
      <c r="AD21" s="257">
        <v>0</v>
      </c>
      <c r="AE21" s="257">
        <v>-10</v>
      </c>
      <c r="AF21" s="604">
        <v>46.400000000000006</v>
      </c>
      <c r="AG21" s="604">
        <v>0</v>
      </c>
      <c r="AH21" s="607">
        <f t="shared" si="0"/>
        <v>46.400000000000006</v>
      </c>
      <c r="AI21" s="458">
        <f t="shared" si="1"/>
        <v>49.64800000000001</v>
      </c>
    </row>
    <row r="22" spans="1:35" s="259" customFormat="1">
      <c r="A22" s="606">
        <v>20</v>
      </c>
      <c r="B22" s="256" t="s">
        <v>8</v>
      </c>
      <c r="C22" s="256" t="s">
        <v>6977</v>
      </c>
      <c r="D22" s="256" t="s">
        <v>6963</v>
      </c>
      <c r="E22" s="256" t="s">
        <v>352</v>
      </c>
      <c r="F22" s="256" t="s">
        <v>541</v>
      </c>
      <c r="G22" s="256"/>
      <c r="H22" s="256" t="s">
        <v>407</v>
      </c>
      <c r="I22" s="256">
        <v>3000</v>
      </c>
      <c r="J22" s="256" t="s">
        <v>121</v>
      </c>
      <c r="K22" s="256"/>
      <c r="L22" s="256">
        <v>500</v>
      </c>
      <c r="M22" s="256" t="s">
        <v>74</v>
      </c>
      <c r="N22" s="256" t="s">
        <v>75</v>
      </c>
      <c r="O22" s="256" t="s">
        <v>139</v>
      </c>
      <c r="P22" s="256"/>
      <c r="Q22" s="256"/>
      <c r="R22" s="256"/>
      <c r="S22" s="256"/>
      <c r="T22" s="256"/>
      <c r="U22" s="256" t="s">
        <v>6976</v>
      </c>
      <c r="V22" s="256" t="s">
        <v>68</v>
      </c>
      <c r="W22" s="256" t="s">
        <v>68</v>
      </c>
      <c r="X22" s="256" t="s">
        <v>68</v>
      </c>
      <c r="Y22" s="256" t="s">
        <v>68</v>
      </c>
      <c r="Z22" s="256" t="s">
        <v>69</v>
      </c>
      <c r="AA22" s="256"/>
      <c r="AB22" s="256" t="s">
        <v>2842</v>
      </c>
      <c r="AC22" s="257">
        <v>39</v>
      </c>
      <c r="AD22" s="257">
        <v>8</v>
      </c>
      <c r="AE22" s="257">
        <v>0</v>
      </c>
      <c r="AF22" s="604">
        <v>75.2</v>
      </c>
      <c r="AG22" s="604">
        <v>0</v>
      </c>
      <c r="AH22" s="607">
        <f t="shared" si="0"/>
        <v>75.2</v>
      </c>
      <c r="AI22" s="458">
        <f t="shared" si="1"/>
        <v>80.464000000000013</v>
      </c>
    </row>
    <row r="23" spans="1:35" s="259" customFormat="1">
      <c r="A23" s="606">
        <v>21</v>
      </c>
      <c r="B23" s="256" t="s">
        <v>8</v>
      </c>
      <c r="C23" s="256" t="s">
        <v>6975</v>
      </c>
      <c r="D23" s="256" t="s">
        <v>6963</v>
      </c>
      <c r="E23" s="256" t="s">
        <v>352</v>
      </c>
      <c r="F23" s="256" t="s">
        <v>541</v>
      </c>
      <c r="G23" s="256"/>
      <c r="H23" s="256" t="s">
        <v>407</v>
      </c>
      <c r="I23" s="256">
        <v>3000</v>
      </c>
      <c r="J23" s="256" t="s">
        <v>121</v>
      </c>
      <c r="K23" s="256"/>
      <c r="L23" s="256">
        <v>500</v>
      </c>
      <c r="M23" s="256" t="s">
        <v>74</v>
      </c>
      <c r="N23" s="256" t="s">
        <v>75</v>
      </c>
      <c r="O23" s="256" t="s">
        <v>139</v>
      </c>
      <c r="P23" s="256"/>
      <c r="Q23" s="256"/>
      <c r="R23" s="256"/>
      <c r="S23" s="256"/>
      <c r="T23" s="256"/>
      <c r="U23" s="256" t="s">
        <v>6974</v>
      </c>
      <c r="V23" s="256" t="s">
        <v>68</v>
      </c>
      <c r="W23" s="256" t="s">
        <v>68</v>
      </c>
      <c r="X23" s="256" t="s">
        <v>68</v>
      </c>
      <c r="Y23" s="256" t="s">
        <v>68</v>
      </c>
      <c r="Z23" s="256" t="s">
        <v>69</v>
      </c>
      <c r="AA23" s="256"/>
      <c r="AB23" s="256" t="s">
        <v>6973</v>
      </c>
      <c r="AC23" s="257">
        <v>39</v>
      </c>
      <c r="AD23" s="257">
        <v>8</v>
      </c>
      <c r="AE23" s="257">
        <v>0</v>
      </c>
      <c r="AF23" s="604">
        <v>75.2</v>
      </c>
      <c r="AG23" s="604">
        <v>0</v>
      </c>
      <c r="AH23" s="607">
        <f t="shared" si="0"/>
        <v>75.2</v>
      </c>
      <c r="AI23" s="458">
        <f t="shared" si="1"/>
        <v>80.464000000000013</v>
      </c>
    </row>
    <row r="24" spans="1:35" s="259" customFormat="1">
      <c r="A24" s="606">
        <v>22</v>
      </c>
      <c r="B24" s="256" t="s">
        <v>8</v>
      </c>
      <c r="C24" s="256" t="s">
        <v>6972</v>
      </c>
      <c r="D24" s="256" t="s">
        <v>6963</v>
      </c>
      <c r="E24" s="256" t="s">
        <v>352</v>
      </c>
      <c r="F24" s="256" t="s">
        <v>541</v>
      </c>
      <c r="G24" s="256"/>
      <c r="H24" s="256" t="s">
        <v>6962</v>
      </c>
      <c r="I24" s="256">
        <v>3000</v>
      </c>
      <c r="J24" s="256" t="s">
        <v>108</v>
      </c>
      <c r="K24" s="256"/>
      <c r="L24" s="256">
        <v>500</v>
      </c>
      <c r="M24" s="256" t="s">
        <v>74</v>
      </c>
      <c r="N24" s="256" t="s">
        <v>75</v>
      </c>
      <c r="O24" s="256" t="s">
        <v>139</v>
      </c>
      <c r="P24" s="256"/>
      <c r="Q24" s="256"/>
      <c r="R24" s="256"/>
      <c r="S24" s="256"/>
      <c r="T24" s="256"/>
      <c r="U24" s="256" t="s">
        <v>6971</v>
      </c>
      <c r="V24" s="256" t="s">
        <v>68</v>
      </c>
      <c r="W24" s="256" t="s">
        <v>68</v>
      </c>
      <c r="X24" s="256" t="s">
        <v>68</v>
      </c>
      <c r="Y24" s="256" t="s">
        <v>68</v>
      </c>
      <c r="Z24" s="256" t="s">
        <v>69</v>
      </c>
      <c r="AA24" s="256"/>
      <c r="AB24" s="256" t="s">
        <v>2842</v>
      </c>
      <c r="AC24" s="257">
        <v>39</v>
      </c>
      <c r="AD24" s="257">
        <v>0</v>
      </c>
      <c r="AE24" s="257">
        <v>0</v>
      </c>
      <c r="AF24" s="604">
        <v>62.400000000000006</v>
      </c>
      <c r="AG24" s="604">
        <v>0</v>
      </c>
      <c r="AH24" s="607">
        <f t="shared" si="0"/>
        <v>62.400000000000006</v>
      </c>
      <c r="AI24" s="458">
        <f t="shared" si="1"/>
        <v>66.768000000000015</v>
      </c>
    </row>
    <row r="25" spans="1:35" s="259" customFormat="1">
      <c r="A25" s="606">
        <v>23</v>
      </c>
      <c r="B25" s="256" t="s">
        <v>8</v>
      </c>
      <c r="C25" s="256" t="s">
        <v>6970</v>
      </c>
      <c r="D25" s="256" t="s">
        <v>6963</v>
      </c>
      <c r="E25" s="256" t="s">
        <v>352</v>
      </c>
      <c r="F25" s="256" t="s">
        <v>541</v>
      </c>
      <c r="G25" s="256"/>
      <c r="H25" s="256" t="s">
        <v>6962</v>
      </c>
      <c r="I25" s="256">
        <v>3000</v>
      </c>
      <c r="J25" s="256" t="s">
        <v>108</v>
      </c>
      <c r="K25" s="256"/>
      <c r="L25" s="256">
        <v>500</v>
      </c>
      <c r="M25" s="256" t="s">
        <v>74</v>
      </c>
      <c r="N25" s="256" t="s">
        <v>75</v>
      </c>
      <c r="O25" s="256" t="s">
        <v>139</v>
      </c>
      <c r="P25" s="256"/>
      <c r="Q25" s="256"/>
      <c r="R25" s="256"/>
      <c r="S25" s="256"/>
      <c r="T25" s="256"/>
      <c r="U25" s="256" t="s">
        <v>6969</v>
      </c>
      <c r="V25" s="256" t="s">
        <v>68</v>
      </c>
      <c r="W25" s="256" t="s">
        <v>68</v>
      </c>
      <c r="X25" s="256" t="s">
        <v>68</v>
      </c>
      <c r="Y25" s="256" t="s">
        <v>68</v>
      </c>
      <c r="Z25" s="256" t="s">
        <v>69</v>
      </c>
      <c r="AA25" s="256"/>
      <c r="AB25" s="256" t="s">
        <v>2842</v>
      </c>
      <c r="AC25" s="257">
        <v>39</v>
      </c>
      <c r="AD25" s="257">
        <v>0</v>
      </c>
      <c r="AE25" s="257">
        <v>0</v>
      </c>
      <c r="AF25" s="604">
        <v>62.400000000000006</v>
      </c>
      <c r="AG25" s="604">
        <v>0</v>
      </c>
      <c r="AH25" s="607">
        <f t="shared" si="0"/>
        <v>62.400000000000006</v>
      </c>
      <c r="AI25" s="458">
        <f t="shared" si="1"/>
        <v>66.768000000000015</v>
      </c>
    </row>
    <row r="26" spans="1:35" s="259" customFormat="1">
      <c r="A26" s="606">
        <v>24</v>
      </c>
      <c r="B26" s="256" t="s">
        <v>8</v>
      </c>
      <c r="C26" s="256" t="s">
        <v>6968</v>
      </c>
      <c r="D26" s="256" t="s">
        <v>6963</v>
      </c>
      <c r="E26" s="256" t="s">
        <v>378</v>
      </c>
      <c r="F26" s="256" t="s">
        <v>541</v>
      </c>
      <c r="G26" s="256"/>
      <c r="H26" s="256" t="s">
        <v>6962</v>
      </c>
      <c r="I26" s="256"/>
      <c r="J26" s="256" t="s">
        <v>108</v>
      </c>
      <c r="K26" s="256"/>
      <c r="L26" s="256">
        <v>500</v>
      </c>
      <c r="M26" s="256" t="s">
        <v>236</v>
      </c>
      <c r="N26" s="256" t="s">
        <v>75</v>
      </c>
      <c r="O26" s="256" t="s">
        <v>139</v>
      </c>
      <c r="P26" s="256"/>
      <c r="Q26" s="256"/>
      <c r="R26" s="256"/>
      <c r="S26" s="256"/>
      <c r="T26" s="256"/>
      <c r="U26" s="256" t="s">
        <v>6967</v>
      </c>
      <c r="V26" s="256" t="s">
        <v>68</v>
      </c>
      <c r="W26" s="256" t="s">
        <v>68</v>
      </c>
      <c r="X26" s="256" t="s">
        <v>68</v>
      </c>
      <c r="Y26" s="256" t="s">
        <v>68</v>
      </c>
      <c r="Z26" s="256" t="s">
        <v>69</v>
      </c>
      <c r="AA26" s="256"/>
      <c r="AB26" s="256" t="s">
        <v>2792</v>
      </c>
      <c r="AC26" s="257">
        <v>39</v>
      </c>
      <c r="AD26" s="257">
        <v>0</v>
      </c>
      <c r="AE26" s="257">
        <v>0</v>
      </c>
      <c r="AF26" s="604">
        <v>62.400000000000006</v>
      </c>
      <c r="AG26" s="604">
        <v>0</v>
      </c>
      <c r="AH26" s="607">
        <f t="shared" si="0"/>
        <v>62.400000000000006</v>
      </c>
      <c r="AI26" s="458">
        <f t="shared" si="1"/>
        <v>66.768000000000015</v>
      </c>
    </row>
    <row r="27" spans="1:35" s="259" customFormat="1">
      <c r="A27" s="606">
        <v>25</v>
      </c>
      <c r="B27" s="256" t="s">
        <v>8</v>
      </c>
      <c r="C27" s="256" t="s">
        <v>6966</v>
      </c>
      <c r="D27" s="256" t="s">
        <v>6963</v>
      </c>
      <c r="E27" s="256" t="s">
        <v>378</v>
      </c>
      <c r="F27" s="256" t="s">
        <v>541</v>
      </c>
      <c r="G27" s="256"/>
      <c r="H27" s="256" t="s">
        <v>6962</v>
      </c>
      <c r="I27" s="256"/>
      <c r="J27" s="256" t="s">
        <v>108</v>
      </c>
      <c r="K27" s="256"/>
      <c r="L27" s="256">
        <v>500</v>
      </c>
      <c r="M27" s="256" t="s">
        <v>236</v>
      </c>
      <c r="N27" s="256" t="s">
        <v>75</v>
      </c>
      <c r="O27" s="256" t="s">
        <v>139</v>
      </c>
      <c r="P27" s="256"/>
      <c r="Q27" s="256"/>
      <c r="R27" s="256"/>
      <c r="S27" s="256"/>
      <c r="T27" s="256"/>
      <c r="U27" s="256" t="s">
        <v>6965</v>
      </c>
      <c r="V27" s="256" t="s">
        <v>68</v>
      </c>
      <c r="W27" s="256" t="s">
        <v>68</v>
      </c>
      <c r="X27" s="256" t="s">
        <v>68</v>
      </c>
      <c r="Y27" s="256" t="s">
        <v>68</v>
      </c>
      <c r="Z27" s="256" t="s">
        <v>69</v>
      </c>
      <c r="AA27" s="256"/>
      <c r="AB27" s="256" t="s">
        <v>2792</v>
      </c>
      <c r="AC27" s="257">
        <v>39</v>
      </c>
      <c r="AD27" s="257">
        <v>0</v>
      </c>
      <c r="AE27" s="257">
        <v>0</v>
      </c>
      <c r="AF27" s="604">
        <v>62.400000000000006</v>
      </c>
      <c r="AG27" s="604">
        <v>0</v>
      </c>
      <c r="AH27" s="607">
        <f t="shared" si="0"/>
        <v>62.400000000000006</v>
      </c>
      <c r="AI27" s="458">
        <f t="shared" si="1"/>
        <v>66.768000000000015</v>
      </c>
    </row>
    <row r="28" spans="1:35" s="613" customFormat="1" ht="15.75" thickBot="1">
      <c r="A28" s="608">
        <v>26</v>
      </c>
      <c r="B28" s="609" t="s">
        <v>8</v>
      </c>
      <c r="C28" s="609" t="s">
        <v>6964</v>
      </c>
      <c r="D28" s="609" t="s">
        <v>6963</v>
      </c>
      <c r="E28" s="609" t="s">
        <v>378</v>
      </c>
      <c r="F28" s="609" t="s">
        <v>541</v>
      </c>
      <c r="G28" s="609"/>
      <c r="H28" s="609" t="s">
        <v>6962</v>
      </c>
      <c r="I28" s="609"/>
      <c r="J28" s="609" t="s">
        <v>108</v>
      </c>
      <c r="K28" s="609"/>
      <c r="L28" s="609">
        <v>500</v>
      </c>
      <c r="M28" s="609" t="s">
        <v>236</v>
      </c>
      <c r="N28" s="609" t="s">
        <v>75</v>
      </c>
      <c r="O28" s="609" t="s">
        <v>139</v>
      </c>
      <c r="P28" s="609"/>
      <c r="Q28" s="609"/>
      <c r="R28" s="609"/>
      <c r="S28" s="609"/>
      <c r="T28" s="609"/>
      <c r="U28" s="609" t="s">
        <v>6961</v>
      </c>
      <c r="V28" s="609" t="s">
        <v>68</v>
      </c>
      <c r="W28" s="609" t="s">
        <v>68</v>
      </c>
      <c r="X28" s="609" t="s">
        <v>68</v>
      </c>
      <c r="Y28" s="609" t="s">
        <v>68</v>
      </c>
      <c r="Z28" s="609" t="s">
        <v>69</v>
      </c>
      <c r="AA28" s="609"/>
      <c r="AB28" s="609" t="s">
        <v>2792</v>
      </c>
      <c r="AC28" s="610">
        <v>39</v>
      </c>
      <c r="AD28" s="610">
        <v>0</v>
      </c>
      <c r="AE28" s="610">
        <v>0</v>
      </c>
      <c r="AF28" s="611">
        <v>62.400000000000006</v>
      </c>
      <c r="AG28" s="611">
        <v>0</v>
      </c>
      <c r="AH28" s="612">
        <f t="shared" si="0"/>
        <v>62.400000000000006</v>
      </c>
      <c r="AI28" s="466">
        <f t="shared" si="1"/>
        <v>66.768000000000015</v>
      </c>
    </row>
    <row r="29" spans="1:35">
      <c r="AH29" s="93"/>
    </row>
    <row r="30" spans="1:35">
      <c r="A30" s="603" t="s">
        <v>133</v>
      </c>
      <c r="AH30" s="93"/>
      <c r="AI30" s="35"/>
    </row>
  </sheetData>
  <customSheetViews>
    <customSheetView guid="{1B6ADCBD-C280-4470-851F-30A10F715017}" scale="75" hiddenColumns="1">
      <pageMargins left="0.7" right="0.7" top="0.75" bottom="0.75" header="0.3" footer="0.3"/>
      <pageSetup orientation="portrait" horizontalDpi="4294967295" verticalDpi="4294967295"/>
    </customSheetView>
    <customSheetView guid="{BF7BEA0E-ED18-4608-868B-0C16A30D130B}" scale="75" hiddenColumns="1">
      <pageMargins left="0.7" right="0.7" top="0.75" bottom="0.75" header="0.3" footer="0.3"/>
      <pageSetup orientation="portrait" horizontalDpi="4294967295" verticalDpi="4294967295"/>
    </customSheetView>
  </customSheetViews>
  <pageMargins left="0.7" right="0.7" top="0.75" bottom="0.75" header="0.3" footer="0.3"/>
  <pageSetup orientation="portrait" horizontalDpi="4294967295" verticalDpi="4294967295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50"/>
  </sheetPr>
  <dimension ref="A1:AK31"/>
  <sheetViews>
    <sheetView topLeftCell="K1" zoomScale="75" zoomScaleNormal="75" workbookViewId="0">
      <selection activeCell="S12" sqref="S12"/>
    </sheetView>
  </sheetViews>
  <sheetFormatPr baseColWidth="10" defaultColWidth="9.140625" defaultRowHeight="15"/>
  <cols>
    <col min="1" max="1" width="4.28515625" style="603" bestFit="1" customWidth="1"/>
    <col min="2" max="2" width="8" style="224" bestFit="1" customWidth="1"/>
    <col min="3" max="3" width="12.85546875" style="224" hidden="1" customWidth="1"/>
    <col min="4" max="4" width="9.28515625" style="224" hidden="1" customWidth="1"/>
    <col min="5" max="5" width="11.5703125" style="224" hidden="1" customWidth="1"/>
    <col min="6" max="6" width="8.85546875" style="224" bestFit="1" customWidth="1"/>
    <col min="7" max="7" width="7.140625" style="224" hidden="1" customWidth="1"/>
    <col min="8" max="8" width="13.7109375" style="224" bestFit="1" customWidth="1"/>
    <col min="9" max="9" width="8.85546875" style="224" hidden="1" customWidth="1"/>
    <col min="10" max="10" width="6.42578125" style="224" bestFit="1" customWidth="1"/>
    <col min="11" max="11" width="11.5703125" style="224" bestFit="1" customWidth="1"/>
    <col min="12" max="12" width="16.28515625" style="224" bestFit="1" customWidth="1"/>
    <col min="13" max="13" width="11.140625" style="224" bestFit="1" customWidth="1"/>
    <col min="14" max="14" width="6.5703125" style="224" bestFit="1" customWidth="1"/>
    <col min="15" max="15" width="31.140625" style="224" bestFit="1" customWidth="1"/>
    <col min="16" max="16" width="9.28515625" style="224" hidden="1" customWidth="1"/>
    <col min="17" max="17" width="12.85546875" style="224" hidden="1" customWidth="1"/>
    <col min="18" max="18" width="15.7109375" style="224" hidden="1" customWidth="1"/>
    <col min="19" max="19" width="25.28515625" style="224" customWidth="1"/>
    <col min="20" max="20" width="10.5703125" style="224" hidden="1" customWidth="1"/>
    <col min="21" max="21" width="13.28515625" style="224" bestFit="1" customWidth="1"/>
    <col min="22" max="22" width="10" style="224" hidden="1" customWidth="1"/>
    <col min="23" max="23" width="16.28515625" style="224" bestFit="1" customWidth="1"/>
    <col min="24" max="24" width="16.85546875" style="224" bestFit="1" customWidth="1"/>
    <col min="25" max="25" width="15" style="224" bestFit="1" customWidth="1"/>
    <col min="26" max="26" width="4.7109375" style="224" bestFit="1" customWidth="1"/>
    <col min="27" max="27" width="6" style="224" customWidth="1"/>
    <col min="28" max="28" width="13.85546875" style="224" hidden="1" customWidth="1"/>
    <col min="29" max="29" width="13.140625" style="91" hidden="1" customWidth="1"/>
    <col min="30" max="30" width="10" style="91" hidden="1" customWidth="1"/>
    <col min="31" max="31" width="9.85546875" style="91" hidden="1" customWidth="1"/>
    <col min="32" max="32" width="10" style="605" customWidth="1"/>
    <col min="33" max="33" width="12.5703125" style="605" bestFit="1" customWidth="1"/>
    <col min="34" max="34" width="10" style="91" bestFit="1" customWidth="1"/>
    <col min="35" max="35" width="11.42578125" style="31" bestFit="1" customWidth="1"/>
    <col min="36" max="36" width="9.140625" style="92"/>
    <col min="37" max="37" width="22.85546875" style="92" bestFit="1" customWidth="1"/>
    <col min="38" max="16384" width="9.140625" style="92"/>
  </cols>
  <sheetData>
    <row r="1" spans="1:37" s="259" customFormat="1" ht="78" customHeight="1" thickBot="1">
      <c r="A1" s="601"/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7"/>
      <c r="AD1" s="257"/>
      <c r="AE1" s="257"/>
      <c r="AF1" s="604"/>
      <c r="AG1" s="604"/>
      <c r="AH1" s="257"/>
      <c r="AI1" s="258"/>
    </row>
    <row r="2" spans="1:37" s="371" customFormat="1" ht="15.75" thickBot="1">
      <c r="A2" s="439" t="s">
        <v>22</v>
      </c>
      <c r="B2" s="366" t="s">
        <v>23</v>
      </c>
      <c r="C2" s="366" t="s">
        <v>24</v>
      </c>
      <c r="D2" s="366" t="s">
        <v>25</v>
      </c>
      <c r="E2" s="366" t="s">
        <v>26</v>
      </c>
      <c r="F2" s="366" t="s">
        <v>27</v>
      </c>
      <c r="G2" s="366" t="s">
        <v>28</v>
      </c>
      <c r="H2" s="366" t="s">
        <v>29</v>
      </c>
      <c r="I2" s="366" t="s">
        <v>30</v>
      </c>
      <c r="J2" s="366" t="s">
        <v>31</v>
      </c>
      <c r="K2" s="366" t="s">
        <v>32</v>
      </c>
      <c r="L2" s="366" t="s">
        <v>33</v>
      </c>
      <c r="M2" s="366" t="s">
        <v>34</v>
      </c>
      <c r="N2" s="366" t="s">
        <v>35</v>
      </c>
      <c r="O2" s="366" t="s">
        <v>36</v>
      </c>
      <c r="P2" s="366" t="s">
        <v>37</v>
      </c>
      <c r="Q2" s="366" t="s">
        <v>38</v>
      </c>
      <c r="R2" s="366" t="s">
        <v>39</v>
      </c>
      <c r="S2" s="366" t="s">
        <v>40</v>
      </c>
      <c r="T2" s="366" t="s">
        <v>41</v>
      </c>
      <c r="U2" s="366" t="s">
        <v>42</v>
      </c>
      <c r="V2" s="366" t="s">
        <v>43</v>
      </c>
      <c r="W2" s="366" t="s">
        <v>44</v>
      </c>
      <c r="X2" s="366" t="s">
        <v>45</v>
      </c>
      <c r="Y2" s="366" t="s">
        <v>46</v>
      </c>
      <c r="Z2" s="366" t="s">
        <v>47</v>
      </c>
      <c r="AA2" s="366" t="s">
        <v>48</v>
      </c>
      <c r="AB2" s="366" t="s">
        <v>49</v>
      </c>
      <c r="AC2" s="367" t="s">
        <v>50</v>
      </c>
      <c r="AD2" s="367" t="s">
        <v>51</v>
      </c>
      <c r="AE2" s="367" t="s">
        <v>52</v>
      </c>
      <c r="AF2" s="377" t="s">
        <v>53</v>
      </c>
      <c r="AG2" s="377" t="s">
        <v>54</v>
      </c>
      <c r="AH2" s="367" t="s">
        <v>55</v>
      </c>
      <c r="AI2" s="368" t="s">
        <v>56</v>
      </c>
      <c r="AJ2" s="369"/>
      <c r="AK2" s="370"/>
    </row>
    <row r="3" spans="1:37" s="259" customFormat="1">
      <c r="A3" s="606">
        <v>1</v>
      </c>
      <c r="B3" s="256" t="s">
        <v>8</v>
      </c>
      <c r="C3" s="256" t="s">
        <v>7090</v>
      </c>
      <c r="D3" s="256" t="s">
        <v>7023</v>
      </c>
      <c r="E3" s="256" t="s">
        <v>321</v>
      </c>
      <c r="F3" s="256" t="s">
        <v>3160</v>
      </c>
      <c r="G3" s="256"/>
      <c r="H3" s="256" t="s">
        <v>770</v>
      </c>
      <c r="I3" s="256">
        <v>3000</v>
      </c>
      <c r="J3" s="256" t="s">
        <v>389</v>
      </c>
      <c r="K3" s="256"/>
      <c r="L3" s="256" t="s">
        <v>395</v>
      </c>
      <c r="M3" s="256" t="s">
        <v>74</v>
      </c>
      <c r="N3" s="256" t="s">
        <v>401</v>
      </c>
      <c r="O3" s="256" t="s">
        <v>65</v>
      </c>
      <c r="P3" s="256"/>
      <c r="Q3" s="256"/>
      <c r="R3" s="256"/>
      <c r="S3" s="256"/>
      <c r="T3" s="256"/>
      <c r="U3" s="256" t="s">
        <v>7089</v>
      </c>
      <c r="V3" s="256" t="s">
        <v>68</v>
      </c>
      <c r="W3" s="256" t="s">
        <v>68</v>
      </c>
      <c r="X3" s="256" t="s">
        <v>68</v>
      </c>
      <c r="Y3" s="256" t="s">
        <v>68</v>
      </c>
      <c r="Z3" s="256" t="s">
        <v>69</v>
      </c>
      <c r="AA3" s="256"/>
      <c r="AB3" s="256" t="s">
        <v>3162</v>
      </c>
      <c r="AC3" s="257">
        <v>157</v>
      </c>
      <c r="AD3" s="257">
        <v>15</v>
      </c>
      <c r="AE3" s="257">
        <v>13</v>
      </c>
      <c r="AF3" s="604">
        <v>296</v>
      </c>
      <c r="AG3" s="604">
        <v>0</v>
      </c>
      <c r="AH3" s="607">
        <f t="shared" ref="AH3:AH29" si="0">AF3-AG3</f>
        <v>296</v>
      </c>
      <c r="AI3" s="458">
        <f>AF3*1.07</f>
        <v>316.72000000000003</v>
      </c>
    </row>
    <row r="4" spans="1:37" s="259" customFormat="1">
      <c r="A4" s="606">
        <v>2</v>
      </c>
      <c r="B4" s="256" t="s">
        <v>8</v>
      </c>
      <c r="C4" s="256" t="s">
        <v>7088</v>
      </c>
      <c r="D4" s="256" t="s">
        <v>7023</v>
      </c>
      <c r="E4" s="256" t="s">
        <v>422</v>
      </c>
      <c r="F4" s="256" t="s">
        <v>3160</v>
      </c>
      <c r="G4" s="256"/>
      <c r="H4" s="256" t="s">
        <v>770</v>
      </c>
      <c r="I4" s="256">
        <v>3000</v>
      </c>
      <c r="J4" s="256" t="s">
        <v>389</v>
      </c>
      <c r="K4" s="256"/>
      <c r="L4" s="256"/>
      <c r="M4" s="256" t="s">
        <v>113</v>
      </c>
      <c r="N4" s="256" t="s">
        <v>75</v>
      </c>
      <c r="O4" s="256" t="s">
        <v>65</v>
      </c>
      <c r="P4" s="256"/>
      <c r="Q4" s="256"/>
      <c r="R4" s="256"/>
      <c r="S4" s="256" t="s">
        <v>3185</v>
      </c>
      <c r="T4" s="256"/>
      <c r="U4" s="256" t="s">
        <v>7087</v>
      </c>
      <c r="V4" s="256" t="s">
        <v>68</v>
      </c>
      <c r="W4" s="256" t="s">
        <v>68</v>
      </c>
      <c r="X4" s="256" t="s">
        <v>68</v>
      </c>
      <c r="Y4" s="256" t="s">
        <v>68</v>
      </c>
      <c r="Z4" s="256" t="s">
        <v>69</v>
      </c>
      <c r="AA4" s="256"/>
      <c r="AB4" s="256" t="s">
        <v>3162</v>
      </c>
      <c r="AC4" s="257">
        <v>157</v>
      </c>
      <c r="AD4" s="257">
        <v>15</v>
      </c>
      <c r="AE4" s="257">
        <v>-10</v>
      </c>
      <c r="AF4" s="604">
        <v>259.2</v>
      </c>
      <c r="AG4" s="604">
        <v>0</v>
      </c>
      <c r="AH4" s="607">
        <f t="shared" si="0"/>
        <v>259.2</v>
      </c>
      <c r="AI4" s="458">
        <f t="shared" ref="AI4:AI29" si="1">AF4*1.07</f>
        <v>277.34399999999999</v>
      </c>
    </row>
    <row r="5" spans="1:37" s="259" customFormat="1">
      <c r="A5" s="606">
        <v>3</v>
      </c>
      <c r="B5" s="256" t="s">
        <v>8</v>
      </c>
      <c r="C5" s="256" t="s">
        <v>7086</v>
      </c>
      <c r="D5" s="256" t="s">
        <v>7023</v>
      </c>
      <c r="E5" s="256" t="s">
        <v>378</v>
      </c>
      <c r="F5" s="256" t="s">
        <v>3014</v>
      </c>
      <c r="G5" s="256"/>
      <c r="H5" s="256" t="s">
        <v>449</v>
      </c>
      <c r="I5" s="256"/>
      <c r="J5" s="256" t="s">
        <v>389</v>
      </c>
      <c r="K5" s="256"/>
      <c r="L5" s="256">
        <v>1000</v>
      </c>
      <c r="M5" s="256" t="s">
        <v>236</v>
      </c>
      <c r="N5" s="256" t="s">
        <v>401</v>
      </c>
      <c r="O5" s="256" t="s">
        <v>65</v>
      </c>
      <c r="P5" s="256"/>
      <c r="Q5" s="256"/>
      <c r="R5" s="256"/>
      <c r="S5" s="256"/>
      <c r="T5" s="256"/>
      <c r="U5" s="256" t="s">
        <v>7085</v>
      </c>
      <c r="V5" s="256" t="s">
        <v>68</v>
      </c>
      <c r="W5" s="256" t="s">
        <v>68</v>
      </c>
      <c r="X5" s="256" t="s">
        <v>68</v>
      </c>
      <c r="Y5" s="256" t="s">
        <v>68</v>
      </c>
      <c r="Z5" s="256" t="s">
        <v>69</v>
      </c>
      <c r="AA5" s="256"/>
      <c r="AB5" s="256" t="s">
        <v>7079</v>
      </c>
      <c r="AC5" s="257">
        <v>216</v>
      </c>
      <c r="AD5" s="257">
        <v>15</v>
      </c>
      <c r="AE5" s="257">
        <v>8</v>
      </c>
      <c r="AF5" s="604">
        <v>382.40000000000003</v>
      </c>
      <c r="AG5" s="604">
        <v>0</v>
      </c>
      <c r="AH5" s="607">
        <f t="shared" si="0"/>
        <v>382.40000000000003</v>
      </c>
      <c r="AI5" s="458">
        <f t="shared" si="1"/>
        <v>409.16800000000006</v>
      </c>
    </row>
    <row r="6" spans="1:37" s="259" customFormat="1">
      <c r="A6" s="606">
        <v>4</v>
      </c>
      <c r="B6" s="256" t="s">
        <v>8</v>
      </c>
      <c r="C6" s="256" t="s">
        <v>7084</v>
      </c>
      <c r="D6" s="256" t="s">
        <v>7023</v>
      </c>
      <c r="E6" s="256" t="s">
        <v>378</v>
      </c>
      <c r="F6" s="256" t="s">
        <v>3014</v>
      </c>
      <c r="G6" s="256"/>
      <c r="H6" s="256" t="s">
        <v>449</v>
      </c>
      <c r="I6" s="256"/>
      <c r="J6" s="256" t="s">
        <v>389</v>
      </c>
      <c r="K6" s="256"/>
      <c r="L6" s="256" t="s">
        <v>404</v>
      </c>
      <c r="M6" s="256" t="s">
        <v>236</v>
      </c>
      <c r="N6" s="256" t="s">
        <v>401</v>
      </c>
      <c r="O6" s="256" t="s">
        <v>65</v>
      </c>
      <c r="P6" s="256"/>
      <c r="Q6" s="256"/>
      <c r="R6" s="256"/>
      <c r="S6" s="256"/>
      <c r="T6" s="256"/>
      <c r="U6" s="256" t="s">
        <v>7083</v>
      </c>
      <c r="V6" s="256" t="s">
        <v>68</v>
      </c>
      <c r="W6" s="256" t="s">
        <v>68</v>
      </c>
      <c r="X6" s="256" t="s">
        <v>68</v>
      </c>
      <c r="Y6" s="256" t="s">
        <v>68</v>
      </c>
      <c r="Z6" s="256" t="s">
        <v>69</v>
      </c>
      <c r="AA6" s="256"/>
      <c r="AB6" s="256" t="s">
        <v>7079</v>
      </c>
      <c r="AC6" s="257">
        <v>216</v>
      </c>
      <c r="AD6" s="257">
        <v>15</v>
      </c>
      <c r="AE6" s="257">
        <v>13</v>
      </c>
      <c r="AF6" s="604">
        <v>390.40000000000003</v>
      </c>
      <c r="AG6" s="604">
        <v>0</v>
      </c>
      <c r="AH6" s="607">
        <f t="shared" si="0"/>
        <v>390.40000000000003</v>
      </c>
      <c r="AI6" s="458">
        <f t="shared" si="1"/>
        <v>417.72800000000007</v>
      </c>
    </row>
    <row r="7" spans="1:37" s="259" customFormat="1">
      <c r="A7" s="606">
        <v>5</v>
      </c>
      <c r="B7" s="256" t="s">
        <v>8</v>
      </c>
      <c r="C7" s="256" t="s">
        <v>7082</v>
      </c>
      <c r="D7" s="256" t="s">
        <v>7023</v>
      </c>
      <c r="E7" s="256" t="s">
        <v>422</v>
      </c>
      <c r="F7" s="256" t="s">
        <v>3014</v>
      </c>
      <c r="G7" s="256"/>
      <c r="H7" s="256" t="s">
        <v>449</v>
      </c>
      <c r="I7" s="256"/>
      <c r="J7" s="256" t="s">
        <v>396</v>
      </c>
      <c r="K7" s="256"/>
      <c r="L7" s="256" t="s">
        <v>7081</v>
      </c>
      <c r="M7" s="256" t="s">
        <v>113</v>
      </c>
      <c r="N7" s="256" t="s">
        <v>401</v>
      </c>
      <c r="O7" s="256" t="s">
        <v>65</v>
      </c>
      <c r="P7" s="256"/>
      <c r="Q7" s="256"/>
      <c r="R7" s="256"/>
      <c r="S7" s="256"/>
      <c r="T7" s="256"/>
      <c r="U7" s="256" t="s">
        <v>7080</v>
      </c>
      <c r="V7" s="256" t="s">
        <v>68</v>
      </c>
      <c r="W7" s="256" t="s">
        <v>68</v>
      </c>
      <c r="X7" s="256" t="s">
        <v>68</v>
      </c>
      <c r="Y7" s="256" t="s">
        <v>68</v>
      </c>
      <c r="Z7" s="256" t="s">
        <v>69</v>
      </c>
      <c r="AA7" s="256"/>
      <c r="AB7" s="256" t="s">
        <v>7079</v>
      </c>
      <c r="AC7" s="257">
        <v>216</v>
      </c>
      <c r="AD7" s="257">
        <v>25</v>
      </c>
      <c r="AE7" s="257">
        <v>33</v>
      </c>
      <c r="AF7" s="604">
        <v>438.40000000000003</v>
      </c>
      <c r="AG7" s="604">
        <v>0</v>
      </c>
      <c r="AH7" s="607">
        <f t="shared" si="0"/>
        <v>438.40000000000003</v>
      </c>
      <c r="AI7" s="458">
        <f t="shared" si="1"/>
        <v>469.08800000000008</v>
      </c>
    </row>
    <row r="8" spans="1:37" s="259" customFormat="1">
      <c r="A8" s="606">
        <v>6</v>
      </c>
      <c r="B8" s="256" t="s">
        <v>8</v>
      </c>
      <c r="C8" s="256" t="s">
        <v>7078</v>
      </c>
      <c r="D8" s="256" t="s">
        <v>7023</v>
      </c>
      <c r="E8" s="256" t="s">
        <v>321</v>
      </c>
      <c r="F8" s="256" t="s">
        <v>3014</v>
      </c>
      <c r="G8" s="256"/>
      <c r="H8" s="256" t="s">
        <v>449</v>
      </c>
      <c r="I8" s="256">
        <v>3000</v>
      </c>
      <c r="J8" s="256" t="s">
        <v>4898</v>
      </c>
      <c r="K8" s="256"/>
      <c r="L8" s="256" t="s">
        <v>404</v>
      </c>
      <c r="M8" s="256" t="s">
        <v>74</v>
      </c>
      <c r="N8" s="256" t="s">
        <v>401</v>
      </c>
      <c r="O8" s="256" t="s">
        <v>65</v>
      </c>
      <c r="P8" s="256"/>
      <c r="Q8" s="256"/>
      <c r="R8" s="256"/>
      <c r="S8" s="256"/>
      <c r="T8" s="256"/>
      <c r="U8" s="256" t="s">
        <v>7077</v>
      </c>
      <c r="V8" s="256" t="s">
        <v>68</v>
      </c>
      <c r="W8" s="256" t="s">
        <v>68</v>
      </c>
      <c r="X8" s="256" t="s">
        <v>68</v>
      </c>
      <c r="Y8" s="256" t="s">
        <v>68</v>
      </c>
      <c r="Z8" s="256" t="s">
        <v>69</v>
      </c>
      <c r="AA8" s="256"/>
      <c r="AB8" s="256" t="s">
        <v>3015</v>
      </c>
      <c r="AC8" s="257">
        <v>216</v>
      </c>
      <c r="AD8" s="257">
        <v>25</v>
      </c>
      <c r="AE8" s="257">
        <v>13</v>
      </c>
      <c r="AF8" s="604">
        <v>406.40000000000003</v>
      </c>
      <c r="AG8" s="604">
        <v>0</v>
      </c>
      <c r="AH8" s="607">
        <f t="shared" si="0"/>
        <v>406.40000000000003</v>
      </c>
      <c r="AI8" s="458">
        <f t="shared" si="1"/>
        <v>434.84800000000007</v>
      </c>
    </row>
    <row r="9" spans="1:37" s="259" customFormat="1">
      <c r="A9" s="606">
        <v>7</v>
      </c>
      <c r="B9" s="256" t="s">
        <v>8</v>
      </c>
      <c r="C9" s="256" t="s">
        <v>7076</v>
      </c>
      <c r="D9" s="256" t="s">
        <v>7023</v>
      </c>
      <c r="E9" s="256" t="s">
        <v>403</v>
      </c>
      <c r="F9" s="256" t="s">
        <v>3014</v>
      </c>
      <c r="G9" s="256"/>
      <c r="H9" s="256" t="s">
        <v>6778</v>
      </c>
      <c r="I9" s="256">
        <v>4000</v>
      </c>
      <c r="J9" s="256" t="s">
        <v>389</v>
      </c>
      <c r="K9" s="256" t="s">
        <v>437</v>
      </c>
      <c r="L9" s="256" t="s">
        <v>404</v>
      </c>
      <c r="M9" s="256" t="s">
        <v>74</v>
      </c>
      <c r="N9" s="256" t="s">
        <v>401</v>
      </c>
      <c r="O9" s="256" t="s">
        <v>65</v>
      </c>
      <c r="P9" s="256"/>
      <c r="Q9" s="256"/>
      <c r="R9" s="256"/>
      <c r="S9" s="256" t="s">
        <v>698</v>
      </c>
      <c r="T9" s="256"/>
      <c r="U9" s="256" t="s">
        <v>7075</v>
      </c>
      <c r="V9" s="256" t="s">
        <v>68</v>
      </c>
      <c r="W9" s="256" t="s">
        <v>68</v>
      </c>
      <c r="X9" s="256" t="s">
        <v>68</v>
      </c>
      <c r="Y9" s="256" t="s">
        <v>68</v>
      </c>
      <c r="Z9" s="256" t="s">
        <v>69</v>
      </c>
      <c r="AA9" s="256" t="s">
        <v>82</v>
      </c>
      <c r="AB9" s="256" t="s">
        <v>3015</v>
      </c>
      <c r="AC9" s="257">
        <v>117</v>
      </c>
      <c r="AD9" s="257">
        <v>15</v>
      </c>
      <c r="AE9" s="257">
        <v>13</v>
      </c>
      <c r="AF9" s="604">
        <v>232</v>
      </c>
      <c r="AG9" s="604">
        <v>0</v>
      </c>
      <c r="AH9" s="607">
        <f t="shared" si="0"/>
        <v>232</v>
      </c>
      <c r="AI9" s="458">
        <f t="shared" si="1"/>
        <v>248.24</v>
      </c>
    </row>
    <row r="10" spans="1:37" s="259" customFormat="1">
      <c r="A10" s="606">
        <v>8</v>
      </c>
      <c r="B10" s="256" t="s">
        <v>8</v>
      </c>
      <c r="C10" s="256" t="s">
        <v>7074</v>
      </c>
      <c r="D10" s="256" t="s">
        <v>7023</v>
      </c>
      <c r="E10" s="256" t="s">
        <v>321</v>
      </c>
      <c r="F10" s="256" t="s">
        <v>3014</v>
      </c>
      <c r="G10" s="256"/>
      <c r="H10" s="256" t="s">
        <v>3886</v>
      </c>
      <c r="I10" s="256" t="s">
        <v>3887</v>
      </c>
      <c r="J10" s="256" t="s">
        <v>389</v>
      </c>
      <c r="K10" s="256"/>
      <c r="L10" s="256" t="s">
        <v>404</v>
      </c>
      <c r="M10" s="256" t="s">
        <v>74</v>
      </c>
      <c r="N10" s="256" t="s">
        <v>401</v>
      </c>
      <c r="O10" s="256" t="s">
        <v>65</v>
      </c>
      <c r="P10" s="256"/>
      <c r="Q10" s="256"/>
      <c r="R10" s="256"/>
      <c r="S10" s="256"/>
      <c r="T10" s="256"/>
      <c r="U10" s="256" t="s">
        <v>7073</v>
      </c>
      <c r="V10" s="256" t="s">
        <v>68</v>
      </c>
      <c r="W10" s="256" t="s">
        <v>68</v>
      </c>
      <c r="X10" s="256" t="s">
        <v>68</v>
      </c>
      <c r="Y10" s="256" t="s">
        <v>68</v>
      </c>
      <c r="Z10" s="256" t="s">
        <v>69</v>
      </c>
      <c r="AA10" s="256"/>
      <c r="AB10" s="256" t="s">
        <v>3015</v>
      </c>
      <c r="AC10" s="257">
        <v>91</v>
      </c>
      <c r="AD10" s="257">
        <v>15</v>
      </c>
      <c r="AE10" s="257">
        <v>13</v>
      </c>
      <c r="AF10" s="604">
        <v>190.4</v>
      </c>
      <c r="AG10" s="604">
        <v>0</v>
      </c>
      <c r="AH10" s="607">
        <f t="shared" si="0"/>
        <v>190.4</v>
      </c>
      <c r="AI10" s="458">
        <f t="shared" si="1"/>
        <v>203.72800000000001</v>
      </c>
    </row>
    <row r="11" spans="1:37" s="259" customFormat="1">
      <c r="A11" s="606">
        <v>9</v>
      </c>
      <c r="B11" s="256" t="s">
        <v>8</v>
      </c>
      <c r="C11" s="256" t="s">
        <v>7072</v>
      </c>
      <c r="D11" s="256" t="s">
        <v>7023</v>
      </c>
      <c r="E11" s="256" t="s">
        <v>7071</v>
      </c>
      <c r="F11" s="256" t="s">
        <v>7070</v>
      </c>
      <c r="G11" s="256"/>
      <c r="H11" s="256" t="s">
        <v>7043</v>
      </c>
      <c r="I11" s="256">
        <v>3106</v>
      </c>
      <c r="J11" s="256" t="s">
        <v>670</v>
      </c>
      <c r="K11" s="256"/>
      <c r="L11" s="256" t="s">
        <v>404</v>
      </c>
      <c r="M11" s="256" t="s">
        <v>63</v>
      </c>
      <c r="N11" s="256" t="s">
        <v>436</v>
      </c>
      <c r="O11" s="256" t="s">
        <v>65</v>
      </c>
      <c r="P11" s="256"/>
      <c r="Q11" s="256"/>
      <c r="R11" s="256"/>
      <c r="S11" s="256"/>
      <c r="T11" s="256"/>
      <c r="U11" s="256" t="s">
        <v>7069</v>
      </c>
      <c r="V11" s="256" t="s">
        <v>68</v>
      </c>
      <c r="W11" s="256" t="s">
        <v>68</v>
      </c>
      <c r="X11" s="256" t="s">
        <v>68</v>
      </c>
      <c r="Y11" s="256" t="s">
        <v>68</v>
      </c>
      <c r="Z11" s="256" t="s">
        <v>69</v>
      </c>
      <c r="AA11" s="256"/>
      <c r="AB11" s="256" t="s">
        <v>141</v>
      </c>
      <c r="AC11" s="257">
        <v>188</v>
      </c>
      <c r="AD11" s="257">
        <v>18</v>
      </c>
      <c r="AE11" s="257">
        <v>13</v>
      </c>
      <c r="AF11" s="604">
        <v>350.40000000000003</v>
      </c>
      <c r="AG11" s="604">
        <v>0</v>
      </c>
      <c r="AH11" s="607">
        <f t="shared" si="0"/>
        <v>350.40000000000003</v>
      </c>
      <c r="AI11" s="458">
        <f t="shared" si="1"/>
        <v>374.92800000000005</v>
      </c>
    </row>
    <row r="12" spans="1:37" s="259" customFormat="1">
      <c r="A12" s="606">
        <v>10</v>
      </c>
      <c r="B12" s="256" t="s">
        <v>8</v>
      </c>
      <c r="C12" s="256" t="s">
        <v>7068</v>
      </c>
      <c r="D12" s="256" t="s">
        <v>7023</v>
      </c>
      <c r="E12" s="256" t="s">
        <v>304</v>
      </c>
      <c r="F12" s="256" t="s">
        <v>7065</v>
      </c>
      <c r="G12" s="256"/>
      <c r="H12" s="256" t="s">
        <v>7064</v>
      </c>
      <c r="I12" s="256">
        <v>4000</v>
      </c>
      <c r="J12" s="256" t="s">
        <v>396</v>
      </c>
      <c r="K12" s="256"/>
      <c r="L12" s="256"/>
      <c r="M12" s="256" t="s">
        <v>63</v>
      </c>
      <c r="N12" s="256" t="s">
        <v>401</v>
      </c>
      <c r="O12" s="256" t="s">
        <v>146</v>
      </c>
      <c r="P12" s="256"/>
      <c r="Q12" s="256"/>
      <c r="R12" s="256"/>
      <c r="S12" s="256"/>
      <c r="T12" s="256"/>
      <c r="U12" s="256" t="s">
        <v>7067</v>
      </c>
      <c r="V12" s="256" t="s">
        <v>446</v>
      </c>
      <c r="W12" s="256" t="s">
        <v>446</v>
      </c>
      <c r="X12" s="256" t="s">
        <v>68</v>
      </c>
      <c r="Y12" s="256" t="s">
        <v>68</v>
      </c>
      <c r="Z12" s="256" t="s">
        <v>69</v>
      </c>
      <c r="AA12" s="256"/>
      <c r="AB12" s="256" t="s">
        <v>141</v>
      </c>
      <c r="AC12" s="257">
        <v>510</v>
      </c>
      <c r="AD12" s="257">
        <v>25</v>
      </c>
      <c r="AE12" s="257">
        <v>0</v>
      </c>
      <c r="AF12" s="604">
        <v>856</v>
      </c>
      <c r="AG12" s="604">
        <v>0</v>
      </c>
      <c r="AH12" s="607">
        <f t="shared" si="0"/>
        <v>856</v>
      </c>
      <c r="AI12" s="458">
        <f t="shared" si="1"/>
        <v>915.92000000000007</v>
      </c>
    </row>
    <row r="13" spans="1:37" s="259" customFormat="1">
      <c r="A13" s="606">
        <v>11</v>
      </c>
      <c r="B13" s="256" t="s">
        <v>8</v>
      </c>
      <c r="C13" s="256" t="s">
        <v>7066</v>
      </c>
      <c r="D13" s="256" t="s">
        <v>7023</v>
      </c>
      <c r="E13" s="256" t="s">
        <v>304</v>
      </c>
      <c r="F13" s="256" t="s">
        <v>7065</v>
      </c>
      <c r="G13" s="256"/>
      <c r="H13" s="256" t="s">
        <v>7064</v>
      </c>
      <c r="I13" s="256">
        <v>4000</v>
      </c>
      <c r="J13" s="256" t="s">
        <v>396</v>
      </c>
      <c r="K13" s="256"/>
      <c r="L13" s="256"/>
      <c r="M13" s="256" t="s">
        <v>63</v>
      </c>
      <c r="N13" s="256" t="s">
        <v>401</v>
      </c>
      <c r="O13" s="256" t="s">
        <v>146</v>
      </c>
      <c r="P13" s="256"/>
      <c r="Q13" s="256"/>
      <c r="R13" s="256"/>
      <c r="S13" s="256"/>
      <c r="T13" s="256"/>
      <c r="U13" s="256" t="s">
        <v>7063</v>
      </c>
      <c r="V13" s="256" t="s">
        <v>446</v>
      </c>
      <c r="W13" s="256" t="s">
        <v>446</v>
      </c>
      <c r="X13" s="256" t="s">
        <v>68</v>
      </c>
      <c r="Y13" s="256" t="s">
        <v>68</v>
      </c>
      <c r="Z13" s="256" t="s">
        <v>69</v>
      </c>
      <c r="AA13" s="256"/>
      <c r="AB13" s="256" t="s">
        <v>141</v>
      </c>
      <c r="AC13" s="257">
        <v>510</v>
      </c>
      <c r="AD13" s="257">
        <v>25</v>
      </c>
      <c r="AE13" s="257">
        <v>0</v>
      </c>
      <c r="AF13" s="604">
        <v>856</v>
      </c>
      <c r="AG13" s="604">
        <v>0</v>
      </c>
      <c r="AH13" s="607">
        <f t="shared" si="0"/>
        <v>856</v>
      </c>
      <c r="AI13" s="458">
        <f t="shared" si="1"/>
        <v>915.92000000000007</v>
      </c>
    </row>
    <row r="14" spans="1:37" s="259" customFormat="1">
      <c r="A14" s="606">
        <v>12</v>
      </c>
      <c r="B14" s="256" t="s">
        <v>8</v>
      </c>
      <c r="C14" s="256" t="s">
        <v>7062</v>
      </c>
      <c r="D14" s="256" t="s">
        <v>7023</v>
      </c>
      <c r="E14" s="256" t="s">
        <v>358</v>
      </c>
      <c r="F14" s="256" t="s">
        <v>3258</v>
      </c>
      <c r="G14" s="256"/>
      <c r="H14" s="256" t="s">
        <v>6908</v>
      </c>
      <c r="I14" s="256"/>
      <c r="J14" s="256" t="s">
        <v>389</v>
      </c>
      <c r="K14" s="256"/>
      <c r="L14" s="256" t="s">
        <v>404</v>
      </c>
      <c r="M14" s="256" t="s">
        <v>236</v>
      </c>
      <c r="N14" s="256" t="s">
        <v>75</v>
      </c>
      <c r="O14" s="256" t="s">
        <v>65</v>
      </c>
      <c r="P14" s="256"/>
      <c r="Q14" s="256"/>
      <c r="R14" s="256"/>
      <c r="S14" s="256"/>
      <c r="T14" s="256"/>
      <c r="U14" s="256" t="s">
        <v>7061</v>
      </c>
      <c r="V14" s="256" t="s">
        <v>68</v>
      </c>
      <c r="W14" s="256" t="s">
        <v>68</v>
      </c>
      <c r="X14" s="256" t="s">
        <v>68</v>
      </c>
      <c r="Y14" s="256" t="s">
        <v>68</v>
      </c>
      <c r="Z14" s="256" t="s">
        <v>69</v>
      </c>
      <c r="AA14" s="256"/>
      <c r="AB14" s="256" t="s">
        <v>3262</v>
      </c>
      <c r="AC14" s="257">
        <v>216</v>
      </c>
      <c r="AD14" s="257">
        <v>15</v>
      </c>
      <c r="AE14" s="257">
        <v>13</v>
      </c>
      <c r="AF14" s="604">
        <v>390.40000000000003</v>
      </c>
      <c r="AG14" s="604">
        <v>0</v>
      </c>
      <c r="AH14" s="607">
        <f t="shared" si="0"/>
        <v>390.40000000000003</v>
      </c>
      <c r="AI14" s="458">
        <f t="shared" si="1"/>
        <v>417.72800000000007</v>
      </c>
    </row>
    <row r="15" spans="1:37" s="259" customFormat="1">
      <c r="A15" s="606">
        <v>13</v>
      </c>
      <c r="B15" s="256" t="s">
        <v>8</v>
      </c>
      <c r="C15" s="256" t="s">
        <v>7060</v>
      </c>
      <c r="D15" s="256" t="s">
        <v>7023</v>
      </c>
      <c r="E15" s="256" t="s">
        <v>358</v>
      </c>
      <c r="F15" s="256" t="s">
        <v>3258</v>
      </c>
      <c r="G15" s="256"/>
      <c r="H15" s="256" t="s">
        <v>6908</v>
      </c>
      <c r="I15" s="256"/>
      <c r="J15" s="256" t="s">
        <v>389</v>
      </c>
      <c r="K15" s="256"/>
      <c r="L15" s="256" t="s">
        <v>404</v>
      </c>
      <c r="M15" s="256" t="s">
        <v>63</v>
      </c>
      <c r="N15" s="256" t="s">
        <v>436</v>
      </c>
      <c r="O15" s="256" t="s">
        <v>65</v>
      </c>
      <c r="P15" s="256"/>
      <c r="Q15" s="256"/>
      <c r="R15" s="256"/>
      <c r="S15" s="256"/>
      <c r="T15" s="256"/>
      <c r="U15" s="256" t="s">
        <v>7059</v>
      </c>
      <c r="V15" s="256" t="s">
        <v>68</v>
      </c>
      <c r="W15" s="256" t="s">
        <v>68</v>
      </c>
      <c r="X15" s="256" t="s">
        <v>68</v>
      </c>
      <c r="Y15" s="256" t="s">
        <v>68</v>
      </c>
      <c r="Z15" s="256" t="s">
        <v>69</v>
      </c>
      <c r="AA15" s="256"/>
      <c r="AB15" s="256" t="s">
        <v>3262</v>
      </c>
      <c r="AC15" s="257">
        <v>216</v>
      </c>
      <c r="AD15" s="257">
        <v>15</v>
      </c>
      <c r="AE15" s="257">
        <v>13</v>
      </c>
      <c r="AF15" s="604">
        <v>390.40000000000003</v>
      </c>
      <c r="AG15" s="604">
        <v>0</v>
      </c>
      <c r="AH15" s="607">
        <f t="shared" si="0"/>
        <v>390.40000000000003</v>
      </c>
      <c r="AI15" s="458">
        <f t="shared" si="1"/>
        <v>417.72800000000007</v>
      </c>
    </row>
    <row r="16" spans="1:37" s="259" customFormat="1">
      <c r="A16" s="606">
        <v>14</v>
      </c>
      <c r="B16" s="256" t="s">
        <v>8</v>
      </c>
      <c r="C16" s="256" t="s">
        <v>7058</v>
      </c>
      <c r="D16" s="256" t="s">
        <v>7023</v>
      </c>
      <c r="E16" s="256" t="s">
        <v>358</v>
      </c>
      <c r="F16" s="256" t="s">
        <v>3258</v>
      </c>
      <c r="G16" s="256"/>
      <c r="H16" s="256" t="s">
        <v>6908</v>
      </c>
      <c r="I16" s="256"/>
      <c r="J16" s="256" t="s">
        <v>396</v>
      </c>
      <c r="K16" s="256"/>
      <c r="L16" s="256" t="s">
        <v>386</v>
      </c>
      <c r="M16" s="256" t="s">
        <v>236</v>
      </c>
      <c r="N16" s="256" t="s">
        <v>401</v>
      </c>
      <c r="O16" s="256" t="s">
        <v>65</v>
      </c>
      <c r="P16" s="256"/>
      <c r="Q16" s="256"/>
      <c r="R16" s="256"/>
      <c r="S16" s="256"/>
      <c r="T16" s="256"/>
      <c r="U16" s="256" t="s">
        <v>7057</v>
      </c>
      <c r="V16" s="256" t="s">
        <v>68</v>
      </c>
      <c r="W16" s="256" t="s">
        <v>68</v>
      </c>
      <c r="X16" s="256" t="s">
        <v>68</v>
      </c>
      <c r="Y16" s="256" t="s">
        <v>68</v>
      </c>
      <c r="Z16" s="256" t="s">
        <v>69</v>
      </c>
      <c r="AA16" s="256"/>
      <c r="AB16" s="256" t="s">
        <v>3262</v>
      </c>
      <c r="AC16" s="257">
        <v>216</v>
      </c>
      <c r="AD16" s="257">
        <v>25</v>
      </c>
      <c r="AE16" s="257">
        <v>8</v>
      </c>
      <c r="AF16" s="604">
        <v>398.40000000000003</v>
      </c>
      <c r="AG16" s="604">
        <v>0</v>
      </c>
      <c r="AH16" s="607">
        <f t="shared" si="0"/>
        <v>398.40000000000003</v>
      </c>
      <c r="AI16" s="458">
        <f t="shared" si="1"/>
        <v>426.28800000000007</v>
      </c>
    </row>
    <row r="17" spans="1:35" s="259" customFormat="1">
      <c r="A17" s="606">
        <v>15</v>
      </c>
      <c r="B17" s="256" t="s">
        <v>8</v>
      </c>
      <c r="C17" s="256" t="s">
        <v>7056</v>
      </c>
      <c r="D17" s="256" t="s">
        <v>7023</v>
      </c>
      <c r="E17" s="256" t="s">
        <v>358</v>
      </c>
      <c r="F17" s="256" t="s">
        <v>3258</v>
      </c>
      <c r="G17" s="256"/>
      <c r="H17" s="256" t="s">
        <v>6908</v>
      </c>
      <c r="I17" s="256"/>
      <c r="J17" s="256" t="s">
        <v>396</v>
      </c>
      <c r="K17" s="256"/>
      <c r="L17" s="256" t="s">
        <v>404</v>
      </c>
      <c r="M17" s="256" t="s">
        <v>236</v>
      </c>
      <c r="N17" s="256" t="s">
        <v>75</v>
      </c>
      <c r="O17" s="256" t="s">
        <v>65</v>
      </c>
      <c r="P17" s="256"/>
      <c r="Q17" s="256"/>
      <c r="R17" s="256"/>
      <c r="S17" s="256"/>
      <c r="T17" s="256"/>
      <c r="U17" s="256" t="s">
        <v>7055</v>
      </c>
      <c r="V17" s="256" t="s">
        <v>68</v>
      </c>
      <c r="W17" s="256" t="s">
        <v>68</v>
      </c>
      <c r="X17" s="256" t="s">
        <v>68</v>
      </c>
      <c r="Y17" s="256" t="s">
        <v>68</v>
      </c>
      <c r="Z17" s="256" t="s">
        <v>69</v>
      </c>
      <c r="AA17" s="256"/>
      <c r="AB17" s="256" t="s">
        <v>3262</v>
      </c>
      <c r="AC17" s="257">
        <v>216</v>
      </c>
      <c r="AD17" s="257">
        <v>25</v>
      </c>
      <c r="AE17" s="257">
        <v>13</v>
      </c>
      <c r="AF17" s="604">
        <v>406.40000000000003</v>
      </c>
      <c r="AG17" s="604">
        <v>0</v>
      </c>
      <c r="AH17" s="607">
        <f t="shared" si="0"/>
        <v>406.40000000000003</v>
      </c>
      <c r="AI17" s="458">
        <f t="shared" si="1"/>
        <v>434.84800000000007</v>
      </c>
    </row>
    <row r="18" spans="1:35" s="259" customFormat="1">
      <c r="A18" s="606">
        <v>16</v>
      </c>
      <c r="B18" s="256" t="s">
        <v>8</v>
      </c>
      <c r="C18" s="256" t="s">
        <v>7054</v>
      </c>
      <c r="D18" s="256" t="s">
        <v>7023</v>
      </c>
      <c r="E18" s="256" t="s">
        <v>378</v>
      </c>
      <c r="F18" s="256" t="s">
        <v>3258</v>
      </c>
      <c r="G18" s="256"/>
      <c r="H18" s="256" t="s">
        <v>7053</v>
      </c>
      <c r="I18" s="256"/>
      <c r="J18" s="256" t="s">
        <v>389</v>
      </c>
      <c r="K18" s="256"/>
      <c r="L18" s="256" t="s">
        <v>404</v>
      </c>
      <c r="M18" s="256" t="s">
        <v>236</v>
      </c>
      <c r="N18" s="256" t="s">
        <v>392</v>
      </c>
      <c r="O18" s="256" t="s">
        <v>65</v>
      </c>
      <c r="P18" s="256"/>
      <c r="Q18" s="256"/>
      <c r="R18" s="256"/>
      <c r="S18" s="256"/>
      <c r="T18" s="256"/>
      <c r="U18" s="256" t="s">
        <v>7052</v>
      </c>
      <c r="V18" s="256" t="s">
        <v>68</v>
      </c>
      <c r="W18" s="256" t="s">
        <v>68</v>
      </c>
      <c r="X18" s="256" t="s">
        <v>68</v>
      </c>
      <c r="Y18" s="256" t="s">
        <v>68</v>
      </c>
      <c r="Z18" s="256" t="s">
        <v>69</v>
      </c>
      <c r="AA18" s="256"/>
      <c r="AB18" s="256" t="s">
        <v>3262</v>
      </c>
      <c r="AC18" s="257">
        <v>238</v>
      </c>
      <c r="AD18" s="257">
        <v>15</v>
      </c>
      <c r="AE18" s="257">
        <v>13</v>
      </c>
      <c r="AF18" s="604">
        <v>425.6</v>
      </c>
      <c r="AG18" s="604">
        <v>0</v>
      </c>
      <c r="AH18" s="607">
        <f t="shared" si="0"/>
        <v>425.6</v>
      </c>
      <c r="AI18" s="458">
        <f t="shared" si="1"/>
        <v>455.39200000000005</v>
      </c>
    </row>
    <row r="19" spans="1:35" s="259" customFormat="1">
      <c r="A19" s="606">
        <v>17</v>
      </c>
      <c r="B19" s="256" t="s">
        <v>8</v>
      </c>
      <c r="C19" s="256" t="s">
        <v>7051</v>
      </c>
      <c r="D19" s="256" t="s">
        <v>7023</v>
      </c>
      <c r="E19" s="256" t="s">
        <v>358</v>
      </c>
      <c r="F19" s="256" t="s">
        <v>3258</v>
      </c>
      <c r="G19" s="256"/>
      <c r="H19" s="256" t="s">
        <v>7046</v>
      </c>
      <c r="I19" s="256"/>
      <c r="J19" s="256" t="s">
        <v>389</v>
      </c>
      <c r="K19" s="256"/>
      <c r="L19" s="256">
        <v>2000</v>
      </c>
      <c r="M19" s="256" t="s">
        <v>63</v>
      </c>
      <c r="N19" s="256" t="s">
        <v>401</v>
      </c>
      <c r="O19" s="256" t="s">
        <v>65</v>
      </c>
      <c r="P19" s="256"/>
      <c r="Q19" s="256"/>
      <c r="R19" s="256"/>
      <c r="S19" s="256"/>
      <c r="T19" s="256"/>
      <c r="U19" s="256" t="s">
        <v>7050</v>
      </c>
      <c r="V19" s="256" t="s">
        <v>68</v>
      </c>
      <c r="W19" s="256" t="s">
        <v>68</v>
      </c>
      <c r="X19" s="256" t="s">
        <v>68</v>
      </c>
      <c r="Y19" s="256" t="s">
        <v>68</v>
      </c>
      <c r="Z19" s="256" t="s">
        <v>69</v>
      </c>
      <c r="AA19" s="256"/>
      <c r="AB19" s="256" t="s">
        <v>3262</v>
      </c>
      <c r="AC19" s="257">
        <v>396</v>
      </c>
      <c r="AD19" s="257">
        <v>15</v>
      </c>
      <c r="AE19" s="257">
        <v>16</v>
      </c>
      <c r="AF19" s="604">
        <v>683.2</v>
      </c>
      <c r="AG19" s="604">
        <v>0</v>
      </c>
      <c r="AH19" s="607">
        <f t="shared" si="0"/>
        <v>683.2</v>
      </c>
      <c r="AI19" s="458">
        <f t="shared" si="1"/>
        <v>731.02400000000011</v>
      </c>
    </row>
    <row r="20" spans="1:35" s="259" customFormat="1">
      <c r="A20" s="606">
        <v>18</v>
      </c>
      <c r="B20" s="256" t="s">
        <v>8</v>
      </c>
      <c r="C20" s="256" t="s">
        <v>7049</v>
      </c>
      <c r="D20" s="256" t="s">
        <v>7023</v>
      </c>
      <c r="E20" s="256" t="s">
        <v>358</v>
      </c>
      <c r="F20" s="256" t="s">
        <v>3258</v>
      </c>
      <c r="G20" s="256"/>
      <c r="H20" s="256" t="s">
        <v>7046</v>
      </c>
      <c r="I20" s="256"/>
      <c r="J20" s="256" t="s">
        <v>389</v>
      </c>
      <c r="K20" s="256"/>
      <c r="L20" s="256">
        <v>2000</v>
      </c>
      <c r="M20" s="256" t="s">
        <v>63</v>
      </c>
      <c r="N20" s="256" t="s">
        <v>401</v>
      </c>
      <c r="O20" s="256" t="s">
        <v>65</v>
      </c>
      <c r="P20" s="256"/>
      <c r="Q20" s="256"/>
      <c r="R20" s="256"/>
      <c r="S20" s="256"/>
      <c r="T20" s="256"/>
      <c r="U20" s="256" t="s">
        <v>7048</v>
      </c>
      <c r="V20" s="256" t="s">
        <v>68</v>
      </c>
      <c r="W20" s="256" t="s">
        <v>68</v>
      </c>
      <c r="X20" s="256" t="s">
        <v>68</v>
      </c>
      <c r="Y20" s="256" t="s">
        <v>68</v>
      </c>
      <c r="Z20" s="256" t="s">
        <v>69</v>
      </c>
      <c r="AA20" s="256"/>
      <c r="AB20" s="256" t="s">
        <v>3262</v>
      </c>
      <c r="AC20" s="257">
        <v>396</v>
      </c>
      <c r="AD20" s="257">
        <v>15</v>
      </c>
      <c r="AE20" s="257">
        <v>16</v>
      </c>
      <c r="AF20" s="604">
        <v>683.2</v>
      </c>
      <c r="AG20" s="604">
        <v>0</v>
      </c>
      <c r="AH20" s="607">
        <f t="shared" si="0"/>
        <v>683.2</v>
      </c>
      <c r="AI20" s="458">
        <f t="shared" si="1"/>
        <v>731.02400000000011</v>
      </c>
    </row>
    <row r="21" spans="1:35" s="259" customFormat="1">
      <c r="A21" s="606">
        <v>19</v>
      </c>
      <c r="B21" s="256" t="s">
        <v>8</v>
      </c>
      <c r="C21" s="256" t="s">
        <v>7047</v>
      </c>
      <c r="D21" s="256" t="s">
        <v>7023</v>
      </c>
      <c r="E21" s="256" t="s">
        <v>358</v>
      </c>
      <c r="F21" s="256" t="s">
        <v>3258</v>
      </c>
      <c r="G21" s="256"/>
      <c r="H21" s="256" t="s">
        <v>7046</v>
      </c>
      <c r="I21" s="256"/>
      <c r="J21" s="256" t="s">
        <v>396</v>
      </c>
      <c r="K21" s="256"/>
      <c r="L21" s="256">
        <v>2000</v>
      </c>
      <c r="M21" s="256" t="s">
        <v>236</v>
      </c>
      <c r="N21" s="256" t="s">
        <v>401</v>
      </c>
      <c r="O21" s="256" t="s">
        <v>65</v>
      </c>
      <c r="P21" s="256"/>
      <c r="Q21" s="256"/>
      <c r="R21" s="256"/>
      <c r="S21" s="256"/>
      <c r="T21" s="256"/>
      <c r="U21" s="256" t="s">
        <v>7045</v>
      </c>
      <c r="V21" s="256" t="s">
        <v>68</v>
      </c>
      <c r="W21" s="256" t="s">
        <v>68</v>
      </c>
      <c r="X21" s="256" t="s">
        <v>68</v>
      </c>
      <c r="Y21" s="256" t="s">
        <v>68</v>
      </c>
      <c r="Z21" s="256" t="s">
        <v>69</v>
      </c>
      <c r="AA21" s="256"/>
      <c r="AB21" s="256" t="s">
        <v>3262</v>
      </c>
      <c r="AC21" s="257">
        <v>396</v>
      </c>
      <c r="AD21" s="257">
        <v>25</v>
      </c>
      <c r="AE21" s="257">
        <v>16</v>
      </c>
      <c r="AF21" s="604">
        <v>699.2</v>
      </c>
      <c r="AG21" s="604">
        <v>0</v>
      </c>
      <c r="AH21" s="607">
        <f t="shared" si="0"/>
        <v>699.2</v>
      </c>
      <c r="AI21" s="458">
        <f t="shared" si="1"/>
        <v>748.14400000000012</v>
      </c>
    </row>
    <row r="22" spans="1:35" s="259" customFormat="1">
      <c r="A22" s="606">
        <v>20</v>
      </c>
      <c r="B22" s="256" t="s">
        <v>8</v>
      </c>
      <c r="C22" s="256" t="s">
        <v>7044</v>
      </c>
      <c r="D22" s="256" t="s">
        <v>7023</v>
      </c>
      <c r="E22" s="256" t="s">
        <v>422</v>
      </c>
      <c r="F22" s="256" t="s">
        <v>7037</v>
      </c>
      <c r="G22" s="256"/>
      <c r="H22" s="256" t="s">
        <v>7043</v>
      </c>
      <c r="I22" s="256">
        <v>3106</v>
      </c>
      <c r="J22" s="256" t="s">
        <v>396</v>
      </c>
      <c r="K22" s="256" t="s">
        <v>437</v>
      </c>
      <c r="L22" s="256" t="s">
        <v>404</v>
      </c>
      <c r="M22" s="256" t="s">
        <v>74</v>
      </c>
      <c r="N22" s="256" t="s">
        <v>401</v>
      </c>
      <c r="O22" s="256" t="s">
        <v>65</v>
      </c>
      <c r="P22" s="256"/>
      <c r="Q22" s="256"/>
      <c r="R22" s="256"/>
      <c r="S22" s="256" t="s">
        <v>7042</v>
      </c>
      <c r="T22" s="256"/>
      <c r="U22" s="256" t="s">
        <v>7041</v>
      </c>
      <c r="V22" s="256" t="s">
        <v>68</v>
      </c>
      <c r="W22" s="256" t="s">
        <v>68</v>
      </c>
      <c r="X22" s="256" t="s">
        <v>68</v>
      </c>
      <c r="Y22" s="256" t="s">
        <v>68</v>
      </c>
      <c r="Z22" s="256" t="s">
        <v>69</v>
      </c>
      <c r="AA22" s="256"/>
      <c r="AB22" s="256" t="s">
        <v>7034</v>
      </c>
      <c r="AC22" s="257">
        <v>620</v>
      </c>
      <c r="AD22" s="257">
        <v>25</v>
      </c>
      <c r="AE22" s="257">
        <v>13</v>
      </c>
      <c r="AF22" s="604">
        <v>1052.8</v>
      </c>
      <c r="AG22" s="604">
        <v>0</v>
      </c>
      <c r="AH22" s="607">
        <f t="shared" si="0"/>
        <v>1052.8</v>
      </c>
      <c r="AI22" s="458">
        <f t="shared" si="1"/>
        <v>1126.4960000000001</v>
      </c>
    </row>
    <row r="23" spans="1:35" s="259" customFormat="1">
      <c r="A23" s="606">
        <v>21</v>
      </c>
      <c r="B23" s="256" t="s">
        <v>8</v>
      </c>
      <c r="C23" s="256" t="s">
        <v>7040</v>
      </c>
      <c r="D23" s="256" t="s">
        <v>7023</v>
      </c>
      <c r="E23" s="256" t="s">
        <v>1811</v>
      </c>
      <c r="F23" s="256" t="s">
        <v>7037</v>
      </c>
      <c r="G23" s="256"/>
      <c r="H23" s="256" t="s">
        <v>7036</v>
      </c>
      <c r="I23" s="256">
        <v>4116</v>
      </c>
      <c r="J23" s="256" t="s">
        <v>389</v>
      </c>
      <c r="K23" s="256" t="s">
        <v>437</v>
      </c>
      <c r="L23" s="256" t="s">
        <v>448</v>
      </c>
      <c r="M23" s="256" t="s">
        <v>113</v>
      </c>
      <c r="N23" s="256" t="s">
        <v>401</v>
      </c>
      <c r="O23" s="256" t="s">
        <v>65</v>
      </c>
      <c r="P23" s="256"/>
      <c r="Q23" s="256"/>
      <c r="R23" s="256"/>
      <c r="S23" s="256" t="s">
        <v>3355</v>
      </c>
      <c r="T23" s="256" t="s">
        <v>375</v>
      </c>
      <c r="U23" s="256" t="s">
        <v>7039</v>
      </c>
      <c r="V23" s="256" t="s">
        <v>68</v>
      </c>
      <c r="W23" s="256" t="s">
        <v>68</v>
      </c>
      <c r="X23" s="256" t="s">
        <v>68</v>
      </c>
      <c r="Y23" s="256" t="s">
        <v>68</v>
      </c>
      <c r="Z23" s="256" t="s">
        <v>69</v>
      </c>
      <c r="AA23" s="256"/>
      <c r="AB23" s="256" t="s">
        <v>7034</v>
      </c>
      <c r="AC23" s="257">
        <v>932</v>
      </c>
      <c r="AD23" s="257">
        <v>15</v>
      </c>
      <c r="AE23" s="257">
        <v>25</v>
      </c>
      <c r="AF23" s="604">
        <v>1555.2</v>
      </c>
      <c r="AG23" s="604">
        <v>0</v>
      </c>
      <c r="AH23" s="607">
        <f t="shared" si="0"/>
        <v>1555.2</v>
      </c>
      <c r="AI23" s="458">
        <f t="shared" si="1"/>
        <v>1664.0640000000001</v>
      </c>
    </row>
    <row r="24" spans="1:35" s="259" customFormat="1">
      <c r="A24" s="606">
        <v>22</v>
      </c>
      <c r="B24" s="256" t="s">
        <v>8</v>
      </c>
      <c r="C24" s="256" t="s">
        <v>7038</v>
      </c>
      <c r="D24" s="256" t="s">
        <v>7023</v>
      </c>
      <c r="E24" s="256" t="s">
        <v>1811</v>
      </c>
      <c r="F24" s="256" t="s">
        <v>7037</v>
      </c>
      <c r="G24" s="256"/>
      <c r="H24" s="256" t="s">
        <v>7036</v>
      </c>
      <c r="I24" s="256">
        <v>4116</v>
      </c>
      <c r="J24" s="256" t="s">
        <v>454</v>
      </c>
      <c r="K24" s="256" t="s">
        <v>437</v>
      </c>
      <c r="L24" s="256" t="s">
        <v>448</v>
      </c>
      <c r="M24" s="256" t="s">
        <v>113</v>
      </c>
      <c r="N24" s="256" t="s">
        <v>401</v>
      </c>
      <c r="O24" s="256" t="s">
        <v>65</v>
      </c>
      <c r="P24" s="256"/>
      <c r="Q24" s="256"/>
      <c r="R24" s="256"/>
      <c r="S24" s="256" t="s">
        <v>3355</v>
      </c>
      <c r="T24" s="256" t="s">
        <v>375</v>
      </c>
      <c r="U24" s="256" t="s">
        <v>7035</v>
      </c>
      <c r="V24" s="256" t="s">
        <v>68</v>
      </c>
      <c r="W24" s="256" t="s">
        <v>68</v>
      </c>
      <c r="X24" s="256" t="s">
        <v>68</v>
      </c>
      <c r="Y24" s="256" t="s">
        <v>68</v>
      </c>
      <c r="Z24" s="256" t="s">
        <v>69</v>
      </c>
      <c r="AA24" s="256"/>
      <c r="AB24" s="256" t="s">
        <v>7034</v>
      </c>
      <c r="AC24" s="257">
        <v>932</v>
      </c>
      <c r="AD24" s="257">
        <v>50</v>
      </c>
      <c r="AE24" s="257">
        <v>25</v>
      </c>
      <c r="AF24" s="604">
        <v>1611.2</v>
      </c>
      <c r="AG24" s="604">
        <v>0</v>
      </c>
      <c r="AH24" s="607">
        <f t="shared" si="0"/>
        <v>1611.2</v>
      </c>
      <c r="AI24" s="458">
        <f t="shared" si="1"/>
        <v>1723.9840000000002</v>
      </c>
    </row>
    <row r="25" spans="1:35" s="259" customFormat="1">
      <c r="A25" s="606">
        <v>23</v>
      </c>
      <c r="B25" s="256" t="s">
        <v>8</v>
      </c>
      <c r="C25" s="256" t="s">
        <v>7033</v>
      </c>
      <c r="D25" s="256" t="s">
        <v>7023</v>
      </c>
      <c r="E25" s="256" t="s">
        <v>352</v>
      </c>
      <c r="F25" s="256" t="s">
        <v>3307</v>
      </c>
      <c r="G25" s="256"/>
      <c r="H25" s="256" t="s">
        <v>668</v>
      </c>
      <c r="I25" s="256" t="s">
        <v>714</v>
      </c>
      <c r="J25" s="256" t="s">
        <v>389</v>
      </c>
      <c r="K25" s="256"/>
      <c r="L25" s="256" t="s">
        <v>404</v>
      </c>
      <c r="M25" s="256" t="s">
        <v>74</v>
      </c>
      <c r="N25" s="256" t="s">
        <v>401</v>
      </c>
      <c r="O25" s="256" t="s">
        <v>7026</v>
      </c>
      <c r="P25" s="256"/>
      <c r="Q25" s="256"/>
      <c r="R25" s="256"/>
      <c r="S25" s="256"/>
      <c r="T25" s="256"/>
      <c r="U25" s="256" t="s">
        <v>7032</v>
      </c>
      <c r="V25" s="256" t="s">
        <v>68</v>
      </c>
      <c r="W25" s="256" t="s">
        <v>68</v>
      </c>
      <c r="X25" s="256" t="s">
        <v>68</v>
      </c>
      <c r="Y25" s="256" t="s">
        <v>68</v>
      </c>
      <c r="Z25" s="256" t="s">
        <v>69</v>
      </c>
      <c r="AA25" s="256"/>
      <c r="AB25" s="256" t="s">
        <v>289</v>
      </c>
      <c r="AC25" s="257">
        <v>201</v>
      </c>
      <c r="AD25" s="257">
        <v>15</v>
      </c>
      <c r="AE25" s="257">
        <v>13</v>
      </c>
      <c r="AF25" s="604">
        <v>366.40000000000003</v>
      </c>
      <c r="AG25" s="604">
        <v>0</v>
      </c>
      <c r="AH25" s="607">
        <f t="shared" si="0"/>
        <v>366.40000000000003</v>
      </c>
      <c r="AI25" s="458">
        <f t="shared" si="1"/>
        <v>392.04800000000006</v>
      </c>
    </row>
    <row r="26" spans="1:35" s="259" customFormat="1">
      <c r="A26" s="606">
        <v>24</v>
      </c>
      <c r="B26" s="256" t="s">
        <v>8</v>
      </c>
      <c r="C26" s="256" t="s">
        <v>7031</v>
      </c>
      <c r="D26" s="256" t="s">
        <v>7023</v>
      </c>
      <c r="E26" s="256" t="s">
        <v>352</v>
      </c>
      <c r="F26" s="256" t="s">
        <v>3307</v>
      </c>
      <c r="G26" s="256"/>
      <c r="H26" s="256" t="s">
        <v>668</v>
      </c>
      <c r="I26" s="256" t="s">
        <v>714</v>
      </c>
      <c r="J26" s="256" t="s">
        <v>389</v>
      </c>
      <c r="K26" s="256"/>
      <c r="L26" s="256" t="s">
        <v>404</v>
      </c>
      <c r="M26" s="256" t="s">
        <v>74</v>
      </c>
      <c r="N26" s="256" t="s">
        <v>401</v>
      </c>
      <c r="O26" s="256" t="s">
        <v>7026</v>
      </c>
      <c r="P26" s="256"/>
      <c r="Q26" s="256"/>
      <c r="R26" s="256"/>
      <c r="S26" s="256"/>
      <c r="T26" s="256"/>
      <c r="U26" s="256" t="s">
        <v>7030</v>
      </c>
      <c r="V26" s="256" t="s">
        <v>68</v>
      </c>
      <c r="W26" s="256" t="s">
        <v>68</v>
      </c>
      <c r="X26" s="256" t="s">
        <v>68</v>
      </c>
      <c r="Y26" s="256" t="s">
        <v>68</v>
      </c>
      <c r="Z26" s="256" t="s">
        <v>69</v>
      </c>
      <c r="AA26" s="256"/>
      <c r="AB26" s="256" t="s">
        <v>289</v>
      </c>
      <c r="AC26" s="257">
        <v>201</v>
      </c>
      <c r="AD26" s="257">
        <v>15</v>
      </c>
      <c r="AE26" s="257">
        <v>13</v>
      </c>
      <c r="AF26" s="604">
        <v>366.40000000000003</v>
      </c>
      <c r="AG26" s="604">
        <v>0</v>
      </c>
      <c r="AH26" s="607">
        <f t="shared" si="0"/>
        <v>366.40000000000003</v>
      </c>
      <c r="AI26" s="458">
        <f t="shared" si="1"/>
        <v>392.04800000000006</v>
      </c>
    </row>
    <row r="27" spans="1:35" s="259" customFormat="1">
      <c r="A27" s="606">
        <v>25</v>
      </c>
      <c r="B27" s="256" t="s">
        <v>8</v>
      </c>
      <c r="C27" s="256" t="s">
        <v>7029</v>
      </c>
      <c r="D27" s="256" t="s">
        <v>7023</v>
      </c>
      <c r="E27" s="256" t="s">
        <v>352</v>
      </c>
      <c r="F27" s="256" t="s">
        <v>3307</v>
      </c>
      <c r="G27" s="256"/>
      <c r="H27" s="256" t="s">
        <v>668</v>
      </c>
      <c r="I27" s="256" t="s">
        <v>714</v>
      </c>
      <c r="J27" s="256" t="s">
        <v>389</v>
      </c>
      <c r="K27" s="256"/>
      <c r="L27" s="256" t="s">
        <v>404</v>
      </c>
      <c r="M27" s="256" t="s">
        <v>74</v>
      </c>
      <c r="N27" s="256" t="s">
        <v>401</v>
      </c>
      <c r="O27" s="256" t="s">
        <v>7026</v>
      </c>
      <c r="P27" s="256"/>
      <c r="Q27" s="256"/>
      <c r="R27" s="256"/>
      <c r="S27" s="256"/>
      <c r="T27" s="256"/>
      <c r="U27" s="256" t="s">
        <v>7028</v>
      </c>
      <c r="V27" s="256" t="s">
        <v>68</v>
      </c>
      <c r="W27" s="256" t="s">
        <v>68</v>
      </c>
      <c r="X27" s="256" t="s">
        <v>68</v>
      </c>
      <c r="Y27" s="256" t="s">
        <v>68</v>
      </c>
      <c r="Z27" s="256" t="s">
        <v>69</v>
      </c>
      <c r="AA27" s="256"/>
      <c r="AB27" s="256" t="s">
        <v>289</v>
      </c>
      <c r="AC27" s="257">
        <v>201</v>
      </c>
      <c r="AD27" s="257">
        <v>15</v>
      </c>
      <c r="AE27" s="257">
        <v>13</v>
      </c>
      <c r="AF27" s="604">
        <v>366.40000000000003</v>
      </c>
      <c r="AG27" s="604">
        <v>0</v>
      </c>
      <c r="AH27" s="607">
        <f t="shared" si="0"/>
        <v>366.40000000000003</v>
      </c>
      <c r="AI27" s="458">
        <f t="shared" si="1"/>
        <v>392.04800000000006</v>
      </c>
    </row>
    <row r="28" spans="1:35" s="259" customFormat="1">
      <c r="A28" s="606">
        <v>26</v>
      </c>
      <c r="B28" s="256" t="s">
        <v>8</v>
      </c>
      <c r="C28" s="256" t="s">
        <v>7027</v>
      </c>
      <c r="D28" s="256" t="s">
        <v>7023</v>
      </c>
      <c r="E28" s="256" t="s">
        <v>352</v>
      </c>
      <c r="F28" s="256" t="s">
        <v>3307</v>
      </c>
      <c r="G28" s="256"/>
      <c r="H28" s="256" t="s">
        <v>668</v>
      </c>
      <c r="I28" s="256" t="s">
        <v>714</v>
      </c>
      <c r="J28" s="256" t="s">
        <v>389</v>
      </c>
      <c r="K28" s="256"/>
      <c r="L28" s="256" t="s">
        <v>404</v>
      </c>
      <c r="M28" s="256" t="s">
        <v>74</v>
      </c>
      <c r="N28" s="256" t="s">
        <v>401</v>
      </c>
      <c r="O28" s="256" t="s">
        <v>7026</v>
      </c>
      <c r="P28" s="256"/>
      <c r="Q28" s="256"/>
      <c r="R28" s="256"/>
      <c r="S28" s="256"/>
      <c r="T28" s="256"/>
      <c r="U28" s="256" t="s">
        <v>7025</v>
      </c>
      <c r="V28" s="256" t="s">
        <v>68</v>
      </c>
      <c r="W28" s="256" t="s">
        <v>68</v>
      </c>
      <c r="X28" s="256" t="s">
        <v>68</v>
      </c>
      <c r="Y28" s="256" t="s">
        <v>68</v>
      </c>
      <c r="Z28" s="256" t="s">
        <v>69</v>
      </c>
      <c r="AA28" s="256"/>
      <c r="AB28" s="256" t="s">
        <v>289</v>
      </c>
      <c r="AC28" s="257">
        <v>201</v>
      </c>
      <c r="AD28" s="257">
        <v>15</v>
      </c>
      <c r="AE28" s="257">
        <v>13</v>
      </c>
      <c r="AF28" s="604">
        <v>366.40000000000003</v>
      </c>
      <c r="AG28" s="604">
        <v>0</v>
      </c>
      <c r="AH28" s="607">
        <f t="shared" si="0"/>
        <v>366.40000000000003</v>
      </c>
      <c r="AI28" s="458">
        <f t="shared" si="1"/>
        <v>392.04800000000006</v>
      </c>
    </row>
    <row r="29" spans="1:35" s="613" customFormat="1" ht="15.75" thickBot="1">
      <c r="A29" s="608">
        <v>27</v>
      </c>
      <c r="B29" s="609" t="s">
        <v>8</v>
      </c>
      <c r="C29" s="609" t="s">
        <v>7024</v>
      </c>
      <c r="D29" s="609" t="s">
        <v>7023</v>
      </c>
      <c r="E29" s="609" t="s">
        <v>358</v>
      </c>
      <c r="F29" s="609" t="s">
        <v>7022</v>
      </c>
      <c r="G29" s="609"/>
      <c r="H29" s="609" t="s">
        <v>7021</v>
      </c>
      <c r="I29" s="609"/>
      <c r="J29" s="609" t="s">
        <v>454</v>
      </c>
      <c r="K29" s="609"/>
      <c r="L29" s="609" t="s">
        <v>7020</v>
      </c>
      <c r="M29" s="609" t="s">
        <v>236</v>
      </c>
      <c r="N29" s="609" t="s">
        <v>401</v>
      </c>
      <c r="O29" s="609" t="s">
        <v>65</v>
      </c>
      <c r="P29" s="609"/>
      <c r="Q29" s="609"/>
      <c r="R29" s="609"/>
      <c r="S29" s="609"/>
      <c r="T29" s="609"/>
      <c r="U29" s="609" t="s">
        <v>7019</v>
      </c>
      <c r="V29" s="609" t="s">
        <v>68</v>
      </c>
      <c r="W29" s="609" t="s">
        <v>68</v>
      </c>
      <c r="X29" s="609" t="s">
        <v>68</v>
      </c>
      <c r="Y29" s="609" t="s">
        <v>68</v>
      </c>
      <c r="Z29" s="609" t="s">
        <v>69</v>
      </c>
      <c r="AA29" s="609"/>
      <c r="AB29" s="609" t="s">
        <v>7018</v>
      </c>
      <c r="AC29" s="610">
        <v>423</v>
      </c>
      <c r="AD29" s="610">
        <v>50</v>
      </c>
      <c r="AE29" s="610">
        <v>24</v>
      </c>
      <c r="AF29" s="611">
        <v>795.2</v>
      </c>
      <c r="AG29" s="611">
        <v>0</v>
      </c>
      <c r="AH29" s="612">
        <f t="shared" si="0"/>
        <v>795.2</v>
      </c>
      <c r="AI29" s="466">
        <f t="shared" si="1"/>
        <v>850.86400000000015</v>
      </c>
    </row>
    <row r="30" spans="1:35">
      <c r="AH30" s="93"/>
    </row>
    <row r="31" spans="1:35">
      <c r="A31" s="603" t="s">
        <v>133</v>
      </c>
      <c r="AH31" s="93"/>
      <c r="AI31" s="35"/>
    </row>
  </sheetData>
  <customSheetViews>
    <customSheetView guid="{1B6ADCBD-C280-4470-851F-30A10F715017}" scale="75" hiddenColumns="1">
      <pageMargins left="0.7" right="0.7" top="0.75" bottom="0.75" header="0.3" footer="0.3"/>
      <pageSetup orientation="portrait" horizontalDpi="4294967295" verticalDpi="4294967295"/>
    </customSheetView>
    <customSheetView guid="{BF7BEA0E-ED18-4608-868B-0C16A30D130B}" scale="75" hiddenColumns="1">
      <pageMargins left="0.7" right="0.7" top="0.75" bottom="0.75" header="0.3" footer="0.3"/>
      <pageSetup orientation="portrait" horizontalDpi="4294967295" verticalDpi="4294967295"/>
    </customSheetView>
  </customSheetViews>
  <pageMargins left="0.7" right="0.7" top="0.75" bottom="0.75" header="0.3" footer="0.3"/>
  <pageSetup orientation="portrait" horizontalDpi="4294967295" verticalDpi="4294967295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B050"/>
  </sheetPr>
  <dimension ref="A1:AK45"/>
  <sheetViews>
    <sheetView topLeftCell="A22" zoomScale="75" zoomScaleNormal="75" workbookViewId="0">
      <selection activeCell="A24" sqref="A23:XFD24"/>
    </sheetView>
  </sheetViews>
  <sheetFormatPr baseColWidth="10" defaultColWidth="9.140625" defaultRowHeight="15"/>
  <cols>
    <col min="1" max="1" width="4" style="585" bestFit="1" customWidth="1"/>
    <col min="2" max="2" width="8" style="84" bestFit="1" customWidth="1"/>
    <col min="3" max="3" width="12.85546875" style="84" hidden="1" customWidth="1"/>
    <col min="4" max="4" width="9.28515625" style="84" hidden="1" customWidth="1"/>
    <col min="5" max="5" width="11.5703125" style="84" hidden="1" customWidth="1"/>
    <col min="6" max="6" width="9.85546875" style="84" bestFit="1" customWidth="1"/>
    <col min="7" max="7" width="7.140625" style="84" hidden="1" customWidth="1"/>
    <col min="8" max="8" width="8.140625" style="84" bestFit="1" customWidth="1"/>
    <col min="9" max="9" width="8.85546875" style="84" hidden="1" customWidth="1"/>
    <col min="10" max="10" width="6.42578125" style="84" bestFit="1" customWidth="1"/>
    <col min="11" max="11" width="20.85546875" style="84" bestFit="1" customWidth="1"/>
    <col min="12" max="12" width="8.28515625" style="84" bestFit="1" customWidth="1"/>
    <col min="13" max="13" width="11.140625" style="84" bestFit="1" customWidth="1"/>
    <col min="14" max="14" width="6.42578125" style="84" bestFit="1" customWidth="1"/>
    <col min="15" max="15" width="9.140625" style="84" bestFit="1" customWidth="1"/>
    <col min="16" max="16" width="9.28515625" style="84" hidden="1" customWidth="1"/>
    <col min="17" max="17" width="12.85546875" style="84" hidden="1" customWidth="1"/>
    <col min="18" max="18" width="15.7109375" style="84" hidden="1" customWidth="1"/>
    <col min="19" max="19" width="16.7109375" style="84" customWidth="1"/>
    <col min="20" max="20" width="10.5703125" style="84" hidden="1" customWidth="1"/>
    <col min="21" max="21" width="13.7109375" style="84" bestFit="1" customWidth="1"/>
    <col min="22" max="22" width="14.140625" style="84" hidden="1" customWidth="1"/>
    <col min="23" max="23" width="16.28515625" style="84" bestFit="1" customWidth="1"/>
    <col min="24" max="24" width="16.85546875" style="84" bestFit="1" customWidth="1"/>
    <col min="25" max="25" width="15" style="84" bestFit="1" customWidth="1"/>
    <col min="26" max="26" width="4.7109375" style="84" bestFit="1" customWidth="1"/>
    <col min="27" max="27" width="6" style="84" customWidth="1"/>
    <col min="28" max="28" width="13.85546875" style="84" hidden="1" customWidth="1"/>
    <col min="29" max="29" width="13.140625" style="85" hidden="1" customWidth="1"/>
    <col min="30" max="30" width="10" style="85" hidden="1" customWidth="1"/>
    <col min="31" max="31" width="9.85546875" style="85" hidden="1" customWidth="1"/>
    <col min="32" max="32" width="7.42578125" style="587" bestFit="1" customWidth="1"/>
    <col min="33" max="33" width="12.5703125" style="587" bestFit="1" customWidth="1"/>
    <col min="34" max="34" width="8.5703125" style="85" bestFit="1" customWidth="1"/>
    <col min="35" max="35" width="11" style="86" bestFit="1" customWidth="1"/>
    <col min="36" max="36" width="9.140625" style="87"/>
    <col min="37" max="37" width="22.85546875" style="87" bestFit="1" customWidth="1"/>
    <col min="38" max="16384" width="9.140625" style="87"/>
  </cols>
  <sheetData>
    <row r="1" spans="1:37" s="255" customFormat="1" ht="76.5" customHeight="1" thickBot="1">
      <c r="A1" s="584"/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3"/>
      <c r="AD1" s="253"/>
      <c r="AE1" s="253"/>
      <c r="AF1" s="586"/>
      <c r="AG1" s="586"/>
      <c r="AH1" s="253"/>
      <c r="AI1" s="254"/>
    </row>
    <row r="2" spans="1:37" s="371" customFormat="1" ht="15.75" thickBot="1">
      <c r="A2" s="439" t="s">
        <v>22</v>
      </c>
      <c r="B2" s="366" t="s">
        <v>23</v>
      </c>
      <c r="C2" s="366" t="s">
        <v>24</v>
      </c>
      <c r="D2" s="366" t="s">
        <v>25</v>
      </c>
      <c r="E2" s="366" t="s">
        <v>26</v>
      </c>
      <c r="F2" s="366" t="s">
        <v>27</v>
      </c>
      <c r="G2" s="366" t="s">
        <v>28</v>
      </c>
      <c r="H2" s="366" t="s">
        <v>29</v>
      </c>
      <c r="I2" s="366" t="s">
        <v>30</v>
      </c>
      <c r="J2" s="366" t="s">
        <v>31</v>
      </c>
      <c r="K2" s="366" t="s">
        <v>32</v>
      </c>
      <c r="L2" s="366" t="s">
        <v>33</v>
      </c>
      <c r="M2" s="366" t="s">
        <v>34</v>
      </c>
      <c r="N2" s="366" t="s">
        <v>35</v>
      </c>
      <c r="O2" s="366" t="s">
        <v>36</v>
      </c>
      <c r="P2" s="366" t="s">
        <v>37</v>
      </c>
      <c r="Q2" s="366" t="s">
        <v>38</v>
      </c>
      <c r="R2" s="366" t="s">
        <v>39</v>
      </c>
      <c r="S2" s="366" t="s">
        <v>40</v>
      </c>
      <c r="T2" s="366" t="s">
        <v>41</v>
      </c>
      <c r="U2" s="366" t="s">
        <v>42</v>
      </c>
      <c r="V2" s="366" t="s">
        <v>43</v>
      </c>
      <c r="W2" s="366" t="s">
        <v>44</v>
      </c>
      <c r="X2" s="366" t="s">
        <v>45</v>
      </c>
      <c r="Y2" s="366" t="s">
        <v>46</v>
      </c>
      <c r="Z2" s="366" t="s">
        <v>47</v>
      </c>
      <c r="AA2" s="366" t="s">
        <v>48</v>
      </c>
      <c r="AB2" s="366" t="s">
        <v>49</v>
      </c>
      <c r="AC2" s="367" t="s">
        <v>50</v>
      </c>
      <c r="AD2" s="367" t="s">
        <v>51</v>
      </c>
      <c r="AE2" s="367" t="s">
        <v>52</v>
      </c>
      <c r="AF2" s="377" t="s">
        <v>53</v>
      </c>
      <c r="AG2" s="377" t="s">
        <v>54</v>
      </c>
      <c r="AH2" s="367" t="s">
        <v>55</v>
      </c>
      <c r="AI2" s="368" t="s">
        <v>56</v>
      </c>
      <c r="AJ2" s="369"/>
      <c r="AK2" s="370"/>
    </row>
    <row r="3" spans="1:37" s="409" customFormat="1">
      <c r="A3" s="404">
        <v>1</v>
      </c>
      <c r="B3" s="405" t="s">
        <v>8</v>
      </c>
      <c r="C3" s="405" t="s">
        <v>2137</v>
      </c>
      <c r="D3" s="405" t="s">
        <v>2138</v>
      </c>
      <c r="E3" s="405" t="s">
        <v>2139</v>
      </c>
      <c r="F3" s="405">
        <v>3500</v>
      </c>
      <c r="G3" s="405" t="s">
        <v>133</v>
      </c>
      <c r="H3" s="405" t="s">
        <v>385</v>
      </c>
      <c r="I3" s="405">
        <v>3000</v>
      </c>
      <c r="J3" s="405" t="s">
        <v>85</v>
      </c>
      <c r="K3" s="405" t="s">
        <v>194</v>
      </c>
      <c r="L3" s="405">
        <v>500</v>
      </c>
      <c r="M3" s="405" t="s">
        <v>74</v>
      </c>
      <c r="N3" s="405" t="s">
        <v>75</v>
      </c>
      <c r="O3" s="405" t="s">
        <v>65</v>
      </c>
      <c r="P3" s="405">
        <v>0</v>
      </c>
      <c r="Q3" s="405" t="s">
        <v>133</v>
      </c>
      <c r="R3" s="405" t="s">
        <v>133</v>
      </c>
      <c r="S3" s="405"/>
      <c r="T3" s="405" t="s">
        <v>133</v>
      </c>
      <c r="U3" s="405" t="s">
        <v>2140</v>
      </c>
      <c r="V3" s="405" t="s">
        <v>68</v>
      </c>
      <c r="W3" s="405" t="s">
        <v>68</v>
      </c>
      <c r="X3" s="405" t="s">
        <v>68</v>
      </c>
      <c r="Y3" s="405" t="s">
        <v>68</v>
      </c>
      <c r="Z3" s="405" t="s">
        <v>69</v>
      </c>
      <c r="AA3" s="405" t="s">
        <v>133</v>
      </c>
      <c r="AB3" s="405" t="s">
        <v>141</v>
      </c>
      <c r="AC3" s="406">
        <v>31</v>
      </c>
      <c r="AD3" s="406">
        <v>0</v>
      </c>
      <c r="AE3" s="406">
        <v>0</v>
      </c>
      <c r="AF3" s="407">
        <v>49.6</v>
      </c>
      <c r="AG3" s="407">
        <f>AF3*(1-(0.95^0*0.9^0*0.8^0*0.7^0*0.65^0*0.93^0*0.93^0*1^0))</f>
        <v>0</v>
      </c>
      <c r="AH3" s="408">
        <f t="shared" ref="AH3:AH21" si="0">AF3-AG3</f>
        <v>49.6</v>
      </c>
      <c r="AI3" s="434">
        <f>AF3*1.07</f>
        <v>53.072000000000003</v>
      </c>
    </row>
    <row r="4" spans="1:37" s="409" customFormat="1">
      <c r="A4" s="404">
        <v>2</v>
      </c>
      <c r="B4" s="405" t="s">
        <v>8</v>
      </c>
      <c r="C4" s="405" t="s">
        <v>2141</v>
      </c>
      <c r="D4" s="405" t="s">
        <v>2138</v>
      </c>
      <c r="E4" s="405" t="s">
        <v>2142</v>
      </c>
      <c r="F4" s="405">
        <v>3500</v>
      </c>
      <c r="G4" s="405" t="s">
        <v>133</v>
      </c>
      <c r="H4" s="405" t="s">
        <v>391</v>
      </c>
      <c r="I4" s="405">
        <v>3000</v>
      </c>
      <c r="J4" s="405" t="s">
        <v>108</v>
      </c>
      <c r="K4" s="405" t="s">
        <v>194</v>
      </c>
      <c r="L4" s="405">
        <v>500</v>
      </c>
      <c r="M4" s="405" t="s">
        <v>74</v>
      </c>
      <c r="N4" s="405" t="s">
        <v>392</v>
      </c>
      <c r="O4" s="405" t="s">
        <v>65</v>
      </c>
      <c r="P4" s="405">
        <v>0</v>
      </c>
      <c r="Q4" s="405" t="s">
        <v>133</v>
      </c>
      <c r="R4" s="405" t="s">
        <v>133</v>
      </c>
      <c r="S4" s="405"/>
      <c r="T4" s="405" t="s">
        <v>133</v>
      </c>
      <c r="U4" s="405" t="s">
        <v>2143</v>
      </c>
      <c r="V4" s="405" t="s">
        <v>68</v>
      </c>
      <c r="W4" s="405" t="s">
        <v>68</v>
      </c>
      <c r="X4" s="405" t="s">
        <v>68</v>
      </c>
      <c r="Y4" s="405" t="s">
        <v>68</v>
      </c>
      <c r="Z4" s="405" t="s">
        <v>69</v>
      </c>
      <c r="AA4" s="405" t="s">
        <v>133</v>
      </c>
      <c r="AB4" s="405" t="s">
        <v>141</v>
      </c>
      <c r="AC4" s="406">
        <v>31</v>
      </c>
      <c r="AD4" s="406">
        <v>0</v>
      </c>
      <c r="AE4" s="406">
        <v>0</v>
      </c>
      <c r="AF4" s="407">
        <v>49.6</v>
      </c>
      <c r="AG4" s="407">
        <f>AF4*(1-(0.95^0*0.9^0*0.8^0*0.7^0*0.65^0*0.93^0*0.93^0*1^0))</f>
        <v>0</v>
      </c>
      <c r="AH4" s="408">
        <f t="shared" si="0"/>
        <v>49.6</v>
      </c>
      <c r="AI4" s="434">
        <f t="shared" ref="AI4:AI21" si="1">AF4*1.07</f>
        <v>53.072000000000003</v>
      </c>
    </row>
    <row r="5" spans="1:37" s="409" customFormat="1">
      <c r="A5" s="404">
        <v>3</v>
      </c>
      <c r="B5" s="405" t="s">
        <v>8</v>
      </c>
      <c r="C5" s="405" t="s">
        <v>2144</v>
      </c>
      <c r="D5" s="405" t="s">
        <v>2138</v>
      </c>
      <c r="E5" s="405" t="s">
        <v>2142</v>
      </c>
      <c r="F5" s="405">
        <v>3500</v>
      </c>
      <c r="G5" s="405" t="s">
        <v>133</v>
      </c>
      <c r="H5" s="405" t="s">
        <v>391</v>
      </c>
      <c r="I5" s="405">
        <v>3000</v>
      </c>
      <c r="J5" s="405" t="s">
        <v>121</v>
      </c>
      <c r="K5" s="405" t="s">
        <v>194</v>
      </c>
      <c r="L5" s="405">
        <v>500</v>
      </c>
      <c r="M5" s="405" t="s">
        <v>113</v>
      </c>
      <c r="N5" s="405" t="s">
        <v>392</v>
      </c>
      <c r="O5" s="405" t="s">
        <v>65</v>
      </c>
      <c r="P5" s="405">
        <v>0</v>
      </c>
      <c r="Q5" s="405" t="s">
        <v>133</v>
      </c>
      <c r="R5" s="405" t="s">
        <v>133</v>
      </c>
      <c r="S5" s="405"/>
      <c r="T5" s="405" t="s">
        <v>133</v>
      </c>
      <c r="U5" s="405" t="s">
        <v>2145</v>
      </c>
      <c r="V5" s="405" t="s">
        <v>68</v>
      </c>
      <c r="W5" s="405" t="s">
        <v>68</v>
      </c>
      <c r="X5" s="405" t="s">
        <v>68</v>
      </c>
      <c r="Y5" s="405" t="s">
        <v>68</v>
      </c>
      <c r="Z5" s="405" t="s">
        <v>69</v>
      </c>
      <c r="AA5" s="405" t="s">
        <v>82</v>
      </c>
      <c r="AB5" s="405" t="s">
        <v>141</v>
      </c>
      <c r="AC5" s="406">
        <v>31</v>
      </c>
      <c r="AD5" s="406">
        <v>8</v>
      </c>
      <c r="AE5" s="406">
        <v>0</v>
      </c>
      <c r="AF5" s="407">
        <v>62.400000000000006</v>
      </c>
      <c r="AG5" s="407">
        <f>AF5*(1-(0.95^0*0.9^0*0.8^0*0.7^0*0.65^0*0.93^0*0.93^0*1^1))</f>
        <v>0</v>
      </c>
      <c r="AH5" s="408">
        <f t="shared" si="0"/>
        <v>62.400000000000006</v>
      </c>
      <c r="AI5" s="434">
        <f t="shared" si="1"/>
        <v>66.768000000000015</v>
      </c>
    </row>
    <row r="6" spans="1:37" s="409" customFormat="1">
      <c r="A6" s="404">
        <v>4</v>
      </c>
      <c r="B6" s="405" t="s">
        <v>8</v>
      </c>
      <c r="C6" s="405" t="s">
        <v>2146</v>
      </c>
      <c r="D6" s="405" t="s">
        <v>2138</v>
      </c>
      <c r="E6" s="405" t="s">
        <v>1309</v>
      </c>
      <c r="F6" s="405">
        <v>3500</v>
      </c>
      <c r="G6" s="405" t="s">
        <v>133</v>
      </c>
      <c r="H6" s="405" t="s">
        <v>387</v>
      </c>
      <c r="I6" s="405">
        <v>3000</v>
      </c>
      <c r="J6" s="405" t="s">
        <v>108</v>
      </c>
      <c r="K6" s="405" t="s">
        <v>194</v>
      </c>
      <c r="L6" s="405">
        <v>500</v>
      </c>
      <c r="M6" s="405" t="s">
        <v>74</v>
      </c>
      <c r="N6" s="405" t="s">
        <v>75</v>
      </c>
      <c r="O6" s="405" t="s">
        <v>65</v>
      </c>
      <c r="P6" s="405">
        <v>0</v>
      </c>
      <c r="Q6" s="405" t="s">
        <v>133</v>
      </c>
      <c r="R6" s="405" t="s">
        <v>133</v>
      </c>
      <c r="S6" s="405"/>
      <c r="T6" s="405" t="s">
        <v>133</v>
      </c>
      <c r="U6" s="405" t="s">
        <v>2147</v>
      </c>
      <c r="V6" s="405" t="s">
        <v>68</v>
      </c>
      <c r="W6" s="405" t="s">
        <v>68</v>
      </c>
      <c r="X6" s="405" t="s">
        <v>68</v>
      </c>
      <c r="Y6" s="405" t="s">
        <v>68</v>
      </c>
      <c r="Z6" s="405" t="s">
        <v>69</v>
      </c>
      <c r="AA6" s="405" t="s">
        <v>133</v>
      </c>
      <c r="AB6" s="405" t="s">
        <v>141</v>
      </c>
      <c r="AC6" s="406">
        <v>38</v>
      </c>
      <c r="AD6" s="406">
        <v>0</v>
      </c>
      <c r="AE6" s="406">
        <v>0</v>
      </c>
      <c r="AF6" s="407">
        <v>60.800000000000004</v>
      </c>
      <c r="AG6" s="407">
        <f>AF6*(1-(0.95^0*0.9^0*0.8^0*0.7^0*0.65^0*0.93^0*0.93^0*1^0))</f>
        <v>0</v>
      </c>
      <c r="AH6" s="408">
        <f t="shared" si="0"/>
        <v>60.800000000000004</v>
      </c>
      <c r="AI6" s="434">
        <f t="shared" si="1"/>
        <v>65.056000000000012</v>
      </c>
    </row>
    <row r="7" spans="1:37" s="409" customFormat="1">
      <c r="A7" s="404">
        <v>5</v>
      </c>
      <c r="B7" s="405" t="s">
        <v>8</v>
      </c>
      <c r="C7" s="405" t="s">
        <v>2148</v>
      </c>
      <c r="D7" s="405" t="s">
        <v>2138</v>
      </c>
      <c r="E7" s="405" t="s">
        <v>240</v>
      </c>
      <c r="F7" s="405" t="s">
        <v>2149</v>
      </c>
      <c r="G7" s="405" t="s">
        <v>133</v>
      </c>
      <c r="H7" s="405" t="s">
        <v>384</v>
      </c>
      <c r="I7" s="405" t="s">
        <v>133</v>
      </c>
      <c r="J7" s="405" t="s">
        <v>73</v>
      </c>
      <c r="K7" s="405" t="s">
        <v>133</v>
      </c>
      <c r="L7" s="405">
        <v>250</v>
      </c>
      <c r="M7" s="405" t="s">
        <v>236</v>
      </c>
      <c r="N7" s="405" t="s">
        <v>75</v>
      </c>
      <c r="O7" s="405" t="s">
        <v>65</v>
      </c>
      <c r="P7" s="405" t="s">
        <v>133</v>
      </c>
      <c r="Q7" s="405" t="s">
        <v>133</v>
      </c>
      <c r="R7" s="405" t="s">
        <v>133</v>
      </c>
      <c r="S7" s="405"/>
      <c r="T7" s="405" t="s">
        <v>133</v>
      </c>
      <c r="U7" s="405" t="s">
        <v>2150</v>
      </c>
      <c r="V7" s="405" t="s">
        <v>571</v>
      </c>
      <c r="W7" s="405" t="s">
        <v>571</v>
      </c>
      <c r="X7" s="405" t="s">
        <v>68</v>
      </c>
      <c r="Y7" s="405" t="s">
        <v>68</v>
      </c>
      <c r="Z7" s="405" t="s">
        <v>69</v>
      </c>
      <c r="AA7" s="405" t="s">
        <v>133</v>
      </c>
      <c r="AB7" s="405" t="s">
        <v>2151</v>
      </c>
      <c r="AC7" s="406">
        <v>31</v>
      </c>
      <c r="AD7" s="406">
        <v>0</v>
      </c>
      <c r="AE7" s="406">
        <v>0</v>
      </c>
      <c r="AF7" s="407">
        <v>49.6</v>
      </c>
      <c r="AG7" s="407">
        <v>0</v>
      </c>
      <c r="AH7" s="408">
        <f t="shared" si="0"/>
        <v>49.6</v>
      </c>
      <c r="AI7" s="434">
        <f t="shared" si="1"/>
        <v>53.072000000000003</v>
      </c>
    </row>
    <row r="8" spans="1:37" s="409" customFormat="1">
      <c r="A8" s="404">
        <v>6</v>
      </c>
      <c r="B8" s="405" t="s">
        <v>8</v>
      </c>
      <c r="C8" s="405" t="s">
        <v>2152</v>
      </c>
      <c r="D8" s="405" t="s">
        <v>2138</v>
      </c>
      <c r="E8" s="405" t="s">
        <v>421</v>
      </c>
      <c r="F8" s="405" t="s">
        <v>2149</v>
      </c>
      <c r="G8" s="405" t="s">
        <v>133</v>
      </c>
      <c r="H8" s="405" t="s">
        <v>387</v>
      </c>
      <c r="I8" s="405" t="s">
        <v>133</v>
      </c>
      <c r="J8" s="405" t="s">
        <v>108</v>
      </c>
      <c r="K8" s="405" t="s">
        <v>133</v>
      </c>
      <c r="L8" s="405">
        <v>250</v>
      </c>
      <c r="M8" s="405" t="s">
        <v>236</v>
      </c>
      <c r="N8" s="405" t="s">
        <v>75</v>
      </c>
      <c r="O8" s="405" t="s">
        <v>65</v>
      </c>
      <c r="P8" s="405" t="s">
        <v>133</v>
      </c>
      <c r="Q8" s="405" t="s">
        <v>133</v>
      </c>
      <c r="R8" s="405" t="s">
        <v>133</v>
      </c>
      <c r="S8" s="405"/>
      <c r="T8" s="405" t="s">
        <v>133</v>
      </c>
      <c r="U8" s="405" t="s">
        <v>2153</v>
      </c>
      <c r="V8" s="405" t="s">
        <v>68</v>
      </c>
      <c r="W8" s="405" t="s">
        <v>68</v>
      </c>
      <c r="X8" s="405" t="s">
        <v>68</v>
      </c>
      <c r="Y8" s="405" t="s">
        <v>68</v>
      </c>
      <c r="Z8" s="405" t="s">
        <v>69</v>
      </c>
      <c r="AA8" s="405" t="s">
        <v>133</v>
      </c>
      <c r="AB8" s="405" t="s">
        <v>2154</v>
      </c>
      <c r="AC8" s="406">
        <v>38</v>
      </c>
      <c r="AD8" s="406">
        <v>0</v>
      </c>
      <c r="AE8" s="406">
        <v>0</v>
      </c>
      <c r="AF8" s="407">
        <v>60.800000000000004</v>
      </c>
      <c r="AG8" s="407">
        <f>AF8*(1-(0.95^0*0.9^0*0.8^0*0.7^0*0.65^0*0.93^0*0.93^0*1^0))</f>
        <v>0</v>
      </c>
      <c r="AH8" s="408">
        <f t="shared" si="0"/>
        <v>60.800000000000004</v>
      </c>
      <c r="AI8" s="434">
        <f t="shared" si="1"/>
        <v>65.056000000000012</v>
      </c>
    </row>
    <row r="9" spans="1:37" s="409" customFormat="1">
      <c r="A9" s="404">
        <v>7</v>
      </c>
      <c r="B9" s="405" t="s">
        <v>8</v>
      </c>
      <c r="C9" s="405" t="s">
        <v>2155</v>
      </c>
      <c r="D9" s="405" t="s">
        <v>2138</v>
      </c>
      <c r="E9" s="405" t="s">
        <v>240</v>
      </c>
      <c r="F9" s="405" t="s">
        <v>2156</v>
      </c>
      <c r="G9" s="405" t="s">
        <v>133</v>
      </c>
      <c r="H9" s="405" t="s">
        <v>385</v>
      </c>
      <c r="I9" s="405" t="s">
        <v>133</v>
      </c>
      <c r="J9" s="405" t="s">
        <v>108</v>
      </c>
      <c r="K9" s="405" t="s">
        <v>133</v>
      </c>
      <c r="L9" s="405">
        <v>500</v>
      </c>
      <c r="M9" s="405" t="s">
        <v>236</v>
      </c>
      <c r="N9" s="405" t="s">
        <v>75</v>
      </c>
      <c r="O9" s="405" t="s">
        <v>65</v>
      </c>
      <c r="P9" s="405" t="s">
        <v>133</v>
      </c>
      <c r="Q9" s="405" t="s">
        <v>133</v>
      </c>
      <c r="R9" s="405" t="s">
        <v>133</v>
      </c>
      <c r="S9" s="405"/>
      <c r="T9" s="405" t="s">
        <v>133</v>
      </c>
      <c r="U9" s="405" t="s">
        <v>2157</v>
      </c>
      <c r="V9" s="405" t="s">
        <v>571</v>
      </c>
      <c r="W9" s="405" t="s">
        <v>571</v>
      </c>
      <c r="X9" s="405" t="s">
        <v>68</v>
      </c>
      <c r="Y9" s="405" t="s">
        <v>68</v>
      </c>
      <c r="Z9" s="405" t="s">
        <v>69</v>
      </c>
      <c r="AA9" s="405" t="s">
        <v>133</v>
      </c>
      <c r="AB9" s="405" t="s">
        <v>2158</v>
      </c>
      <c r="AC9" s="406">
        <v>31</v>
      </c>
      <c r="AD9" s="406">
        <v>0</v>
      </c>
      <c r="AE9" s="406">
        <v>0</v>
      </c>
      <c r="AF9" s="407">
        <v>49.6</v>
      </c>
      <c r="AG9" s="407">
        <v>0</v>
      </c>
      <c r="AH9" s="408">
        <f t="shared" si="0"/>
        <v>49.6</v>
      </c>
      <c r="AI9" s="434">
        <f t="shared" si="1"/>
        <v>53.072000000000003</v>
      </c>
    </row>
    <row r="10" spans="1:37" s="409" customFormat="1">
      <c r="A10" s="404">
        <v>8</v>
      </c>
      <c r="B10" s="405" t="s">
        <v>8</v>
      </c>
      <c r="C10" s="405" t="s">
        <v>2159</v>
      </c>
      <c r="D10" s="405" t="s">
        <v>2138</v>
      </c>
      <c r="E10" s="405" t="s">
        <v>240</v>
      </c>
      <c r="F10" s="405" t="s">
        <v>2156</v>
      </c>
      <c r="G10" s="405" t="s">
        <v>133</v>
      </c>
      <c r="H10" s="405" t="s">
        <v>385</v>
      </c>
      <c r="I10" s="405" t="s">
        <v>133</v>
      </c>
      <c r="J10" s="405" t="s">
        <v>108</v>
      </c>
      <c r="K10" s="405" t="s">
        <v>133</v>
      </c>
      <c r="L10" s="405">
        <v>500</v>
      </c>
      <c r="M10" s="405" t="s">
        <v>236</v>
      </c>
      <c r="N10" s="405" t="s">
        <v>75</v>
      </c>
      <c r="O10" s="405" t="s">
        <v>65</v>
      </c>
      <c r="P10" s="405" t="s">
        <v>133</v>
      </c>
      <c r="Q10" s="405" t="s">
        <v>133</v>
      </c>
      <c r="R10" s="405" t="s">
        <v>133</v>
      </c>
      <c r="S10" s="405"/>
      <c r="T10" s="405" t="s">
        <v>133</v>
      </c>
      <c r="U10" s="405" t="s">
        <v>2160</v>
      </c>
      <c r="V10" s="405" t="s">
        <v>571</v>
      </c>
      <c r="W10" s="405" t="s">
        <v>571</v>
      </c>
      <c r="X10" s="405" t="s">
        <v>68</v>
      </c>
      <c r="Y10" s="405" t="s">
        <v>68</v>
      </c>
      <c r="Z10" s="405" t="s">
        <v>69</v>
      </c>
      <c r="AA10" s="405" t="s">
        <v>133</v>
      </c>
      <c r="AB10" s="405" t="s">
        <v>2158</v>
      </c>
      <c r="AC10" s="406">
        <v>31</v>
      </c>
      <c r="AD10" s="406">
        <v>0</v>
      </c>
      <c r="AE10" s="406">
        <v>0</v>
      </c>
      <c r="AF10" s="407">
        <v>49.6</v>
      </c>
      <c r="AG10" s="407">
        <v>0</v>
      </c>
      <c r="AH10" s="408">
        <f t="shared" si="0"/>
        <v>49.6</v>
      </c>
      <c r="AI10" s="434">
        <f t="shared" si="1"/>
        <v>53.072000000000003</v>
      </c>
    </row>
    <row r="11" spans="1:37" s="409" customFormat="1">
      <c r="A11" s="404">
        <v>9</v>
      </c>
      <c r="B11" s="405" t="s">
        <v>8</v>
      </c>
      <c r="C11" s="405" t="s">
        <v>2161</v>
      </c>
      <c r="D11" s="405" t="s">
        <v>2138</v>
      </c>
      <c r="E11" s="405" t="s">
        <v>240</v>
      </c>
      <c r="F11" s="405" t="s">
        <v>2156</v>
      </c>
      <c r="G11" s="405" t="s">
        <v>133</v>
      </c>
      <c r="H11" s="405" t="s">
        <v>385</v>
      </c>
      <c r="I11" s="405" t="s">
        <v>133</v>
      </c>
      <c r="J11" s="405" t="s">
        <v>108</v>
      </c>
      <c r="K11" s="405" t="s">
        <v>133</v>
      </c>
      <c r="L11" s="405">
        <v>500</v>
      </c>
      <c r="M11" s="405" t="s">
        <v>236</v>
      </c>
      <c r="N11" s="405" t="s">
        <v>75</v>
      </c>
      <c r="O11" s="405" t="s">
        <v>65</v>
      </c>
      <c r="P11" s="405" t="s">
        <v>133</v>
      </c>
      <c r="Q11" s="405" t="s">
        <v>133</v>
      </c>
      <c r="R11" s="405" t="s">
        <v>133</v>
      </c>
      <c r="S11" s="405"/>
      <c r="T11" s="405" t="s">
        <v>133</v>
      </c>
      <c r="U11" s="405" t="s">
        <v>2162</v>
      </c>
      <c r="V11" s="405" t="s">
        <v>571</v>
      </c>
      <c r="W11" s="405" t="s">
        <v>571</v>
      </c>
      <c r="X11" s="405" t="s">
        <v>68</v>
      </c>
      <c r="Y11" s="405" t="s">
        <v>68</v>
      </c>
      <c r="Z11" s="405" t="s">
        <v>69</v>
      </c>
      <c r="AA11" s="405" t="s">
        <v>133</v>
      </c>
      <c r="AB11" s="405" t="s">
        <v>2158</v>
      </c>
      <c r="AC11" s="406">
        <v>31</v>
      </c>
      <c r="AD11" s="406">
        <v>0</v>
      </c>
      <c r="AE11" s="406">
        <v>0</v>
      </c>
      <c r="AF11" s="407">
        <v>49.6</v>
      </c>
      <c r="AG11" s="407">
        <v>0</v>
      </c>
      <c r="AH11" s="408">
        <f t="shared" si="0"/>
        <v>49.6</v>
      </c>
      <c r="AI11" s="434">
        <f t="shared" si="1"/>
        <v>53.072000000000003</v>
      </c>
    </row>
    <row r="12" spans="1:37" s="409" customFormat="1">
      <c r="A12" s="404">
        <v>10</v>
      </c>
      <c r="B12" s="405" t="s">
        <v>8</v>
      </c>
      <c r="C12" s="405" t="s">
        <v>2163</v>
      </c>
      <c r="D12" s="405" t="s">
        <v>2138</v>
      </c>
      <c r="E12" s="405" t="s">
        <v>240</v>
      </c>
      <c r="F12" s="405" t="s">
        <v>2156</v>
      </c>
      <c r="G12" s="405" t="s">
        <v>133</v>
      </c>
      <c r="H12" s="405" t="s">
        <v>385</v>
      </c>
      <c r="I12" s="405" t="s">
        <v>133</v>
      </c>
      <c r="J12" s="405" t="s">
        <v>108</v>
      </c>
      <c r="K12" s="405" t="s">
        <v>133</v>
      </c>
      <c r="L12" s="405">
        <v>500</v>
      </c>
      <c r="M12" s="405" t="s">
        <v>236</v>
      </c>
      <c r="N12" s="405" t="s">
        <v>75</v>
      </c>
      <c r="O12" s="405" t="s">
        <v>65</v>
      </c>
      <c r="P12" s="405" t="s">
        <v>133</v>
      </c>
      <c r="Q12" s="405" t="s">
        <v>133</v>
      </c>
      <c r="R12" s="405" t="s">
        <v>133</v>
      </c>
      <c r="S12" s="405"/>
      <c r="T12" s="405" t="s">
        <v>133</v>
      </c>
      <c r="U12" s="405" t="s">
        <v>2164</v>
      </c>
      <c r="V12" s="405" t="s">
        <v>571</v>
      </c>
      <c r="W12" s="405" t="s">
        <v>571</v>
      </c>
      <c r="X12" s="405" t="s">
        <v>68</v>
      </c>
      <c r="Y12" s="405" t="s">
        <v>68</v>
      </c>
      <c r="Z12" s="405" t="s">
        <v>69</v>
      </c>
      <c r="AA12" s="405" t="s">
        <v>133</v>
      </c>
      <c r="AB12" s="405" t="s">
        <v>2158</v>
      </c>
      <c r="AC12" s="406">
        <v>31</v>
      </c>
      <c r="AD12" s="406">
        <v>0</v>
      </c>
      <c r="AE12" s="406">
        <v>0</v>
      </c>
      <c r="AF12" s="407">
        <v>49.6</v>
      </c>
      <c r="AG12" s="407">
        <v>0</v>
      </c>
      <c r="AH12" s="408">
        <f t="shared" si="0"/>
        <v>49.6</v>
      </c>
      <c r="AI12" s="434">
        <f t="shared" si="1"/>
        <v>53.072000000000003</v>
      </c>
    </row>
    <row r="13" spans="1:37" s="409" customFormat="1">
      <c r="A13" s="404">
        <v>11</v>
      </c>
      <c r="B13" s="405" t="s">
        <v>8</v>
      </c>
      <c r="C13" s="405" t="s">
        <v>2165</v>
      </c>
      <c r="D13" s="405" t="s">
        <v>2138</v>
      </c>
      <c r="E13" s="405" t="s">
        <v>240</v>
      </c>
      <c r="F13" s="405" t="s">
        <v>2156</v>
      </c>
      <c r="G13" s="405" t="s">
        <v>133</v>
      </c>
      <c r="H13" s="405" t="s">
        <v>385</v>
      </c>
      <c r="I13" s="405" t="s">
        <v>133</v>
      </c>
      <c r="J13" s="405" t="s">
        <v>108</v>
      </c>
      <c r="K13" s="405" t="s">
        <v>133</v>
      </c>
      <c r="L13" s="405">
        <v>500</v>
      </c>
      <c r="M13" s="405" t="s">
        <v>236</v>
      </c>
      <c r="N13" s="405" t="s">
        <v>75</v>
      </c>
      <c r="O13" s="405" t="s">
        <v>65</v>
      </c>
      <c r="P13" s="405" t="s">
        <v>133</v>
      </c>
      <c r="Q13" s="405" t="s">
        <v>133</v>
      </c>
      <c r="R13" s="405" t="s">
        <v>133</v>
      </c>
      <c r="S13" s="405"/>
      <c r="T13" s="405" t="s">
        <v>133</v>
      </c>
      <c r="U13" s="405" t="s">
        <v>2166</v>
      </c>
      <c r="V13" s="405" t="s">
        <v>571</v>
      </c>
      <c r="W13" s="405" t="s">
        <v>571</v>
      </c>
      <c r="X13" s="405" t="s">
        <v>68</v>
      </c>
      <c r="Y13" s="405" t="s">
        <v>68</v>
      </c>
      <c r="Z13" s="405" t="s">
        <v>69</v>
      </c>
      <c r="AA13" s="405" t="s">
        <v>133</v>
      </c>
      <c r="AB13" s="405" t="s">
        <v>2158</v>
      </c>
      <c r="AC13" s="406">
        <v>31</v>
      </c>
      <c r="AD13" s="406">
        <v>0</v>
      </c>
      <c r="AE13" s="406">
        <v>0</v>
      </c>
      <c r="AF13" s="407">
        <v>49.6</v>
      </c>
      <c r="AG13" s="407">
        <v>0</v>
      </c>
      <c r="AH13" s="408">
        <f t="shared" si="0"/>
        <v>49.6</v>
      </c>
      <c r="AI13" s="434">
        <f t="shared" si="1"/>
        <v>53.072000000000003</v>
      </c>
    </row>
    <row r="14" spans="1:37" s="409" customFormat="1">
      <c r="A14" s="404">
        <v>12</v>
      </c>
      <c r="B14" s="405" t="s">
        <v>8</v>
      </c>
      <c r="C14" s="405" t="s">
        <v>2167</v>
      </c>
      <c r="D14" s="405" t="s">
        <v>2138</v>
      </c>
      <c r="E14" s="405" t="s">
        <v>240</v>
      </c>
      <c r="F14" s="405" t="s">
        <v>2156</v>
      </c>
      <c r="G14" s="405" t="s">
        <v>133</v>
      </c>
      <c r="H14" s="405" t="s">
        <v>385</v>
      </c>
      <c r="I14" s="405" t="s">
        <v>133</v>
      </c>
      <c r="J14" s="405" t="s">
        <v>108</v>
      </c>
      <c r="K14" s="405" t="s">
        <v>133</v>
      </c>
      <c r="L14" s="405">
        <v>500</v>
      </c>
      <c r="M14" s="405" t="s">
        <v>236</v>
      </c>
      <c r="N14" s="405" t="s">
        <v>75</v>
      </c>
      <c r="O14" s="405" t="s">
        <v>65</v>
      </c>
      <c r="P14" s="405" t="s">
        <v>133</v>
      </c>
      <c r="Q14" s="405" t="s">
        <v>133</v>
      </c>
      <c r="R14" s="405" t="s">
        <v>133</v>
      </c>
      <c r="S14" s="405"/>
      <c r="T14" s="405" t="s">
        <v>133</v>
      </c>
      <c r="U14" s="405" t="s">
        <v>2168</v>
      </c>
      <c r="V14" s="405" t="s">
        <v>571</v>
      </c>
      <c r="W14" s="405" t="s">
        <v>571</v>
      </c>
      <c r="X14" s="405" t="s">
        <v>68</v>
      </c>
      <c r="Y14" s="405" t="s">
        <v>68</v>
      </c>
      <c r="Z14" s="405" t="s">
        <v>69</v>
      </c>
      <c r="AA14" s="405" t="s">
        <v>133</v>
      </c>
      <c r="AB14" s="405" t="s">
        <v>2158</v>
      </c>
      <c r="AC14" s="406">
        <v>31</v>
      </c>
      <c r="AD14" s="406">
        <v>0</v>
      </c>
      <c r="AE14" s="406">
        <v>0</v>
      </c>
      <c r="AF14" s="407">
        <v>49.6</v>
      </c>
      <c r="AG14" s="407">
        <v>0</v>
      </c>
      <c r="AH14" s="408">
        <f t="shared" si="0"/>
        <v>49.6</v>
      </c>
      <c r="AI14" s="434">
        <f t="shared" si="1"/>
        <v>53.072000000000003</v>
      </c>
    </row>
    <row r="15" spans="1:37" s="409" customFormat="1">
      <c r="A15" s="404">
        <v>13</v>
      </c>
      <c r="B15" s="405" t="s">
        <v>8</v>
      </c>
      <c r="C15" s="405" t="s">
        <v>2169</v>
      </c>
      <c r="D15" s="405" t="s">
        <v>2138</v>
      </c>
      <c r="E15" s="405" t="s">
        <v>240</v>
      </c>
      <c r="F15" s="405" t="s">
        <v>2156</v>
      </c>
      <c r="G15" s="405" t="s">
        <v>133</v>
      </c>
      <c r="H15" s="405" t="s">
        <v>385</v>
      </c>
      <c r="I15" s="405" t="s">
        <v>133</v>
      </c>
      <c r="J15" s="405" t="s">
        <v>108</v>
      </c>
      <c r="K15" s="405" t="s">
        <v>133</v>
      </c>
      <c r="L15" s="405">
        <v>500</v>
      </c>
      <c r="M15" s="405" t="s">
        <v>236</v>
      </c>
      <c r="N15" s="405" t="s">
        <v>75</v>
      </c>
      <c r="O15" s="405" t="s">
        <v>65</v>
      </c>
      <c r="P15" s="405" t="s">
        <v>133</v>
      </c>
      <c r="Q15" s="405" t="s">
        <v>133</v>
      </c>
      <c r="R15" s="405" t="s">
        <v>133</v>
      </c>
      <c r="S15" s="405"/>
      <c r="T15" s="405" t="s">
        <v>133</v>
      </c>
      <c r="U15" s="405" t="s">
        <v>2170</v>
      </c>
      <c r="V15" s="405" t="s">
        <v>571</v>
      </c>
      <c r="W15" s="405" t="s">
        <v>571</v>
      </c>
      <c r="X15" s="405" t="s">
        <v>68</v>
      </c>
      <c r="Y15" s="405" t="s">
        <v>68</v>
      </c>
      <c r="Z15" s="405" t="s">
        <v>69</v>
      </c>
      <c r="AA15" s="405" t="s">
        <v>133</v>
      </c>
      <c r="AB15" s="405" t="s">
        <v>2158</v>
      </c>
      <c r="AC15" s="406">
        <v>31</v>
      </c>
      <c r="AD15" s="406">
        <v>0</v>
      </c>
      <c r="AE15" s="406">
        <v>0</v>
      </c>
      <c r="AF15" s="407">
        <v>49.6</v>
      </c>
      <c r="AG15" s="407">
        <v>0</v>
      </c>
      <c r="AH15" s="408">
        <f t="shared" si="0"/>
        <v>49.6</v>
      </c>
      <c r="AI15" s="434">
        <f t="shared" si="1"/>
        <v>53.072000000000003</v>
      </c>
    </row>
    <row r="16" spans="1:37" s="409" customFormat="1">
      <c r="A16" s="404">
        <v>14</v>
      </c>
      <c r="B16" s="405" t="s">
        <v>8</v>
      </c>
      <c r="C16" s="405" t="s">
        <v>2171</v>
      </c>
      <c r="D16" s="405" t="s">
        <v>2138</v>
      </c>
      <c r="E16" s="405" t="s">
        <v>240</v>
      </c>
      <c r="F16" s="405" t="s">
        <v>2156</v>
      </c>
      <c r="G16" s="405" t="s">
        <v>133</v>
      </c>
      <c r="H16" s="405" t="s">
        <v>385</v>
      </c>
      <c r="I16" s="405" t="s">
        <v>133</v>
      </c>
      <c r="J16" s="405" t="s">
        <v>108</v>
      </c>
      <c r="K16" s="405" t="s">
        <v>133</v>
      </c>
      <c r="L16" s="405">
        <v>500</v>
      </c>
      <c r="M16" s="405" t="s">
        <v>236</v>
      </c>
      <c r="N16" s="405" t="s">
        <v>75</v>
      </c>
      <c r="O16" s="405" t="s">
        <v>65</v>
      </c>
      <c r="P16" s="405" t="s">
        <v>133</v>
      </c>
      <c r="Q16" s="405" t="s">
        <v>133</v>
      </c>
      <c r="R16" s="405" t="s">
        <v>133</v>
      </c>
      <c r="S16" s="405"/>
      <c r="T16" s="405" t="s">
        <v>133</v>
      </c>
      <c r="U16" s="405" t="s">
        <v>2172</v>
      </c>
      <c r="V16" s="405" t="s">
        <v>571</v>
      </c>
      <c r="W16" s="405" t="s">
        <v>571</v>
      </c>
      <c r="X16" s="405" t="s">
        <v>68</v>
      </c>
      <c r="Y16" s="405" t="s">
        <v>68</v>
      </c>
      <c r="Z16" s="405" t="s">
        <v>69</v>
      </c>
      <c r="AA16" s="405" t="s">
        <v>133</v>
      </c>
      <c r="AB16" s="405" t="s">
        <v>2158</v>
      </c>
      <c r="AC16" s="406">
        <v>31</v>
      </c>
      <c r="AD16" s="406">
        <v>0</v>
      </c>
      <c r="AE16" s="406">
        <v>0</v>
      </c>
      <c r="AF16" s="407">
        <v>49.6</v>
      </c>
      <c r="AG16" s="407">
        <v>0</v>
      </c>
      <c r="AH16" s="408">
        <f t="shared" si="0"/>
        <v>49.6</v>
      </c>
      <c r="AI16" s="434">
        <f t="shared" si="1"/>
        <v>53.072000000000003</v>
      </c>
    </row>
    <row r="17" spans="1:37" s="409" customFormat="1">
      <c r="A17" s="404">
        <v>15</v>
      </c>
      <c r="B17" s="405" t="s">
        <v>8</v>
      </c>
      <c r="C17" s="405" t="s">
        <v>2173</v>
      </c>
      <c r="D17" s="405" t="s">
        <v>2138</v>
      </c>
      <c r="E17" s="405" t="s">
        <v>287</v>
      </c>
      <c r="F17" s="405" t="s">
        <v>2156</v>
      </c>
      <c r="G17" s="405" t="s">
        <v>133</v>
      </c>
      <c r="H17" s="405" t="s">
        <v>385</v>
      </c>
      <c r="I17" s="405">
        <v>3000</v>
      </c>
      <c r="J17" s="405" t="s">
        <v>108</v>
      </c>
      <c r="K17" s="405" t="s">
        <v>194</v>
      </c>
      <c r="L17" s="405">
        <v>500</v>
      </c>
      <c r="M17" s="405" t="s">
        <v>74</v>
      </c>
      <c r="N17" s="405" t="s">
        <v>75</v>
      </c>
      <c r="O17" s="405" t="s">
        <v>65</v>
      </c>
      <c r="P17" s="405">
        <v>0</v>
      </c>
      <c r="Q17" s="405" t="s">
        <v>133</v>
      </c>
      <c r="R17" s="405" t="s">
        <v>133</v>
      </c>
      <c r="S17" s="405"/>
      <c r="T17" s="405" t="s">
        <v>133</v>
      </c>
      <c r="U17" s="405" t="s">
        <v>2174</v>
      </c>
      <c r="V17" s="405" t="s">
        <v>68</v>
      </c>
      <c r="W17" s="405" t="s">
        <v>68</v>
      </c>
      <c r="X17" s="405" t="s">
        <v>68</v>
      </c>
      <c r="Y17" s="405" t="s">
        <v>68</v>
      </c>
      <c r="Z17" s="405" t="s">
        <v>69</v>
      </c>
      <c r="AA17" s="405" t="s">
        <v>133</v>
      </c>
      <c r="AB17" s="405" t="s">
        <v>141</v>
      </c>
      <c r="AC17" s="406">
        <v>31</v>
      </c>
      <c r="AD17" s="406">
        <v>0</v>
      </c>
      <c r="AE17" s="406">
        <v>0</v>
      </c>
      <c r="AF17" s="407">
        <v>49.6</v>
      </c>
      <c r="AG17" s="407">
        <f>AF17*(1-(0.95^0*0.9^0*0.8^0*0.7^0*0.65^0*0.93^0*0.93^0*1^0))</f>
        <v>0</v>
      </c>
      <c r="AH17" s="408">
        <f t="shared" si="0"/>
        <v>49.6</v>
      </c>
      <c r="AI17" s="434">
        <f t="shared" si="1"/>
        <v>53.072000000000003</v>
      </c>
    </row>
    <row r="18" spans="1:37" s="409" customFormat="1">
      <c r="A18" s="404">
        <v>16</v>
      </c>
      <c r="B18" s="405" t="s">
        <v>8</v>
      </c>
      <c r="C18" s="405" t="s">
        <v>2175</v>
      </c>
      <c r="D18" s="405" t="s">
        <v>2138</v>
      </c>
      <c r="E18" s="405" t="s">
        <v>2176</v>
      </c>
      <c r="F18" s="405" t="s">
        <v>2156</v>
      </c>
      <c r="G18" s="405" t="s">
        <v>133</v>
      </c>
      <c r="H18" s="405" t="s">
        <v>385</v>
      </c>
      <c r="I18" s="405">
        <v>3000</v>
      </c>
      <c r="J18" s="405" t="s">
        <v>108</v>
      </c>
      <c r="K18" s="405" t="s">
        <v>194</v>
      </c>
      <c r="L18" s="405">
        <v>500</v>
      </c>
      <c r="M18" s="405" t="s">
        <v>74</v>
      </c>
      <c r="N18" s="405" t="s">
        <v>75</v>
      </c>
      <c r="O18" s="405" t="s">
        <v>65</v>
      </c>
      <c r="P18" s="405">
        <v>0</v>
      </c>
      <c r="Q18" s="405" t="s">
        <v>133</v>
      </c>
      <c r="R18" s="405" t="s">
        <v>133</v>
      </c>
      <c r="S18" s="405"/>
      <c r="T18" s="405" t="s">
        <v>133</v>
      </c>
      <c r="U18" s="405" t="s">
        <v>2177</v>
      </c>
      <c r="V18" s="405" t="s">
        <v>68</v>
      </c>
      <c r="W18" s="405" t="s">
        <v>68</v>
      </c>
      <c r="X18" s="405" t="s">
        <v>68</v>
      </c>
      <c r="Y18" s="405" t="s">
        <v>68</v>
      </c>
      <c r="Z18" s="405" t="s">
        <v>69</v>
      </c>
      <c r="AA18" s="405" t="s">
        <v>133</v>
      </c>
      <c r="AB18" s="405" t="s">
        <v>2178</v>
      </c>
      <c r="AC18" s="406">
        <v>31</v>
      </c>
      <c r="AD18" s="406">
        <v>0</v>
      </c>
      <c r="AE18" s="406">
        <v>0</v>
      </c>
      <c r="AF18" s="407">
        <v>49.6</v>
      </c>
      <c r="AG18" s="407">
        <f>AF18*(1-(0.95^0*0.9^0*0.8^0*0.7^0*0.65^0*0.93^0*0.93^0*1^0))</f>
        <v>0</v>
      </c>
      <c r="AH18" s="408">
        <f t="shared" si="0"/>
        <v>49.6</v>
      </c>
      <c r="AI18" s="434">
        <f t="shared" si="1"/>
        <v>53.072000000000003</v>
      </c>
    </row>
    <row r="19" spans="1:37" s="409" customFormat="1">
      <c r="A19" s="404">
        <v>17</v>
      </c>
      <c r="B19" s="405" t="s">
        <v>8</v>
      </c>
      <c r="C19" s="405" t="s">
        <v>2179</v>
      </c>
      <c r="D19" s="405" t="s">
        <v>2138</v>
      </c>
      <c r="E19" s="405" t="s">
        <v>2176</v>
      </c>
      <c r="F19" s="405" t="s">
        <v>2156</v>
      </c>
      <c r="G19" s="405" t="s">
        <v>133</v>
      </c>
      <c r="H19" s="405" t="s">
        <v>385</v>
      </c>
      <c r="I19" s="405">
        <v>3000</v>
      </c>
      <c r="J19" s="405" t="s">
        <v>108</v>
      </c>
      <c r="K19" s="405" t="s">
        <v>194</v>
      </c>
      <c r="L19" s="405" t="s">
        <v>133</v>
      </c>
      <c r="M19" s="405" t="s">
        <v>74</v>
      </c>
      <c r="N19" s="405" t="s">
        <v>75</v>
      </c>
      <c r="O19" s="405" t="s">
        <v>65</v>
      </c>
      <c r="P19" s="405">
        <v>0</v>
      </c>
      <c r="Q19" s="405" t="s">
        <v>133</v>
      </c>
      <c r="R19" s="405" t="s">
        <v>133</v>
      </c>
      <c r="S19" s="405"/>
      <c r="T19" s="405" t="s">
        <v>133</v>
      </c>
      <c r="U19" s="405" t="s">
        <v>2180</v>
      </c>
      <c r="V19" s="405" t="s">
        <v>68</v>
      </c>
      <c r="W19" s="405" t="s">
        <v>68</v>
      </c>
      <c r="X19" s="405" t="s">
        <v>68</v>
      </c>
      <c r="Y19" s="405" t="s">
        <v>68</v>
      </c>
      <c r="Z19" s="405" t="s">
        <v>69</v>
      </c>
      <c r="AA19" s="405" t="s">
        <v>133</v>
      </c>
      <c r="AB19" s="405" t="s">
        <v>2178</v>
      </c>
      <c r="AC19" s="406">
        <v>31</v>
      </c>
      <c r="AD19" s="406">
        <v>0</v>
      </c>
      <c r="AE19" s="406">
        <v>0</v>
      </c>
      <c r="AF19" s="407">
        <v>49.6</v>
      </c>
      <c r="AG19" s="407">
        <v>0</v>
      </c>
      <c r="AH19" s="408">
        <f t="shared" si="0"/>
        <v>49.6</v>
      </c>
      <c r="AI19" s="434">
        <f t="shared" si="1"/>
        <v>53.072000000000003</v>
      </c>
    </row>
    <row r="20" spans="1:37" s="409" customFormat="1">
      <c r="A20" s="404">
        <v>18</v>
      </c>
      <c r="B20" s="405" t="s">
        <v>8</v>
      </c>
      <c r="C20" s="405" t="s">
        <v>2181</v>
      </c>
      <c r="D20" s="405" t="s">
        <v>2138</v>
      </c>
      <c r="E20" s="405" t="s">
        <v>1312</v>
      </c>
      <c r="F20" s="405" t="s">
        <v>2156</v>
      </c>
      <c r="G20" s="405" t="s">
        <v>133</v>
      </c>
      <c r="H20" s="405" t="s">
        <v>391</v>
      </c>
      <c r="I20" s="405">
        <v>3000</v>
      </c>
      <c r="J20" s="405" t="s">
        <v>108</v>
      </c>
      <c r="K20" s="405" t="s">
        <v>194</v>
      </c>
      <c r="L20" s="405">
        <v>500</v>
      </c>
      <c r="M20" s="405" t="s">
        <v>74</v>
      </c>
      <c r="N20" s="405" t="s">
        <v>392</v>
      </c>
      <c r="O20" s="405" t="s">
        <v>65</v>
      </c>
      <c r="P20" s="405">
        <v>0</v>
      </c>
      <c r="Q20" s="405" t="s">
        <v>133</v>
      </c>
      <c r="R20" s="405" t="s">
        <v>133</v>
      </c>
      <c r="S20" s="405"/>
      <c r="T20" s="405" t="s">
        <v>133</v>
      </c>
      <c r="U20" s="405" t="s">
        <v>2182</v>
      </c>
      <c r="V20" s="405" t="s">
        <v>68</v>
      </c>
      <c r="W20" s="405" t="s">
        <v>68</v>
      </c>
      <c r="X20" s="405" t="s">
        <v>68</v>
      </c>
      <c r="Y20" s="405" t="s">
        <v>68</v>
      </c>
      <c r="Z20" s="405" t="s">
        <v>69</v>
      </c>
      <c r="AA20" s="405" t="s">
        <v>133</v>
      </c>
      <c r="AB20" s="405" t="s">
        <v>2178</v>
      </c>
      <c r="AC20" s="406">
        <v>31</v>
      </c>
      <c r="AD20" s="406">
        <v>0</v>
      </c>
      <c r="AE20" s="406">
        <v>0</v>
      </c>
      <c r="AF20" s="407">
        <v>49.6</v>
      </c>
      <c r="AG20" s="407">
        <f>AF20*(1-(0.95^0*0.9^0*0.8^0*0.7^0*0.65^0*0.93^0*0.93^0*1^0))</f>
        <v>0</v>
      </c>
      <c r="AH20" s="408">
        <f t="shared" si="0"/>
        <v>49.6</v>
      </c>
      <c r="AI20" s="434">
        <f t="shared" si="1"/>
        <v>53.072000000000003</v>
      </c>
    </row>
    <row r="21" spans="1:37" s="417" customFormat="1" ht="15.75" thickBot="1">
      <c r="A21" s="411">
        <v>19</v>
      </c>
      <c r="B21" s="412" t="s">
        <v>8</v>
      </c>
      <c r="C21" s="412" t="s">
        <v>2183</v>
      </c>
      <c r="D21" s="412" t="s">
        <v>2138</v>
      </c>
      <c r="E21" s="412" t="s">
        <v>406</v>
      </c>
      <c r="F21" s="412">
        <v>6200</v>
      </c>
      <c r="G21" s="412" t="s">
        <v>133</v>
      </c>
      <c r="H21" s="412" t="s">
        <v>384</v>
      </c>
      <c r="I21" s="412" t="s">
        <v>133</v>
      </c>
      <c r="J21" s="412" t="s">
        <v>108</v>
      </c>
      <c r="K21" s="412" t="s">
        <v>133</v>
      </c>
      <c r="L21" s="412">
        <v>120</v>
      </c>
      <c r="M21" s="412" t="s">
        <v>74</v>
      </c>
      <c r="N21" s="412" t="s">
        <v>2184</v>
      </c>
      <c r="O21" s="412" t="s">
        <v>452</v>
      </c>
      <c r="P21" s="412" t="s">
        <v>133</v>
      </c>
      <c r="Q21" s="412" t="s">
        <v>133</v>
      </c>
      <c r="R21" s="412" t="s">
        <v>133</v>
      </c>
      <c r="S21" s="412"/>
      <c r="T21" s="412" t="s">
        <v>133</v>
      </c>
      <c r="U21" s="412" t="s">
        <v>2185</v>
      </c>
      <c r="V21" s="412" t="s">
        <v>68</v>
      </c>
      <c r="W21" s="412" t="s">
        <v>68</v>
      </c>
      <c r="X21" s="412" t="s">
        <v>68</v>
      </c>
      <c r="Y21" s="412" t="s">
        <v>68</v>
      </c>
      <c r="Z21" s="412" t="s">
        <v>69</v>
      </c>
      <c r="AA21" s="412" t="s">
        <v>133</v>
      </c>
      <c r="AB21" s="412" t="s">
        <v>2154</v>
      </c>
      <c r="AC21" s="413">
        <v>31</v>
      </c>
      <c r="AD21" s="413">
        <v>0</v>
      </c>
      <c r="AE21" s="413">
        <v>0</v>
      </c>
      <c r="AF21" s="414">
        <v>49.6</v>
      </c>
      <c r="AG21" s="414">
        <f>AF21*(1-(0.95^0*0.9^0*0.8^0*0.7^0*0.65^0*0.93^0*0.93^0*1^0))</f>
        <v>0</v>
      </c>
      <c r="AH21" s="415">
        <f t="shared" si="0"/>
        <v>49.6</v>
      </c>
      <c r="AI21" s="451">
        <f t="shared" si="1"/>
        <v>53.072000000000003</v>
      </c>
    </row>
    <row r="22" spans="1:37" s="11" customFormat="1" ht="15.75" thickBot="1">
      <c r="A22" s="382"/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15"/>
      <c r="AD22" s="15"/>
      <c r="AE22" s="15"/>
      <c r="AF22" s="376"/>
      <c r="AG22" s="376"/>
      <c r="AH22" s="17"/>
      <c r="AI22" s="16"/>
    </row>
    <row r="23" spans="1:37" s="371" customFormat="1" ht="15.75" thickBot="1">
      <c r="A23" s="439" t="s">
        <v>22</v>
      </c>
      <c r="B23" s="366" t="s">
        <v>23</v>
      </c>
      <c r="C23" s="366" t="s">
        <v>24</v>
      </c>
      <c r="D23" s="366" t="s">
        <v>25</v>
      </c>
      <c r="E23" s="366" t="s">
        <v>26</v>
      </c>
      <c r="F23" s="366" t="s">
        <v>27</v>
      </c>
      <c r="G23" s="366" t="s">
        <v>28</v>
      </c>
      <c r="H23" s="366" t="s">
        <v>29</v>
      </c>
      <c r="I23" s="366" t="s">
        <v>30</v>
      </c>
      <c r="J23" s="366" t="s">
        <v>31</v>
      </c>
      <c r="K23" s="366" t="s">
        <v>32</v>
      </c>
      <c r="L23" s="366" t="s">
        <v>33</v>
      </c>
      <c r="M23" s="366" t="s">
        <v>34</v>
      </c>
      <c r="N23" s="366" t="s">
        <v>35</v>
      </c>
      <c r="O23" s="366" t="s">
        <v>36</v>
      </c>
      <c r="P23" s="366" t="s">
        <v>37</v>
      </c>
      <c r="Q23" s="366" t="s">
        <v>38</v>
      </c>
      <c r="R23" s="366" t="s">
        <v>39</v>
      </c>
      <c r="S23" s="366" t="s">
        <v>40</v>
      </c>
      <c r="T23" s="366" t="s">
        <v>41</v>
      </c>
      <c r="U23" s="366" t="s">
        <v>42</v>
      </c>
      <c r="V23" s="366" t="s">
        <v>43</v>
      </c>
      <c r="W23" s="366" t="s">
        <v>44</v>
      </c>
      <c r="X23" s="366" t="s">
        <v>45</v>
      </c>
      <c r="Y23" s="366" t="s">
        <v>46</v>
      </c>
      <c r="Z23" s="366" t="s">
        <v>47</v>
      </c>
      <c r="AA23" s="366" t="s">
        <v>48</v>
      </c>
      <c r="AB23" s="366" t="s">
        <v>49</v>
      </c>
      <c r="AC23" s="367" t="s">
        <v>50</v>
      </c>
      <c r="AD23" s="367" t="s">
        <v>51</v>
      </c>
      <c r="AE23" s="367" t="s">
        <v>52</v>
      </c>
      <c r="AF23" s="377" t="s">
        <v>53</v>
      </c>
      <c r="AG23" s="377" t="s">
        <v>54</v>
      </c>
      <c r="AH23" s="367" t="s">
        <v>55</v>
      </c>
      <c r="AI23" s="368" t="s">
        <v>56</v>
      </c>
      <c r="AJ23" s="369"/>
      <c r="AK23" s="370"/>
    </row>
    <row r="24" spans="1:37" s="409" customFormat="1">
      <c r="A24" s="404">
        <v>1</v>
      </c>
      <c r="B24" s="405" t="s">
        <v>8</v>
      </c>
      <c r="C24" s="405" t="s">
        <v>2186</v>
      </c>
      <c r="D24" s="405" t="s">
        <v>2187</v>
      </c>
      <c r="E24" s="405" t="s">
        <v>408</v>
      </c>
      <c r="F24" s="405" t="s">
        <v>2149</v>
      </c>
      <c r="G24" s="405" t="s">
        <v>133</v>
      </c>
      <c r="H24" s="405" t="s">
        <v>387</v>
      </c>
      <c r="I24" s="405" t="s">
        <v>133</v>
      </c>
      <c r="J24" s="405" t="s">
        <v>108</v>
      </c>
      <c r="K24" s="405" t="s">
        <v>458</v>
      </c>
      <c r="L24" s="405" t="s">
        <v>404</v>
      </c>
      <c r="M24" s="405" t="s">
        <v>236</v>
      </c>
      <c r="N24" s="405" t="s">
        <v>75</v>
      </c>
      <c r="O24" s="405" t="s">
        <v>65</v>
      </c>
      <c r="P24" s="405" t="s">
        <v>133</v>
      </c>
      <c r="Q24" s="405" t="s">
        <v>133</v>
      </c>
      <c r="R24" s="405" t="s">
        <v>133</v>
      </c>
      <c r="S24" s="405" t="s">
        <v>133</v>
      </c>
      <c r="T24" s="405" t="s">
        <v>133</v>
      </c>
      <c r="U24" s="405" t="s">
        <v>2188</v>
      </c>
      <c r="V24" s="405" t="s">
        <v>68</v>
      </c>
      <c r="W24" s="405" t="s">
        <v>68</v>
      </c>
      <c r="X24" s="405" t="s">
        <v>68</v>
      </c>
      <c r="Y24" s="405" t="s">
        <v>68</v>
      </c>
      <c r="Z24" s="405" t="s">
        <v>69</v>
      </c>
      <c r="AA24" s="405" t="s">
        <v>82</v>
      </c>
      <c r="AB24" s="405" t="s">
        <v>2154</v>
      </c>
      <c r="AC24" s="406">
        <v>38</v>
      </c>
      <c r="AD24" s="406">
        <v>0</v>
      </c>
      <c r="AE24" s="406">
        <v>13</v>
      </c>
      <c r="AF24" s="407">
        <v>81.600000000000009</v>
      </c>
      <c r="AG24" s="407">
        <f>AF24*(1-(0.95^0*0.9^0*0.8^0*0.7^0*0.65^0*0.93^0*0.93^0*1^1))</f>
        <v>0</v>
      </c>
      <c r="AH24" s="408">
        <f t="shared" ref="AH24:AH42" si="2">AF24-AG24</f>
        <v>81.600000000000009</v>
      </c>
      <c r="AI24" s="434">
        <f>AF24*1.07</f>
        <v>87.312000000000012</v>
      </c>
      <c r="AJ24" s="410"/>
    </row>
    <row r="25" spans="1:37" s="409" customFormat="1">
      <c r="A25" s="404">
        <v>2</v>
      </c>
      <c r="B25" s="405" t="s">
        <v>8</v>
      </c>
      <c r="C25" s="405" t="s">
        <v>2189</v>
      </c>
      <c r="D25" s="405" t="s">
        <v>2187</v>
      </c>
      <c r="E25" s="405" t="s">
        <v>408</v>
      </c>
      <c r="F25" s="405" t="s">
        <v>2156</v>
      </c>
      <c r="G25" s="405" t="s">
        <v>133</v>
      </c>
      <c r="H25" s="405" t="s">
        <v>425</v>
      </c>
      <c r="I25" s="405" t="s">
        <v>133</v>
      </c>
      <c r="J25" s="405" t="s">
        <v>108</v>
      </c>
      <c r="K25" s="405" t="s">
        <v>458</v>
      </c>
      <c r="L25" s="405" t="s">
        <v>404</v>
      </c>
      <c r="M25" s="405" t="s">
        <v>236</v>
      </c>
      <c r="N25" s="405" t="s">
        <v>392</v>
      </c>
      <c r="O25" s="405" t="s">
        <v>65</v>
      </c>
      <c r="P25" s="405" t="s">
        <v>133</v>
      </c>
      <c r="Q25" s="405" t="s">
        <v>133</v>
      </c>
      <c r="R25" s="405" t="s">
        <v>133</v>
      </c>
      <c r="S25" s="405"/>
      <c r="T25" s="405" t="s">
        <v>133</v>
      </c>
      <c r="U25" s="405" t="s">
        <v>2190</v>
      </c>
      <c r="V25" s="405" t="s">
        <v>68</v>
      </c>
      <c r="W25" s="405" t="s">
        <v>68</v>
      </c>
      <c r="X25" s="405" t="s">
        <v>68</v>
      </c>
      <c r="Y25" s="405" t="s">
        <v>68</v>
      </c>
      <c r="Z25" s="405" t="s">
        <v>69</v>
      </c>
      <c r="AA25" s="405" t="s">
        <v>133</v>
      </c>
      <c r="AB25" s="405" t="s">
        <v>2191</v>
      </c>
      <c r="AC25" s="406">
        <v>41</v>
      </c>
      <c r="AD25" s="406">
        <v>0</v>
      </c>
      <c r="AE25" s="406">
        <v>13</v>
      </c>
      <c r="AF25" s="407">
        <v>86.4</v>
      </c>
      <c r="AG25" s="407">
        <f t="shared" ref="AG25:AG35" si="3">AF25*(1-(0.95^0*0.9^0*0.8^0*0.7^0*0.65^0*0.93^0*0.93^0*1^0))</f>
        <v>0</v>
      </c>
      <c r="AH25" s="408">
        <f t="shared" si="2"/>
        <v>86.4</v>
      </c>
      <c r="AI25" s="434">
        <f t="shared" ref="AI25:AI42" si="4">AF25*1.07</f>
        <v>92.448000000000008</v>
      </c>
      <c r="AJ25" s="410"/>
    </row>
    <row r="26" spans="1:37" s="409" customFormat="1">
      <c r="A26" s="404">
        <v>3</v>
      </c>
      <c r="B26" s="405" t="s">
        <v>8</v>
      </c>
      <c r="C26" s="405" t="s">
        <v>2192</v>
      </c>
      <c r="D26" s="405" t="s">
        <v>2187</v>
      </c>
      <c r="E26" s="405" t="s">
        <v>444</v>
      </c>
      <c r="F26" s="405" t="s">
        <v>2156</v>
      </c>
      <c r="G26" s="405" t="s">
        <v>133</v>
      </c>
      <c r="H26" s="405" t="s">
        <v>425</v>
      </c>
      <c r="I26" s="405">
        <v>3000</v>
      </c>
      <c r="J26" s="405" t="s">
        <v>73</v>
      </c>
      <c r="K26" s="405" t="s">
        <v>194</v>
      </c>
      <c r="L26" s="405">
        <v>500</v>
      </c>
      <c r="M26" s="405" t="s">
        <v>74</v>
      </c>
      <c r="N26" s="405" t="s">
        <v>392</v>
      </c>
      <c r="O26" s="405" t="s">
        <v>65</v>
      </c>
      <c r="P26" s="405">
        <v>0</v>
      </c>
      <c r="Q26" s="405" t="s">
        <v>133</v>
      </c>
      <c r="R26" s="405" t="s">
        <v>133</v>
      </c>
      <c r="S26" s="405"/>
      <c r="T26" s="405" t="s">
        <v>375</v>
      </c>
      <c r="U26" s="405" t="s">
        <v>2193</v>
      </c>
      <c r="V26" s="405" t="s">
        <v>68</v>
      </c>
      <c r="W26" s="405" t="s">
        <v>68</v>
      </c>
      <c r="X26" s="405" t="s">
        <v>68</v>
      </c>
      <c r="Y26" s="405" t="s">
        <v>68</v>
      </c>
      <c r="Z26" s="405" t="s">
        <v>69</v>
      </c>
      <c r="AA26" s="405" t="s">
        <v>133</v>
      </c>
      <c r="AB26" s="405" t="s">
        <v>2178</v>
      </c>
      <c r="AC26" s="406">
        <v>41</v>
      </c>
      <c r="AD26" s="406">
        <v>0</v>
      </c>
      <c r="AE26" s="406">
        <v>0</v>
      </c>
      <c r="AF26" s="407">
        <v>65.600000000000009</v>
      </c>
      <c r="AG26" s="407">
        <f t="shared" si="3"/>
        <v>0</v>
      </c>
      <c r="AH26" s="408">
        <f t="shared" si="2"/>
        <v>65.600000000000009</v>
      </c>
      <c r="AI26" s="434">
        <f t="shared" si="4"/>
        <v>70.192000000000007</v>
      </c>
      <c r="AJ26" s="410"/>
    </row>
    <row r="27" spans="1:37" s="409" customFormat="1">
      <c r="A27" s="404">
        <v>4</v>
      </c>
      <c r="B27" s="405" t="s">
        <v>8</v>
      </c>
      <c r="C27" s="405" t="s">
        <v>2194</v>
      </c>
      <c r="D27" s="405" t="s">
        <v>2187</v>
      </c>
      <c r="E27" s="405" t="s">
        <v>444</v>
      </c>
      <c r="F27" s="405" t="s">
        <v>2156</v>
      </c>
      <c r="G27" s="405" t="s">
        <v>133</v>
      </c>
      <c r="H27" s="405" t="s">
        <v>425</v>
      </c>
      <c r="I27" s="405">
        <v>3000</v>
      </c>
      <c r="J27" s="405" t="s">
        <v>108</v>
      </c>
      <c r="K27" s="405" t="s">
        <v>194</v>
      </c>
      <c r="L27" s="405">
        <v>500</v>
      </c>
      <c r="M27" s="405" t="s">
        <v>74</v>
      </c>
      <c r="N27" s="405" t="s">
        <v>392</v>
      </c>
      <c r="O27" s="405" t="s">
        <v>65</v>
      </c>
      <c r="P27" s="405">
        <v>0</v>
      </c>
      <c r="Q27" s="405" t="s">
        <v>133</v>
      </c>
      <c r="R27" s="405" t="s">
        <v>133</v>
      </c>
      <c r="S27" s="405"/>
      <c r="T27" s="405" t="s">
        <v>375</v>
      </c>
      <c r="U27" s="405" t="s">
        <v>2195</v>
      </c>
      <c r="V27" s="405" t="s">
        <v>68</v>
      </c>
      <c r="W27" s="405" t="s">
        <v>68</v>
      </c>
      <c r="X27" s="405" t="s">
        <v>68</v>
      </c>
      <c r="Y27" s="405" t="s">
        <v>68</v>
      </c>
      <c r="Z27" s="405" t="s">
        <v>69</v>
      </c>
      <c r="AA27" s="405" t="s">
        <v>133</v>
      </c>
      <c r="AB27" s="405" t="s">
        <v>2178</v>
      </c>
      <c r="AC27" s="406">
        <v>41</v>
      </c>
      <c r="AD27" s="406">
        <v>0</v>
      </c>
      <c r="AE27" s="406">
        <v>0</v>
      </c>
      <c r="AF27" s="407">
        <v>65.600000000000009</v>
      </c>
      <c r="AG27" s="407">
        <f t="shared" si="3"/>
        <v>0</v>
      </c>
      <c r="AH27" s="408">
        <f t="shared" si="2"/>
        <v>65.600000000000009</v>
      </c>
      <c r="AI27" s="434">
        <f t="shared" si="4"/>
        <v>70.192000000000007</v>
      </c>
      <c r="AJ27" s="410"/>
    </row>
    <row r="28" spans="1:37" s="409" customFormat="1">
      <c r="A28" s="404">
        <v>5</v>
      </c>
      <c r="B28" s="405" t="s">
        <v>8</v>
      </c>
      <c r="C28" s="405" t="s">
        <v>2196</v>
      </c>
      <c r="D28" s="405" t="s">
        <v>2187</v>
      </c>
      <c r="E28" s="405" t="s">
        <v>444</v>
      </c>
      <c r="F28" s="405" t="s">
        <v>2156</v>
      </c>
      <c r="G28" s="405" t="s">
        <v>133</v>
      </c>
      <c r="H28" s="405" t="s">
        <v>425</v>
      </c>
      <c r="I28" s="405">
        <v>3000</v>
      </c>
      <c r="J28" s="405" t="s">
        <v>108</v>
      </c>
      <c r="K28" s="405" t="s">
        <v>194</v>
      </c>
      <c r="L28" s="405">
        <v>500</v>
      </c>
      <c r="M28" s="405" t="s">
        <v>74</v>
      </c>
      <c r="N28" s="405" t="s">
        <v>392</v>
      </c>
      <c r="O28" s="405" t="s">
        <v>65</v>
      </c>
      <c r="P28" s="405">
        <v>0</v>
      </c>
      <c r="Q28" s="405" t="s">
        <v>133</v>
      </c>
      <c r="R28" s="405" t="s">
        <v>133</v>
      </c>
      <c r="S28" s="405"/>
      <c r="T28" s="405" t="s">
        <v>375</v>
      </c>
      <c r="U28" s="405" t="s">
        <v>2197</v>
      </c>
      <c r="V28" s="405" t="s">
        <v>68</v>
      </c>
      <c r="W28" s="405" t="s">
        <v>68</v>
      </c>
      <c r="X28" s="405" t="s">
        <v>68</v>
      </c>
      <c r="Y28" s="405" t="s">
        <v>68</v>
      </c>
      <c r="Z28" s="405" t="s">
        <v>69</v>
      </c>
      <c r="AA28" s="405" t="s">
        <v>133</v>
      </c>
      <c r="AB28" s="405" t="s">
        <v>2178</v>
      </c>
      <c r="AC28" s="406">
        <v>41</v>
      </c>
      <c r="AD28" s="406">
        <v>0</v>
      </c>
      <c r="AE28" s="406">
        <v>0</v>
      </c>
      <c r="AF28" s="407">
        <v>65.600000000000009</v>
      </c>
      <c r="AG28" s="407">
        <f t="shared" si="3"/>
        <v>0</v>
      </c>
      <c r="AH28" s="408">
        <f t="shared" si="2"/>
        <v>65.600000000000009</v>
      </c>
      <c r="AI28" s="434">
        <f t="shared" si="4"/>
        <v>70.192000000000007</v>
      </c>
      <c r="AJ28" s="410"/>
    </row>
    <row r="29" spans="1:37" s="409" customFormat="1">
      <c r="A29" s="404">
        <v>6</v>
      </c>
      <c r="B29" s="405" t="s">
        <v>8</v>
      </c>
      <c r="C29" s="405" t="s">
        <v>2198</v>
      </c>
      <c r="D29" s="405" t="s">
        <v>2187</v>
      </c>
      <c r="E29" s="405" t="s">
        <v>444</v>
      </c>
      <c r="F29" s="405" t="s">
        <v>2156</v>
      </c>
      <c r="G29" s="405" t="s">
        <v>133</v>
      </c>
      <c r="H29" s="405" t="s">
        <v>425</v>
      </c>
      <c r="I29" s="405">
        <v>3000</v>
      </c>
      <c r="J29" s="405" t="s">
        <v>108</v>
      </c>
      <c r="K29" s="405" t="s">
        <v>194</v>
      </c>
      <c r="L29" s="405">
        <v>500</v>
      </c>
      <c r="M29" s="405" t="s">
        <v>74</v>
      </c>
      <c r="N29" s="405" t="s">
        <v>392</v>
      </c>
      <c r="O29" s="405" t="s">
        <v>65</v>
      </c>
      <c r="P29" s="405">
        <v>0</v>
      </c>
      <c r="Q29" s="405" t="s">
        <v>133</v>
      </c>
      <c r="R29" s="405" t="s">
        <v>133</v>
      </c>
      <c r="S29" s="405"/>
      <c r="T29" s="405" t="s">
        <v>375</v>
      </c>
      <c r="U29" s="405" t="s">
        <v>2199</v>
      </c>
      <c r="V29" s="405" t="s">
        <v>68</v>
      </c>
      <c r="W29" s="405" t="s">
        <v>68</v>
      </c>
      <c r="X29" s="405" t="s">
        <v>68</v>
      </c>
      <c r="Y29" s="405" t="s">
        <v>68</v>
      </c>
      <c r="Z29" s="405" t="s">
        <v>69</v>
      </c>
      <c r="AA29" s="405" t="s">
        <v>133</v>
      </c>
      <c r="AB29" s="405" t="s">
        <v>2178</v>
      </c>
      <c r="AC29" s="406">
        <v>41</v>
      </c>
      <c r="AD29" s="406">
        <v>0</v>
      </c>
      <c r="AE29" s="406">
        <v>0</v>
      </c>
      <c r="AF29" s="407">
        <v>65.600000000000009</v>
      </c>
      <c r="AG29" s="407">
        <f t="shared" si="3"/>
        <v>0</v>
      </c>
      <c r="AH29" s="408">
        <f t="shared" si="2"/>
        <v>65.600000000000009</v>
      </c>
      <c r="AI29" s="434">
        <f t="shared" si="4"/>
        <v>70.192000000000007</v>
      </c>
      <c r="AJ29" s="410"/>
    </row>
    <row r="30" spans="1:37" s="409" customFormat="1">
      <c r="A30" s="404">
        <v>7</v>
      </c>
      <c r="B30" s="405" t="s">
        <v>8</v>
      </c>
      <c r="C30" s="405" t="s">
        <v>2200</v>
      </c>
      <c r="D30" s="405" t="s">
        <v>2187</v>
      </c>
      <c r="E30" s="405" t="s">
        <v>444</v>
      </c>
      <c r="F30" s="405" t="s">
        <v>2156</v>
      </c>
      <c r="G30" s="405" t="s">
        <v>133</v>
      </c>
      <c r="H30" s="405" t="s">
        <v>425</v>
      </c>
      <c r="I30" s="405">
        <v>3000</v>
      </c>
      <c r="J30" s="405" t="s">
        <v>108</v>
      </c>
      <c r="K30" s="405" t="s">
        <v>194</v>
      </c>
      <c r="L30" s="405">
        <v>500</v>
      </c>
      <c r="M30" s="405" t="s">
        <v>74</v>
      </c>
      <c r="N30" s="405" t="s">
        <v>75</v>
      </c>
      <c r="O30" s="405" t="s">
        <v>65</v>
      </c>
      <c r="P30" s="405">
        <v>0</v>
      </c>
      <c r="Q30" s="405" t="s">
        <v>133</v>
      </c>
      <c r="R30" s="405" t="s">
        <v>133</v>
      </c>
      <c r="S30" s="405"/>
      <c r="T30" s="405" t="s">
        <v>375</v>
      </c>
      <c r="U30" s="405" t="s">
        <v>2201</v>
      </c>
      <c r="V30" s="405" t="s">
        <v>68</v>
      </c>
      <c r="W30" s="405" t="s">
        <v>68</v>
      </c>
      <c r="X30" s="405" t="s">
        <v>68</v>
      </c>
      <c r="Y30" s="405" t="s">
        <v>68</v>
      </c>
      <c r="Z30" s="405" t="s">
        <v>69</v>
      </c>
      <c r="AA30" s="405" t="s">
        <v>133</v>
      </c>
      <c r="AB30" s="405" t="s">
        <v>2178</v>
      </c>
      <c r="AC30" s="406">
        <v>41</v>
      </c>
      <c r="AD30" s="406">
        <v>0</v>
      </c>
      <c r="AE30" s="406">
        <v>0</v>
      </c>
      <c r="AF30" s="407">
        <v>65.600000000000009</v>
      </c>
      <c r="AG30" s="407">
        <f t="shared" si="3"/>
        <v>0</v>
      </c>
      <c r="AH30" s="408">
        <f t="shared" si="2"/>
        <v>65.600000000000009</v>
      </c>
      <c r="AI30" s="434">
        <f t="shared" si="4"/>
        <v>70.192000000000007</v>
      </c>
      <c r="AJ30" s="410"/>
    </row>
    <row r="31" spans="1:37" s="409" customFormat="1">
      <c r="A31" s="404">
        <v>8</v>
      </c>
      <c r="B31" s="405" t="s">
        <v>8</v>
      </c>
      <c r="C31" s="405" t="s">
        <v>2202</v>
      </c>
      <c r="D31" s="405" t="s">
        <v>2187</v>
      </c>
      <c r="E31" s="405" t="s">
        <v>444</v>
      </c>
      <c r="F31" s="405" t="s">
        <v>2156</v>
      </c>
      <c r="G31" s="405" t="s">
        <v>133</v>
      </c>
      <c r="H31" s="405" t="s">
        <v>425</v>
      </c>
      <c r="I31" s="405">
        <v>3000</v>
      </c>
      <c r="J31" s="405" t="s">
        <v>108</v>
      </c>
      <c r="K31" s="405" t="s">
        <v>194</v>
      </c>
      <c r="L31" s="405">
        <v>500</v>
      </c>
      <c r="M31" s="405" t="s">
        <v>74</v>
      </c>
      <c r="N31" s="405" t="s">
        <v>75</v>
      </c>
      <c r="O31" s="405" t="s">
        <v>65</v>
      </c>
      <c r="P31" s="405">
        <v>0</v>
      </c>
      <c r="Q31" s="405" t="s">
        <v>133</v>
      </c>
      <c r="R31" s="405" t="s">
        <v>133</v>
      </c>
      <c r="S31" s="405"/>
      <c r="T31" s="405" t="s">
        <v>133</v>
      </c>
      <c r="U31" s="405" t="s">
        <v>2203</v>
      </c>
      <c r="V31" s="405" t="s">
        <v>68</v>
      </c>
      <c r="W31" s="405" t="s">
        <v>68</v>
      </c>
      <c r="X31" s="405" t="s">
        <v>68</v>
      </c>
      <c r="Y31" s="405" t="s">
        <v>68</v>
      </c>
      <c r="Z31" s="405" t="s">
        <v>69</v>
      </c>
      <c r="AA31" s="405" t="s">
        <v>133</v>
      </c>
      <c r="AB31" s="405" t="s">
        <v>2178</v>
      </c>
      <c r="AC31" s="406">
        <v>41</v>
      </c>
      <c r="AD31" s="406">
        <v>0</v>
      </c>
      <c r="AE31" s="406">
        <v>0</v>
      </c>
      <c r="AF31" s="407">
        <v>65.600000000000009</v>
      </c>
      <c r="AG31" s="407">
        <f t="shared" si="3"/>
        <v>0</v>
      </c>
      <c r="AH31" s="408">
        <f t="shared" si="2"/>
        <v>65.600000000000009</v>
      </c>
      <c r="AI31" s="434">
        <f t="shared" si="4"/>
        <v>70.192000000000007</v>
      </c>
      <c r="AJ31" s="410"/>
    </row>
    <row r="32" spans="1:37" s="409" customFormat="1">
      <c r="A32" s="404">
        <v>9</v>
      </c>
      <c r="B32" s="405" t="s">
        <v>8</v>
      </c>
      <c r="C32" s="405" t="s">
        <v>2204</v>
      </c>
      <c r="D32" s="405" t="s">
        <v>2187</v>
      </c>
      <c r="E32" s="405" t="s">
        <v>444</v>
      </c>
      <c r="F32" s="405" t="s">
        <v>2156</v>
      </c>
      <c r="G32" s="405" t="s">
        <v>133</v>
      </c>
      <c r="H32" s="405" t="s">
        <v>425</v>
      </c>
      <c r="I32" s="405">
        <v>3000</v>
      </c>
      <c r="J32" s="405" t="s">
        <v>108</v>
      </c>
      <c r="K32" s="405" t="s">
        <v>194</v>
      </c>
      <c r="L32" s="405">
        <v>500</v>
      </c>
      <c r="M32" s="405" t="s">
        <v>74</v>
      </c>
      <c r="N32" s="405" t="s">
        <v>75</v>
      </c>
      <c r="O32" s="405" t="s">
        <v>65</v>
      </c>
      <c r="P32" s="405">
        <v>0</v>
      </c>
      <c r="Q32" s="405" t="s">
        <v>133</v>
      </c>
      <c r="R32" s="405" t="s">
        <v>133</v>
      </c>
      <c r="S32" s="405"/>
      <c r="T32" s="405" t="s">
        <v>133</v>
      </c>
      <c r="U32" s="405" t="s">
        <v>2205</v>
      </c>
      <c r="V32" s="405" t="s">
        <v>68</v>
      </c>
      <c r="W32" s="405" t="s">
        <v>68</v>
      </c>
      <c r="X32" s="405" t="s">
        <v>68</v>
      </c>
      <c r="Y32" s="405" t="s">
        <v>68</v>
      </c>
      <c r="Z32" s="405" t="s">
        <v>69</v>
      </c>
      <c r="AA32" s="405" t="s">
        <v>133</v>
      </c>
      <c r="AB32" s="405" t="s">
        <v>2178</v>
      </c>
      <c r="AC32" s="406">
        <v>41</v>
      </c>
      <c r="AD32" s="406">
        <v>0</v>
      </c>
      <c r="AE32" s="406">
        <v>0</v>
      </c>
      <c r="AF32" s="407">
        <v>65.600000000000009</v>
      </c>
      <c r="AG32" s="407">
        <f t="shared" si="3"/>
        <v>0</v>
      </c>
      <c r="AH32" s="408">
        <f t="shared" si="2"/>
        <v>65.600000000000009</v>
      </c>
      <c r="AI32" s="434">
        <f t="shared" si="4"/>
        <v>70.192000000000007</v>
      </c>
      <c r="AJ32" s="410"/>
    </row>
    <row r="33" spans="1:36" s="409" customFormat="1">
      <c r="A33" s="404">
        <v>10</v>
      </c>
      <c r="B33" s="405" t="s">
        <v>8</v>
      </c>
      <c r="C33" s="405" t="s">
        <v>2206</v>
      </c>
      <c r="D33" s="405" t="s">
        <v>2187</v>
      </c>
      <c r="E33" s="405" t="s">
        <v>444</v>
      </c>
      <c r="F33" s="405" t="s">
        <v>2156</v>
      </c>
      <c r="G33" s="405" t="s">
        <v>133</v>
      </c>
      <c r="H33" s="405" t="s">
        <v>425</v>
      </c>
      <c r="I33" s="405">
        <v>3000</v>
      </c>
      <c r="J33" s="405" t="s">
        <v>108</v>
      </c>
      <c r="K33" s="405" t="s">
        <v>194</v>
      </c>
      <c r="L33" s="405">
        <v>500</v>
      </c>
      <c r="M33" s="405" t="s">
        <v>74</v>
      </c>
      <c r="N33" s="405" t="s">
        <v>75</v>
      </c>
      <c r="O33" s="405" t="s">
        <v>65</v>
      </c>
      <c r="P33" s="405">
        <v>0</v>
      </c>
      <c r="Q33" s="405" t="s">
        <v>133</v>
      </c>
      <c r="R33" s="405" t="s">
        <v>133</v>
      </c>
      <c r="S33" s="405"/>
      <c r="T33" s="405" t="s">
        <v>375</v>
      </c>
      <c r="U33" s="405" t="s">
        <v>2207</v>
      </c>
      <c r="V33" s="405" t="s">
        <v>68</v>
      </c>
      <c r="W33" s="405" t="s">
        <v>68</v>
      </c>
      <c r="X33" s="405" t="s">
        <v>68</v>
      </c>
      <c r="Y33" s="405" t="s">
        <v>68</v>
      </c>
      <c r="Z33" s="405" t="s">
        <v>69</v>
      </c>
      <c r="AA33" s="405" t="s">
        <v>133</v>
      </c>
      <c r="AB33" s="405" t="s">
        <v>2178</v>
      </c>
      <c r="AC33" s="406">
        <v>41</v>
      </c>
      <c r="AD33" s="406">
        <v>0</v>
      </c>
      <c r="AE33" s="406">
        <v>0</v>
      </c>
      <c r="AF33" s="407">
        <v>65.600000000000009</v>
      </c>
      <c r="AG33" s="407">
        <f t="shared" si="3"/>
        <v>0</v>
      </c>
      <c r="AH33" s="408">
        <f t="shared" si="2"/>
        <v>65.600000000000009</v>
      </c>
      <c r="AI33" s="434">
        <f t="shared" si="4"/>
        <v>70.192000000000007</v>
      </c>
      <c r="AJ33" s="410"/>
    </row>
    <row r="34" spans="1:36" s="409" customFormat="1">
      <c r="A34" s="404">
        <v>11</v>
      </c>
      <c r="B34" s="405" t="s">
        <v>8</v>
      </c>
      <c r="C34" s="405" t="s">
        <v>2208</v>
      </c>
      <c r="D34" s="405" t="s">
        <v>2187</v>
      </c>
      <c r="E34" s="405" t="s">
        <v>444</v>
      </c>
      <c r="F34" s="405" t="s">
        <v>2156</v>
      </c>
      <c r="G34" s="405" t="s">
        <v>133</v>
      </c>
      <c r="H34" s="405" t="s">
        <v>425</v>
      </c>
      <c r="I34" s="405">
        <v>3000</v>
      </c>
      <c r="J34" s="405" t="s">
        <v>108</v>
      </c>
      <c r="K34" s="405" t="s">
        <v>194</v>
      </c>
      <c r="L34" s="405">
        <v>500</v>
      </c>
      <c r="M34" s="405" t="s">
        <v>74</v>
      </c>
      <c r="N34" s="405" t="s">
        <v>392</v>
      </c>
      <c r="O34" s="405" t="s">
        <v>65</v>
      </c>
      <c r="P34" s="405">
        <v>0</v>
      </c>
      <c r="Q34" s="405" t="s">
        <v>133</v>
      </c>
      <c r="R34" s="405" t="s">
        <v>133</v>
      </c>
      <c r="S34" s="405"/>
      <c r="T34" s="405" t="s">
        <v>133</v>
      </c>
      <c r="U34" s="405" t="s">
        <v>2209</v>
      </c>
      <c r="V34" s="405" t="s">
        <v>68</v>
      </c>
      <c r="W34" s="405" t="s">
        <v>68</v>
      </c>
      <c r="X34" s="405" t="s">
        <v>68</v>
      </c>
      <c r="Y34" s="405" t="s">
        <v>68</v>
      </c>
      <c r="Z34" s="405" t="s">
        <v>69</v>
      </c>
      <c r="AA34" s="405" t="s">
        <v>133</v>
      </c>
      <c r="AB34" s="405" t="s">
        <v>2178</v>
      </c>
      <c r="AC34" s="406">
        <v>41</v>
      </c>
      <c r="AD34" s="406">
        <v>0</v>
      </c>
      <c r="AE34" s="406">
        <v>0</v>
      </c>
      <c r="AF34" s="407">
        <v>65.600000000000009</v>
      </c>
      <c r="AG34" s="407">
        <f t="shared" si="3"/>
        <v>0</v>
      </c>
      <c r="AH34" s="408">
        <f t="shared" si="2"/>
        <v>65.600000000000009</v>
      </c>
      <c r="AI34" s="434">
        <f t="shared" si="4"/>
        <v>70.192000000000007</v>
      </c>
      <c r="AJ34" s="410"/>
    </row>
    <row r="35" spans="1:36" s="409" customFormat="1">
      <c r="A35" s="404">
        <v>12</v>
      </c>
      <c r="B35" s="405" t="s">
        <v>8</v>
      </c>
      <c r="C35" s="405" t="s">
        <v>2210</v>
      </c>
      <c r="D35" s="405" t="s">
        <v>2187</v>
      </c>
      <c r="E35" s="405" t="s">
        <v>444</v>
      </c>
      <c r="F35" s="405" t="s">
        <v>2156</v>
      </c>
      <c r="G35" s="405" t="s">
        <v>133</v>
      </c>
      <c r="H35" s="405" t="s">
        <v>425</v>
      </c>
      <c r="I35" s="405">
        <v>3000</v>
      </c>
      <c r="J35" s="405" t="s">
        <v>108</v>
      </c>
      <c r="K35" s="405" t="s">
        <v>194</v>
      </c>
      <c r="L35" s="405">
        <v>500</v>
      </c>
      <c r="M35" s="405" t="s">
        <v>74</v>
      </c>
      <c r="N35" s="405" t="s">
        <v>392</v>
      </c>
      <c r="O35" s="405" t="s">
        <v>65</v>
      </c>
      <c r="P35" s="405">
        <v>0</v>
      </c>
      <c r="Q35" s="405" t="s">
        <v>133</v>
      </c>
      <c r="R35" s="405" t="s">
        <v>133</v>
      </c>
      <c r="S35" s="405"/>
      <c r="T35" s="405" t="s">
        <v>375</v>
      </c>
      <c r="U35" s="405" t="s">
        <v>2211</v>
      </c>
      <c r="V35" s="405" t="s">
        <v>68</v>
      </c>
      <c r="W35" s="405" t="s">
        <v>68</v>
      </c>
      <c r="X35" s="405" t="s">
        <v>68</v>
      </c>
      <c r="Y35" s="405" t="s">
        <v>68</v>
      </c>
      <c r="Z35" s="405" t="s">
        <v>69</v>
      </c>
      <c r="AA35" s="405" t="s">
        <v>133</v>
      </c>
      <c r="AB35" s="405" t="s">
        <v>2178</v>
      </c>
      <c r="AC35" s="406">
        <v>41</v>
      </c>
      <c r="AD35" s="406">
        <v>0</v>
      </c>
      <c r="AE35" s="406">
        <v>0</v>
      </c>
      <c r="AF35" s="407">
        <v>65.600000000000009</v>
      </c>
      <c r="AG35" s="407">
        <f t="shared" si="3"/>
        <v>0</v>
      </c>
      <c r="AH35" s="408">
        <f t="shared" si="2"/>
        <v>65.600000000000009</v>
      </c>
      <c r="AI35" s="434">
        <f t="shared" si="4"/>
        <v>70.192000000000007</v>
      </c>
      <c r="AJ35" s="410"/>
    </row>
    <row r="36" spans="1:36" s="409" customFormat="1">
      <c r="A36" s="404">
        <v>13</v>
      </c>
      <c r="B36" s="405" t="s">
        <v>8</v>
      </c>
      <c r="C36" s="405" t="s">
        <v>2212</v>
      </c>
      <c r="D36" s="405" t="s">
        <v>2187</v>
      </c>
      <c r="E36" s="405" t="s">
        <v>444</v>
      </c>
      <c r="F36" s="405" t="s">
        <v>2156</v>
      </c>
      <c r="G36" s="405" t="s">
        <v>133</v>
      </c>
      <c r="H36" s="405" t="s">
        <v>425</v>
      </c>
      <c r="I36" s="405">
        <v>3000</v>
      </c>
      <c r="J36" s="405" t="s">
        <v>108</v>
      </c>
      <c r="K36" s="405" t="s">
        <v>194</v>
      </c>
      <c r="L36" s="405" t="s">
        <v>133</v>
      </c>
      <c r="M36" s="405" t="s">
        <v>74</v>
      </c>
      <c r="N36" s="405" t="s">
        <v>75</v>
      </c>
      <c r="O36" s="405" t="s">
        <v>65</v>
      </c>
      <c r="P36" s="405">
        <v>0</v>
      </c>
      <c r="Q36" s="405" t="s">
        <v>133</v>
      </c>
      <c r="R36" s="405" t="s">
        <v>133</v>
      </c>
      <c r="S36" s="405"/>
      <c r="T36" s="405" t="s">
        <v>375</v>
      </c>
      <c r="U36" s="405" t="s">
        <v>2213</v>
      </c>
      <c r="V36" s="405" t="s">
        <v>68</v>
      </c>
      <c r="W36" s="405" t="s">
        <v>68</v>
      </c>
      <c r="X36" s="405" t="s">
        <v>68</v>
      </c>
      <c r="Y36" s="405" t="s">
        <v>68</v>
      </c>
      <c r="Z36" s="405" t="s">
        <v>69</v>
      </c>
      <c r="AA36" s="405" t="s">
        <v>133</v>
      </c>
      <c r="AB36" s="405" t="s">
        <v>2178</v>
      </c>
      <c r="AC36" s="406">
        <v>41</v>
      </c>
      <c r="AD36" s="406">
        <v>0</v>
      </c>
      <c r="AE36" s="406">
        <v>0</v>
      </c>
      <c r="AF36" s="407">
        <v>65.600000000000009</v>
      </c>
      <c r="AG36" s="407">
        <v>0</v>
      </c>
      <c r="AH36" s="408">
        <f t="shared" si="2"/>
        <v>65.600000000000009</v>
      </c>
      <c r="AI36" s="434">
        <f t="shared" si="4"/>
        <v>70.192000000000007</v>
      </c>
      <c r="AJ36" s="410"/>
    </row>
    <row r="37" spans="1:36" s="409" customFormat="1">
      <c r="A37" s="404">
        <v>14</v>
      </c>
      <c r="B37" s="405" t="s">
        <v>8</v>
      </c>
      <c r="C37" s="405" t="s">
        <v>2214</v>
      </c>
      <c r="D37" s="405" t="s">
        <v>2187</v>
      </c>
      <c r="E37" s="405" t="s">
        <v>344</v>
      </c>
      <c r="F37" s="405">
        <v>7500</v>
      </c>
      <c r="G37" s="405" t="s">
        <v>133</v>
      </c>
      <c r="H37" s="405" t="s">
        <v>425</v>
      </c>
      <c r="I37" s="405">
        <v>3000</v>
      </c>
      <c r="J37" s="405" t="s">
        <v>121</v>
      </c>
      <c r="K37" s="405" t="s">
        <v>133</v>
      </c>
      <c r="L37" s="405">
        <v>1000</v>
      </c>
      <c r="M37" s="405" t="s">
        <v>74</v>
      </c>
      <c r="N37" s="405" t="s">
        <v>392</v>
      </c>
      <c r="O37" s="405" t="s">
        <v>146</v>
      </c>
      <c r="P37" s="405">
        <v>0</v>
      </c>
      <c r="Q37" s="405" t="s">
        <v>133</v>
      </c>
      <c r="R37" s="405" t="s">
        <v>133</v>
      </c>
      <c r="S37" s="405" t="s">
        <v>133</v>
      </c>
      <c r="T37" s="405" t="s">
        <v>133</v>
      </c>
      <c r="U37" s="405" t="s">
        <v>2215</v>
      </c>
      <c r="V37" s="405" t="s">
        <v>68</v>
      </c>
      <c r="W37" s="405" t="s">
        <v>68</v>
      </c>
      <c r="X37" s="405" t="s">
        <v>68</v>
      </c>
      <c r="Y37" s="405" t="s">
        <v>68</v>
      </c>
      <c r="Z37" s="405" t="s">
        <v>69</v>
      </c>
      <c r="AA37" s="405" t="s">
        <v>133</v>
      </c>
      <c r="AB37" s="405" t="s">
        <v>2216</v>
      </c>
      <c r="AC37" s="406">
        <v>41</v>
      </c>
      <c r="AD37" s="406">
        <v>8</v>
      </c>
      <c r="AE37" s="406">
        <v>8</v>
      </c>
      <c r="AF37" s="407">
        <v>91.2</v>
      </c>
      <c r="AG37" s="407">
        <f>AF37*(1-(0.95^0*0.9^0*0.8^0*0.7^0*0.65^0*0.93^0*0.93^0*1^0))</f>
        <v>0</v>
      </c>
      <c r="AH37" s="408">
        <f t="shared" si="2"/>
        <v>91.2</v>
      </c>
      <c r="AI37" s="434">
        <f t="shared" si="4"/>
        <v>97.584000000000003</v>
      </c>
      <c r="AJ37" s="410"/>
    </row>
    <row r="38" spans="1:36" s="409" customFormat="1">
      <c r="A38" s="404">
        <v>15</v>
      </c>
      <c r="B38" s="405" t="s">
        <v>8</v>
      </c>
      <c r="C38" s="405" t="s">
        <v>2217</v>
      </c>
      <c r="D38" s="405" t="s">
        <v>2187</v>
      </c>
      <c r="E38" s="405" t="s">
        <v>408</v>
      </c>
      <c r="F38" s="405" t="s">
        <v>2218</v>
      </c>
      <c r="G38" s="405" t="s">
        <v>133</v>
      </c>
      <c r="H38" s="405" t="s">
        <v>425</v>
      </c>
      <c r="I38" s="405" t="s">
        <v>133</v>
      </c>
      <c r="J38" s="405" t="s">
        <v>108</v>
      </c>
      <c r="K38" s="405" t="s">
        <v>133</v>
      </c>
      <c r="L38" s="405">
        <v>500</v>
      </c>
      <c r="M38" s="405" t="s">
        <v>113</v>
      </c>
      <c r="N38" s="405" t="s">
        <v>392</v>
      </c>
      <c r="O38" s="405" t="s">
        <v>65</v>
      </c>
      <c r="P38" s="405" t="s">
        <v>133</v>
      </c>
      <c r="Q38" s="405" t="s">
        <v>133</v>
      </c>
      <c r="R38" s="405" t="s">
        <v>133</v>
      </c>
      <c r="S38" s="405" t="s">
        <v>133</v>
      </c>
      <c r="T38" s="405" t="s">
        <v>133</v>
      </c>
      <c r="U38" s="405" t="s">
        <v>2219</v>
      </c>
      <c r="V38" s="405" t="s">
        <v>68</v>
      </c>
      <c r="W38" s="405" t="s">
        <v>68</v>
      </c>
      <c r="X38" s="405" t="s">
        <v>68</v>
      </c>
      <c r="Y38" s="405" t="s">
        <v>68</v>
      </c>
      <c r="Z38" s="405" t="s">
        <v>69</v>
      </c>
      <c r="AA38" s="405" t="s">
        <v>82</v>
      </c>
      <c r="AB38" s="405" t="s">
        <v>2220</v>
      </c>
      <c r="AC38" s="406">
        <v>45</v>
      </c>
      <c r="AD38" s="406">
        <v>0</v>
      </c>
      <c r="AE38" s="406">
        <v>0</v>
      </c>
      <c r="AF38" s="407">
        <v>72</v>
      </c>
      <c r="AG38" s="407">
        <f>AF38*(1-(0.95^0*0.9^0*0.8^0*0.7^0*0.65^0*0.93^0*0.93^0*1^1))</f>
        <v>0</v>
      </c>
      <c r="AH38" s="408">
        <f t="shared" si="2"/>
        <v>72</v>
      </c>
      <c r="AI38" s="434">
        <f t="shared" si="4"/>
        <v>77.040000000000006</v>
      </c>
      <c r="AJ38" s="410"/>
    </row>
    <row r="39" spans="1:36" s="409" customFormat="1">
      <c r="A39" s="404">
        <v>16</v>
      </c>
      <c r="B39" s="405" t="s">
        <v>8</v>
      </c>
      <c r="C39" s="405" t="s">
        <v>2221</v>
      </c>
      <c r="D39" s="405" t="s">
        <v>2187</v>
      </c>
      <c r="E39" s="405" t="s">
        <v>408</v>
      </c>
      <c r="F39" s="405" t="s">
        <v>2218</v>
      </c>
      <c r="G39" s="405" t="s">
        <v>133</v>
      </c>
      <c r="H39" s="405" t="s">
        <v>425</v>
      </c>
      <c r="I39" s="405" t="s">
        <v>133</v>
      </c>
      <c r="J39" s="405" t="s">
        <v>108</v>
      </c>
      <c r="K39" s="405" t="s">
        <v>133</v>
      </c>
      <c r="L39" s="405">
        <v>500</v>
      </c>
      <c r="M39" s="405" t="s">
        <v>113</v>
      </c>
      <c r="N39" s="405" t="s">
        <v>392</v>
      </c>
      <c r="O39" s="405" t="s">
        <v>65</v>
      </c>
      <c r="P39" s="405" t="s">
        <v>133</v>
      </c>
      <c r="Q39" s="405" t="s">
        <v>133</v>
      </c>
      <c r="R39" s="405" t="s">
        <v>133</v>
      </c>
      <c r="S39" s="405" t="s">
        <v>133</v>
      </c>
      <c r="T39" s="405" t="s">
        <v>133</v>
      </c>
      <c r="U39" s="405" t="s">
        <v>2222</v>
      </c>
      <c r="V39" s="405" t="s">
        <v>68</v>
      </c>
      <c r="W39" s="405" t="s">
        <v>68</v>
      </c>
      <c r="X39" s="405" t="s">
        <v>68</v>
      </c>
      <c r="Y39" s="405" t="s">
        <v>68</v>
      </c>
      <c r="Z39" s="405" t="s">
        <v>69</v>
      </c>
      <c r="AA39" s="405" t="s">
        <v>82</v>
      </c>
      <c r="AB39" s="405" t="s">
        <v>2220</v>
      </c>
      <c r="AC39" s="406">
        <v>45</v>
      </c>
      <c r="AD39" s="406">
        <v>0</v>
      </c>
      <c r="AE39" s="406">
        <v>0</v>
      </c>
      <c r="AF39" s="407">
        <v>72</v>
      </c>
      <c r="AG39" s="407">
        <f>AF39*(1-(0.95^0*0.9^0*0.8^0*0.7^0*0.65^0*0.93^0*0.93^0*1^1))</f>
        <v>0</v>
      </c>
      <c r="AH39" s="408">
        <f t="shared" si="2"/>
        <v>72</v>
      </c>
      <c r="AI39" s="434">
        <f t="shared" si="4"/>
        <v>77.040000000000006</v>
      </c>
      <c r="AJ39" s="410"/>
    </row>
    <row r="40" spans="1:36" s="409" customFormat="1">
      <c r="A40" s="404">
        <v>17</v>
      </c>
      <c r="B40" s="405" t="s">
        <v>8</v>
      </c>
      <c r="C40" s="405" t="s">
        <v>2223</v>
      </c>
      <c r="D40" s="405" t="s">
        <v>2187</v>
      </c>
      <c r="E40" s="405" t="s">
        <v>408</v>
      </c>
      <c r="F40" s="405" t="s">
        <v>2218</v>
      </c>
      <c r="G40" s="405" t="s">
        <v>133</v>
      </c>
      <c r="H40" s="405" t="s">
        <v>425</v>
      </c>
      <c r="I40" s="405" t="s">
        <v>133</v>
      </c>
      <c r="J40" s="405" t="s">
        <v>108</v>
      </c>
      <c r="K40" s="405" t="s">
        <v>133</v>
      </c>
      <c r="L40" s="405">
        <v>500</v>
      </c>
      <c r="M40" s="405" t="s">
        <v>113</v>
      </c>
      <c r="N40" s="405" t="s">
        <v>392</v>
      </c>
      <c r="O40" s="405" t="s">
        <v>65</v>
      </c>
      <c r="P40" s="405" t="s">
        <v>133</v>
      </c>
      <c r="Q40" s="405" t="s">
        <v>133</v>
      </c>
      <c r="R40" s="405" t="s">
        <v>133</v>
      </c>
      <c r="S40" s="405" t="s">
        <v>133</v>
      </c>
      <c r="T40" s="405" t="s">
        <v>133</v>
      </c>
      <c r="U40" s="405" t="s">
        <v>2224</v>
      </c>
      <c r="V40" s="405" t="s">
        <v>68</v>
      </c>
      <c r="W40" s="405" t="s">
        <v>68</v>
      </c>
      <c r="X40" s="405" t="s">
        <v>68</v>
      </c>
      <c r="Y40" s="405" t="s">
        <v>68</v>
      </c>
      <c r="Z40" s="405" t="s">
        <v>69</v>
      </c>
      <c r="AA40" s="405" t="s">
        <v>82</v>
      </c>
      <c r="AB40" s="405" t="s">
        <v>2220</v>
      </c>
      <c r="AC40" s="406">
        <v>45</v>
      </c>
      <c r="AD40" s="406">
        <v>0</v>
      </c>
      <c r="AE40" s="406">
        <v>0</v>
      </c>
      <c r="AF40" s="407">
        <v>72</v>
      </c>
      <c r="AG40" s="407">
        <v>0</v>
      </c>
      <c r="AH40" s="408">
        <f t="shared" si="2"/>
        <v>72</v>
      </c>
      <c r="AI40" s="434">
        <f t="shared" si="4"/>
        <v>77.040000000000006</v>
      </c>
      <c r="AJ40" s="410"/>
    </row>
    <row r="41" spans="1:36" s="409" customFormat="1">
      <c r="A41" s="404">
        <v>18</v>
      </c>
      <c r="B41" s="405" t="s">
        <v>8</v>
      </c>
      <c r="C41" s="405" t="s">
        <v>2225</v>
      </c>
      <c r="D41" s="405" t="s">
        <v>2187</v>
      </c>
      <c r="E41" s="405" t="s">
        <v>344</v>
      </c>
      <c r="F41" s="405" t="s">
        <v>2226</v>
      </c>
      <c r="G41" s="405" t="s">
        <v>133</v>
      </c>
      <c r="H41" s="405" t="s">
        <v>425</v>
      </c>
      <c r="I41" s="405">
        <v>3000</v>
      </c>
      <c r="J41" s="405" t="s">
        <v>108</v>
      </c>
      <c r="K41" s="405" t="s">
        <v>133</v>
      </c>
      <c r="L41" s="405" t="s">
        <v>133</v>
      </c>
      <c r="M41" s="405" t="s">
        <v>74</v>
      </c>
      <c r="N41" s="405" t="s">
        <v>392</v>
      </c>
      <c r="O41" s="405" t="s">
        <v>146</v>
      </c>
      <c r="P41" s="405" t="s">
        <v>133</v>
      </c>
      <c r="Q41" s="405" t="s">
        <v>133</v>
      </c>
      <c r="R41" s="405" t="s">
        <v>133</v>
      </c>
      <c r="S41" s="405" t="s">
        <v>133</v>
      </c>
      <c r="T41" s="405" t="s">
        <v>133</v>
      </c>
      <c r="U41" s="405" t="s">
        <v>2227</v>
      </c>
      <c r="V41" s="405" t="s">
        <v>68</v>
      </c>
      <c r="W41" s="405" t="s">
        <v>68</v>
      </c>
      <c r="X41" s="405" t="s">
        <v>68</v>
      </c>
      <c r="Y41" s="405" t="s">
        <v>68</v>
      </c>
      <c r="Z41" s="405" t="s">
        <v>69</v>
      </c>
      <c r="AA41" s="405" t="s">
        <v>133</v>
      </c>
      <c r="AB41" s="405" t="s">
        <v>289</v>
      </c>
      <c r="AC41" s="406">
        <v>41</v>
      </c>
      <c r="AD41" s="406">
        <v>0</v>
      </c>
      <c r="AE41" s="406">
        <v>0</v>
      </c>
      <c r="AF41" s="407">
        <v>65.600000000000009</v>
      </c>
      <c r="AG41" s="407">
        <v>0</v>
      </c>
      <c r="AH41" s="408">
        <f t="shared" si="2"/>
        <v>65.600000000000009</v>
      </c>
      <c r="AI41" s="434">
        <f t="shared" si="4"/>
        <v>70.192000000000007</v>
      </c>
      <c r="AJ41" s="410"/>
    </row>
    <row r="42" spans="1:36" s="417" customFormat="1" ht="15.75" thickBot="1">
      <c r="A42" s="411">
        <v>19</v>
      </c>
      <c r="B42" s="412" t="s">
        <v>8</v>
      </c>
      <c r="C42" s="412" t="s">
        <v>2228</v>
      </c>
      <c r="D42" s="412" t="s">
        <v>2187</v>
      </c>
      <c r="E42" s="412" t="s">
        <v>408</v>
      </c>
      <c r="F42" s="412" t="s">
        <v>2229</v>
      </c>
      <c r="G42" s="412" t="s">
        <v>133</v>
      </c>
      <c r="H42" s="412" t="s">
        <v>425</v>
      </c>
      <c r="I42" s="412" t="s">
        <v>133</v>
      </c>
      <c r="J42" s="412" t="s">
        <v>108</v>
      </c>
      <c r="K42" s="412" t="s">
        <v>133</v>
      </c>
      <c r="L42" s="412">
        <v>500</v>
      </c>
      <c r="M42" s="412" t="s">
        <v>236</v>
      </c>
      <c r="N42" s="412" t="s">
        <v>75</v>
      </c>
      <c r="O42" s="412" t="s">
        <v>65</v>
      </c>
      <c r="P42" s="412" t="s">
        <v>133</v>
      </c>
      <c r="Q42" s="412" t="s">
        <v>133</v>
      </c>
      <c r="R42" s="412" t="s">
        <v>133</v>
      </c>
      <c r="S42" s="412" t="s">
        <v>133</v>
      </c>
      <c r="T42" s="412" t="s">
        <v>133</v>
      </c>
      <c r="U42" s="412" t="s">
        <v>2230</v>
      </c>
      <c r="V42" s="412" t="s">
        <v>68</v>
      </c>
      <c r="W42" s="412" t="s">
        <v>68</v>
      </c>
      <c r="X42" s="412" t="s">
        <v>68</v>
      </c>
      <c r="Y42" s="412" t="s">
        <v>68</v>
      </c>
      <c r="Z42" s="412" t="s">
        <v>69</v>
      </c>
      <c r="AA42" s="412" t="s">
        <v>133</v>
      </c>
      <c r="AB42" s="412" t="s">
        <v>238</v>
      </c>
      <c r="AC42" s="413">
        <v>41</v>
      </c>
      <c r="AD42" s="413">
        <v>0</v>
      </c>
      <c r="AE42" s="413">
        <v>0</v>
      </c>
      <c r="AF42" s="414">
        <v>65.600000000000009</v>
      </c>
      <c r="AG42" s="414">
        <f>AF42*(1-(0.95^0*0.9^0*0.8^0*0.7^0*0.65^0*0.93^0*0.93^0*1^0))</f>
        <v>0</v>
      </c>
      <c r="AH42" s="415">
        <f t="shared" si="2"/>
        <v>65.600000000000009</v>
      </c>
      <c r="AI42" s="451">
        <f t="shared" si="4"/>
        <v>70.192000000000007</v>
      </c>
      <c r="AJ42" s="416"/>
    </row>
    <row r="43" spans="1:36" s="11" customFormat="1">
      <c r="A43" s="382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15"/>
      <c r="AD43" s="15"/>
      <c r="AE43" s="15"/>
      <c r="AF43" s="376"/>
      <c r="AG43" s="376"/>
      <c r="AH43" s="17"/>
      <c r="AI43" s="16"/>
    </row>
    <row r="44" spans="1:36" s="11" customFormat="1">
      <c r="A44" s="382" t="s">
        <v>133</v>
      </c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10"/>
      <c r="AD44" s="10"/>
      <c r="AE44" s="10"/>
      <c r="AF44" s="376"/>
      <c r="AG44" s="376"/>
      <c r="AH44" s="17"/>
      <c r="AI44" s="18"/>
    </row>
    <row r="45" spans="1:36" s="11" customFormat="1">
      <c r="A45" s="382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10"/>
      <c r="AD45" s="10"/>
      <c r="AE45" s="10"/>
      <c r="AF45" s="376"/>
      <c r="AG45" s="376"/>
      <c r="AH45" s="10"/>
      <c r="AI45" s="12"/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/>
    </customSheetView>
    <customSheetView guid="{5B1FA305-463D-4B6E-BF98-81A6929C891E}" scale="75" hiddenColumns="1">
      <pageMargins left="0" right="0" top="0" bottom="0" header="0" footer="0"/>
      <pageSetup orientation="portrait" horizontalDpi="4294967295" verticalDpi="4294967295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/>
    </customSheetView>
    <customSheetView guid="{B6E6045D-E631-482D-8F65-2EABDB0B6ECE}" scale="75">
      <selection sqref="A1:AK53"/>
      <pageMargins left="0" right="0" top="0" bottom="0" header="0" footer="0"/>
      <pageSetup orientation="portrait" horizontalDpi="4294967295" verticalDpi="4294967295"/>
    </customSheetView>
    <customSheetView guid="{074FE138-8171-45F3-8951-6B9C47661CC2}" scale="75" hiddenColumns="1">
      <selection sqref="A1:AK53"/>
      <pageMargins left="0" right="0" top="0" bottom="0" header="0" footer="0"/>
      <pageSetup orientation="portrait" horizontalDpi="4294967295" verticalDpi="4294967295"/>
    </customSheetView>
    <customSheetView guid="{6B75CD61-CFF4-4706-A14B-83CD51F19D1B}" scale="75">
      <selection sqref="A1:AK53"/>
      <pageMargins left="0" right="0" top="0" bottom="0" header="0" footer="0"/>
      <pageSetup orientation="portrait" horizontalDpi="4294967295" verticalDpi="4294967295"/>
    </customSheetView>
    <customSheetView guid="{8ABA602B-BA8D-44BA-AAC3-E387ACC3E4C4}" scale="75" hiddenColumns="1">
      <pageMargins left="0" right="0" top="0" bottom="0" header="0" footer="0"/>
      <pageSetup orientation="portrait" horizontalDpi="4294967295" verticalDpi="4294967295"/>
    </customSheetView>
    <customSheetView guid="{942F52C8-974C-4FCD-BB09-A94BC65996A2}" scale="75">
      <pageMargins left="0" right="0" top="0" bottom="0" header="0" footer="0"/>
      <pageSetup orientation="portrait" horizontalDpi="4294967295" verticalDpi="4294967295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/>
    </customSheetView>
    <customSheetView guid="{C7D2B2DA-D43B-42CE-8359-0D8E1474403E}" scale="75">
      <pageMargins left="0" right="0" top="0" bottom="0" header="0" footer="0"/>
      <pageSetup orientation="portrait" horizontalDpi="4294967295" verticalDpi="4294967295"/>
    </customSheetView>
    <customSheetView guid="{71B299E4-61CE-49C1-81D9-062E3F90F2BD}" scale="75" hiddenColumns="1">
      <pageMargins left="0" right="0" top="0" bottom="0" header="0" footer="0"/>
      <pageSetup orientation="portrait" horizontalDpi="4294967295" verticalDpi="4294967295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/>
    </customSheetView>
  </customSheetViews>
  <pageMargins left="0" right="0" top="0" bottom="0" header="0" footer="0"/>
  <pageSetup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B050"/>
  </sheetPr>
  <dimension ref="A1:AK31"/>
  <sheetViews>
    <sheetView zoomScale="75" zoomScaleNormal="75" workbookViewId="0">
      <selection activeCell="AG3" sqref="AG3"/>
    </sheetView>
  </sheetViews>
  <sheetFormatPr baseColWidth="10" defaultColWidth="9.140625" defaultRowHeight="15"/>
  <cols>
    <col min="1" max="1" width="4.28515625" style="692" bestFit="1" customWidth="1"/>
    <col min="2" max="2" width="8" style="225" bestFit="1" customWidth="1"/>
    <col min="3" max="3" width="12.85546875" style="225" hidden="1" customWidth="1"/>
    <col min="4" max="4" width="9.28515625" style="225" hidden="1" customWidth="1"/>
    <col min="5" max="5" width="11.5703125" style="225" hidden="1" customWidth="1"/>
    <col min="6" max="6" width="10.5703125" style="225" bestFit="1" customWidth="1"/>
    <col min="7" max="7" width="7.140625" style="225" hidden="1" customWidth="1"/>
    <col min="8" max="8" width="8.140625" style="225" bestFit="1" customWidth="1"/>
    <col min="9" max="9" width="8.85546875" style="225" hidden="1" customWidth="1"/>
    <col min="10" max="10" width="6.42578125" style="225" bestFit="1" customWidth="1"/>
    <col min="11" max="11" width="11.5703125" style="225" bestFit="1" customWidth="1"/>
    <col min="12" max="12" width="8.28515625" style="225" bestFit="1" customWidth="1"/>
    <col min="13" max="13" width="11.140625" style="225" bestFit="1" customWidth="1"/>
    <col min="14" max="14" width="6.42578125" style="225" bestFit="1" customWidth="1"/>
    <col min="15" max="15" width="7.5703125" style="225" bestFit="1" customWidth="1"/>
    <col min="16" max="16" width="9.28515625" style="225" hidden="1" customWidth="1"/>
    <col min="17" max="17" width="12.85546875" style="225" hidden="1" customWidth="1"/>
    <col min="18" max="18" width="15.7109375" style="225" hidden="1" customWidth="1"/>
    <col min="19" max="19" width="16.7109375" style="225" customWidth="1"/>
    <col min="20" max="20" width="10.5703125" style="225" hidden="1" customWidth="1"/>
    <col min="21" max="21" width="13.42578125" style="225" bestFit="1" customWidth="1"/>
    <col min="22" max="22" width="21.85546875" style="225" hidden="1" customWidth="1"/>
    <col min="23" max="23" width="21.85546875" style="225" bestFit="1" customWidth="1"/>
    <col min="24" max="24" width="16.85546875" style="225" bestFit="1" customWidth="1"/>
    <col min="25" max="25" width="15" style="225" bestFit="1" customWidth="1"/>
    <col min="26" max="26" width="4.7109375" style="225" bestFit="1" customWidth="1"/>
    <col min="27" max="27" width="6" style="225" customWidth="1"/>
    <col min="28" max="28" width="13.85546875" style="225" hidden="1" customWidth="1"/>
    <col min="29" max="29" width="13.140625" style="117" hidden="1" customWidth="1"/>
    <col min="30" max="30" width="10" style="117" hidden="1" customWidth="1"/>
    <col min="31" max="31" width="9.85546875" style="117" hidden="1" customWidth="1"/>
    <col min="32" max="32" width="7.42578125" style="760" bestFit="1" customWidth="1"/>
    <col min="33" max="33" width="12.5703125" style="760" bestFit="1" customWidth="1"/>
    <col min="34" max="34" width="10" style="117" bestFit="1" customWidth="1"/>
    <col min="35" max="35" width="11" style="88" bestFit="1" customWidth="1"/>
    <col min="36" max="36" width="9.140625" style="118"/>
    <col min="37" max="37" width="22.85546875" style="118" bestFit="1" customWidth="1"/>
    <col min="38" max="16384" width="9.140625" style="118"/>
  </cols>
  <sheetData>
    <row r="1" spans="1:37" s="272" customFormat="1" ht="75" customHeight="1" thickBot="1">
      <c r="A1" s="691"/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9"/>
      <c r="AD1" s="269"/>
      <c r="AE1" s="269"/>
      <c r="AF1" s="759"/>
      <c r="AG1" s="759"/>
      <c r="AH1" s="269"/>
      <c r="AI1" s="285"/>
    </row>
    <row r="2" spans="1:37" s="371" customFormat="1" ht="15.75" thickBot="1">
      <c r="A2" s="439" t="s">
        <v>22</v>
      </c>
      <c r="B2" s="366" t="s">
        <v>23</v>
      </c>
      <c r="C2" s="366" t="s">
        <v>24</v>
      </c>
      <c r="D2" s="366" t="s">
        <v>25</v>
      </c>
      <c r="E2" s="366" t="s">
        <v>26</v>
      </c>
      <c r="F2" s="366" t="s">
        <v>27</v>
      </c>
      <c r="G2" s="366" t="s">
        <v>28</v>
      </c>
      <c r="H2" s="366" t="s">
        <v>29</v>
      </c>
      <c r="I2" s="366" t="s">
        <v>30</v>
      </c>
      <c r="J2" s="366" t="s">
        <v>31</v>
      </c>
      <c r="K2" s="366" t="s">
        <v>32</v>
      </c>
      <c r="L2" s="366" t="s">
        <v>33</v>
      </c>
      <c r="M2" s="366" t="s">
        <v>34</v>
      </c>
      <c r="N2" s="366" t="s">
        <v>35</v>
      </c>
      <c r="O2" s="366" t="s">
        <v>36</v>
      </c>
      <c r="P2" s="366" t="s">
        <v>37</v>
      </c>
      <c r="Q2" s="366" t="s">
        <v>38</v>
      </c>
      <c r="R2" s="366" t="s">
        <v>39</v>
      </c>
      <c r="S2" s="366" t="s">
        <v>40</v>
      </c>
      <c r="T2" s="366" t="s">
        <v>41</v>
      </c>
      <c r="U2" s="366" t="s">
        <v>42</v>
      </c>
      <c r="V2" s="366" t="s">
        <v>43</v>
      </c>
      <c r="W2" s="366" t="s">
        <v>44</v>
      </c>
      <c r="X2" s="366" t="s">
        <v>45</v>
      </c>
      <c r="Y2" s="366" t="s">
        <v>46</v>
      </c>
      <c r="Z2" s="366" t="s">
        <v>47</v>
      </c>
      <c r="AA2" s="366" t="s">
        <v>48</v>
      </c>
      <c r="AB2" s="366" t="s">
        <v>49</v>
      </c>
      <c r="AC2" s="367" t="s">
        <v>50</v>
      </c>
      <c r="AD2" s="367" t="s">
        <v>51</v>
      </c>
      <c r="AE2" s="367" t="s">
        <v>52</v>
      </c>
      <c r="AF2" s="377" t="s">
        <v>53</v>
      </c>
      <c r="AG2" s="377" t="s">
        <v>54</v>
      </c>
      <c r="AH2" s="367" t="s">
        <v>55</v>
      </c>
      <c r="AI2" s="368" t="s">
        <v>56</v>
      </c>
      <c r="AJ2" s="369"/>
      <c r="AK2" s="370"/>
    </row>
    <row r="3" spans="1:37" s="272" customFormat="1">
      <c r="A3" s="693">
        <v>1</v>
      </c>
      <c r="B3" s="268" t="s">
        <v>8</v>
      </c>
      <c r="C3" s="268" t="s">
        <v>2543</v>
      </c>
      <c r="D3" s="268" t="s">
        <v>2544</v>
      </c>
      <c r="E3" s="268" t="s">
        <v>378</v>
      </c>
      <c r="F3" s="268">
        <v>8200</v>
      </c>
      <c r="G3" s="268"/>
      <c r="H3" s="268" t="s">
        <v>387</v>
      </c>
      <c r="I3" s="268"/>
      <c r="J3" s="268" t="s">
        <v>108</v>
      </c>
      <c r="K3" s="268"/>
      <c r="L3" s="268">
        <v>500</v>
      </c>
      <c r="M3" s="268" t="s">
        <v>236</v>
      </c>
      <c r="N3" s="268" t="s">
        <v>75</v>
      </c>
      <c r="O3" s="268" t="s">
        <v>65</v>
      </c>
      <c r="P3" s="268"/>
      <c r="Q3" s="268"/>
      <c r="R3" s="268"/>
      <c r="S3" s="268"/>
      <c r="T3" s="268"/>
      <c r="U3" s="268" t="s">
        <v>2545</v>
      </c>
      <c r="V3" s="268" t="s">
        <v>68</v>
      </c>
      <c r="W3" s="268" t="s">
        <v>68</v>
      </c>
      <c r="X3" s="268" t="s">
        <v>68</v>
      </c>
      <c r="Y3" s="268" t="s">
        <v>68</v>
      </c>
      <c r="Z3" s="268" t="s">
        <v>69</v>
      </c>
      <c r="AA3" s="268"/>
      <c r="AB3" s="268" t="s">
        <v>2235</v>
      </c>
      <c r="AC3" s="269">
        <v>36</v>
      </c>
      <c r="AD3" s="269">
        <v>0</v>
      </c>
      <c r="AE3" s="269">
        <v>0</v>
      </c>
      <c r="AF3" s="759">
        <v>57.6</v>
      </c>
      <c r="AG3" s="759">
        <v>0</v>
      </c>
      <c r="AH3" s="758">
        <f t="shared" ref="AH3:AH29" si="0">AF3-AG3</f>
        <v>57.6</v>
      </c>
      <c r="AI3" s="599">
        <f>AF3*1.07</f>
        <v>61.632000000000005</v>
      </c>
    </row>
    <row r="4" spans="1:37" s="272" customFormat="1">
      <c r="A4" s="693">
        <v>2</v>
      </c>
      <c r="B4" s="268" t="s">
        <v>8</v>
      </c>
      <c r="C4" s="268" t="s">
        <v>2546</v>
      </c>
      <c r="D4" s="268" t="s">
        <v>2544</v>
      </c>
      <c r="E4" s="268" t="s">
        <v>378</v>
      </c>
      <c r="F4" s="268">
        <v>8300</v>
      </c>
      <c r="G4" s="268"/>
      <c r="H4" s="268" t="s">
        <v>2547</v>
      </c>
      <c r="I4" s="268"/>
      <c r="J4" s="268" t="s">
        <v>108</v>
      </c>
      <c r="K4" s="268"/>
      <c r="L4" s="268">
        <v>500</v>
      </c>
      <c r="M4" s="268" t="s">
        <v>236</v>
      </c>
      <c r="N4" s="268" t="s">
        <v>75</v>
      </c>
      <c r="O4" s="268" t="s">
        <v>65</v>
      </c>
      <c r="P4" s="268"/>
      <c r="Q4" s="268"/>
      <c r="R4" s="268"/>
      <c r="S4" s="268"/>
      <c r="T4" s="268"/>
      <c r="U4" s="268" t="s">
        <v>2548</v>
      </c>
      <c r="V4" s="268" t="s">
        <v>68</v>
      </c>
      <c r="W4" s="268" t="s">
        <v>68</v>
      </c>
      <c r="X4" s="268" t="s">
        <v>68</v>
      </c>
      <c r="Y4" s="268" t="s">
        <v>68</v>
      </c>
      <c r="Z4" s="268" t="s">
        <v>69</v>
      </c>
      <c r="AA4" s="268"/>
      <c r="AB4" s="268" t="s">
        <v>2220</v>
      </c>
      <c r="AC4" s="269">
        <v>42</v>
      </c>
      <c r="AD4" s="269">
        <v>0</v>
      </c>
      <c r="AE4" s="269">
        <v>0</v>
      </c>
      <c r="AF4" s="759">
        <v>67.2</v>
      </c>
      <c r="AG4" s="759">
        <v>0</v>
      </c>
      <c r="AH4" s="758">
        <f t="shared" si="0"/>
        <v>67.2</v>
      </c>
      <c r="AI4" s="599">
        <f t="shared" ref="AI4:AI29" si="1">AF4*1.07</f>
        <v>71.904000000000011</v>
      </c>
    </row>
    <row r="5" spans="1:37" s="272" customFormat="1">
      <c r="A5" s="693">
        <v>3</v>
      </c>
      <c r="B5" s="268" t="s">
        <v>8</v>
      </c>
      <c r="C5" s="268" t="s">
        <v>2549</v>
      </c>
      <c r="D5" s="268" t="s">
        <v>2544</v>
      </c>
      <c r="E5" s="268" t="s">
        <v>378</v>
      </c>
      <c r="F5" s="268">
        <v>8300</v>
      </c>
      <c r="G5" s="268"/>
      <c r="H5" s="268" t="s">
        <v>425</v>
      </c>
      <c r="I5" s="268"/>
      <c r="J5" s="268" t="s">
        <v>95</v>
      </c>
      <c r="K5" s="268"/>
      <c r="L5" s="268">
        <v>500</v>
      </c>
      <c r="M5" s="268" t="s">
        <v>236</v>
      </c>
      <c r="N5" s="268" t="s">
        <v>75</v>
      </c>
      <c r="O5" s="268" t="s">
        <v>65</v>
      </c>
      <c r="P5" s="268"/>
      <c r="Q5" s="268"/>
      <c r="R5" s="268"/>
      <c r="S5" s="268"/>
      <c r="T5" s="268"/>
      <c r="U5" s="268" t="s">
        <v>2550</v>
      </c>
      <c r="V5" s="268" t="s">
        <v>68</v>
      </c>
      <c r="W5" s="268" t="s">
        <v>68</v>
      </c>
      <c r="X5" s="268" t="s">
        <v>68</v>
      </c>
      <c r="Y5" s="268" t="s">
        <v>68</v>
      </c>
      <c r="Z5" s="268" t="s">
        <v>69</v>
      </c>
      <c r="AA5" s="268"/>
      <c r="AB5" s="268" t="s">
        <v>2220</v>
      </c>
      <c r="AC5" s="269">
        <v>42</v>
      </c>
      <c r="AD5" s="269">
        <v>10</v>
      </c>
      <c r="AE5" s="269">
        <v>0</v>
      </c>
      <c r="AF5" s="759">
        <v>83.2</v>
      </c>
      <c r="AG5" s="759">
        <v>0</v>
      </c>
      <c r="AH5" s="758">
        <f t="shared" si="0"/>
        <v>83.2</v>
      </c>
      <c r="AI5" s="599">
        <f t="shared" si="1"/>
        <v>89.024000000000015</v>
      </c>
    </row>
    <row r="6" spans="1:37" s="272" customFormat="1">
      <c r="A6" s="693">
        <v>4</v>
      </c>
      <c r="B6" s="268" t="s">
        <v>8</v>
      </c>
      <c r="C6" s="268" t="s">
        <v>2551</v>
      </c>
      <c r="D6" s="268" t="s">
        <v>2544</v>
      </c>
      <c r="E6" s="268" t="s">
        <v>378</v>
      </c>
      <c r="F6" s="268">
        <v>8300</v>
      </c>
      <c r="G6" s="268"/>
      <c r="H6" s="268" t="s">
        <v>425</v>
      </c>
      <c r="I6" s="268"/>
      <c r="J6" s="268" t="s">
        <v>95</v>
      </c>
      <c r="K6" s="268"/>
      <c r="L6" s="268">
        <v>500</v>
      </c>
      <c r="M6" s="268" t="s">
        <v>236</v>
      </c>
      <c r="N6" s="268" t="s">
        <v>75</v>
      </c>
      <c r="O6" s="268" t="s">
        <v>65</v>
      </c>
      <c r="P6" s="268"/>
      <c r="Q6" s="268"/>
      <c r="R6" s="268"/>
      <c r="S6" s="268"/>
      <c r="T6" s="268"/>
      <c r="U6" s="268" t="s">
        <v>2552</v>
      </c>
      <c r="V6" s="268" t="s">
        <v>68</v>
      </c>
      <c r="W6" s="268" t="s">
        <v>68</v>
      </c>
      <c r="X6" s="268" t="s">
        <v>68</v>
      </c>
      <c r="Y6" s="268" t="s">
        <v>68</v>
      </c>
      <c r="Z6" s="268" t="s">
        <v>69</v>
      </c>
      <c r="AA6" s="268"/>
      <c r="AB6" s="268" t="s">
        <v>2220</v>
      </c>
      <c r="AC6" s="269">
        <v>42</v>
      </c>
      <c r="AD6" s="269">
        <v>10</v>
      </c>
      <c r="AE6" s="269">
        <v>0</v>
      </c>
      <c r="AF6" s="759">
        <v>83.2</v>
      </c>
      <c r="AG6" s="759">
        <v>0</v>
      </c>
      <c r="AH6" s="758">
        <f t="shared" si="0"/>
        <v>83.2</v>
      </c>
      <c r="AI6" s="599">
        <f t="shared" si="1"/>
        <v>89.024000000000015</v>
      </c>
    </row>
    <row r="7" spans="1:37" s="272" customFormat="1">
      <c r="A7" s="693">
        <v>5</v>
      </c>
      <c r="B7" s="268" t="s">
        <v>8</v>
      </c>
      <c r="C7" s="268" t="s">
        <v>2553</v>
      </c>
      <c r="D7" s="268" t="s">
        <v>2544</v>
      </c>
      <c r="E7" s="268" t="s">
        <v>378</v>
      </c>
      <c r="F7" s="268">
        <v>8300</v>
      </c>
      <c r="G7" s="268"/>
      <c r="H7" s="268" t="s">
        <v>425</v>
      </c>
      <c r="I7" s="268"/>
      <c r="J7" s="268" t="s">
        <v>108</v>
      </c>
      <c r="K7" s="268"/>
      <c r="L7" s="268">
        <v>500</v>
      </c>
      <c r="M7" s="268" t="s">
        <v>236</v>
      </c>
      <c r="N7" s="268" t="s">
        <v>75</v>
      </c>
      <c r="O7" s="268" t="s">
        <v>65</v>
      </c>
      <c r="P7" s="268"/>
      <c r="Q7" s="268"/>
      <c r="R7" s="268"/>
      <c r="S7" s="268"/>
      <c r="T7" s="268"/>
      <c r="U7" s="268" t="s">
        <v>2554</v>
      </c>
      <c r="V7" s="268" t="s">
        <v>393</v>
      </c>
      <c r="W7" s="268" t="s">
        <v>393</v>
      </c>
      <c r="X7" s="268" t="s">
        <v>68</v>
      </c>
      <c r="Y7" s="268" t="s">
        <v>68</v>
      </c>
      <c r="Z7" s="268" t="s">
        <v>69</v>
      </c>
      <c r="AA7" s="268"/>
      <c r="AB7" s="268" t="s">
        <v>2555</v>
      </c>
      <c r="AC7" s="269">
        <v>42</v>
      </c>
      <c r="AD7" s="269">
        <v>0</v>
      </c>
      <c r="AE7" s="269">
        <v>0</v>
      </c>
      <c r="AF7" s="759">
        <v>67.2</v>
      </c>
      <c r="AG7" s="759">
        <v>0</v>
      </c>
      <c r="AH7" s="758">
        <f t="shared" si="0"/>
        <v>67.2</v>
      </c>
      <c r="AI7" s="599">
        <f t="shared" si="1"/>
        <v>71.904000000000011</v>
      </c>
    </row>
    <row r="8" spans="1:37" s="272" customFormat="1">
      <c r="A8" s="693">
        <v>6</v>
      </c>
      <c r="B8" s="268" t="s">
        <v>8</v>
      </c>
      <c r="C8" s="268" t="s">
        <v>2556</v>
      </c>
      <c r="D8" s="268" t="s">
        <v>2544</v>
      </c>
      <c r="E8" s="268" t="s">
        <v>378</v>
      </c>
      <c r="F8" s="268">
        <v>8300</v>
      </c>
      <c r="G8" s="268"/>
      <c r="H8" s="268" t="s">
        <v>425</v>
      </c>
      <c r="I8" s="268"/>
      <c r="J8" s="268" t="s">
        <v>108</v>
      </c>
      <c r="K8" s="268"/>
      <c r="L8" s="268">
        <v>500</v>
      </c>
      <c r="M8" s="268" t="s">
        <v>236</v>
      </c>
      <c r="N8" s="268" t="s">
        <v>75</v>
      </c>
      <c r="O8" s="268" t="s">
        <v>65</v>
      </c>
      <c r="P8" s="268"/>
      <c r="Q8" s="268"/>
      <c r="R8" s="268"/>
      <c r="S8" s="268"/>
      <c r="T8" s="268"/>
      <c r="U8" s="268" t="s">
        <v>2557</v>
      </c>
      <c r="V8" s="268" t="s">
        <v>68</v>
      </c>
      <c r="W8" s="268" t="s">
        <v>68</v>
      </c>
      <c r="X8" s="268" t="s">
        <v>68</v>
      </c>
      <c r="Y8" s="268" t="s">
        <v>68</v>
      </c>
      <c r="Z8" s="268" t="s">
        <v>69</v>
      </c>
      <c r="AA8" s="268"/>
      <c r="AB8" s="268" t="s">
        <v>2220</v>
      </c>
      <c r="AC8" s="269">
        <v>42</v>
      </c>
      <c r="AD8" s="269">
        <v>0</v>
      </c>
      <c r="AE8" s="269">
        <v>0</v>
      </c>
      <c r="AF8" s="759">
        <v>67.2</v>
      </c>
      <c r="AG8" s="759">
        <v>0</v>
      </c>
      <c r="AH8" s="758">
        <f t="shared" si="0"/>
        <v>67.2</v>
      </c>
      <c r="AI8" s="599">
        <f t="shared" si="1"/>
        <v>71.904000000000011</v>
      </c>
    </row>
    <row r="9" spans="1:37" s="272" customFormat="1">
      <c r="A9" s="693">
        <v>7</v>
      </c>
      <c r="B9" s="268" t="s">
        <v>8</v>
      </c>
      <c r="C9" s="268" t="s">
        <v>2558</v>
      </c>
      <c r="D9" s="268" t="s">
        <v>2544</v>
      </c>
      <c r="E9" s="268" t="s">
        <v>378</v>
      </c>
      <c r="F9" s="268">
        <v>8300</v>
      </c>
      <c r="G9" s="268"/>
      <c r="H9" s="268" t="s">
        <v>425</v>
      </c>
      <c r="I9" s="268"/>
      <c r="J9" s="268" t="s">
        <v>108</v>
      </c>
      <c r="K9" s="268"/>
      <c r="L9" s="268">
        <v>500</v>
      </c>
      <c r="M9" s="268" t="s">
        <v>236</v>
      </c>
      <c r="N9" s="268" t="s">
        <v>75</v>
      </c>
      <c r="O9" s="268" t="s">
        <v>65</v>
      </c>
      <c r="P9" s="268"/>
      <c r="Q9" s="268"/>
      <c r="R9" s="268"/>
      <c r="S9" s="268"/>
      <c r="T9" s="268"/>
      <c r="U9" s="268" t="s">
        <v>2559</v>
      </c>
      <c r="V9" s="268" t="s">
        <v>68</v>
      </c>
      <c r="W9" s="268" t="s">
        <v>68</v>
      </c>
      <c r="X9" s="268" t="s">
        <v>68</v>
      </c>
      <c r="Y9" s="268" t="s">
        <v>68</v>
      </c>
      <c r="Z9" s="268" t="s">
        <v>69</v>
      </c>
      <c r="AA9" s="268"/>
      <c r="AB9" s="268" t="s">
        <v>2220</v>
      </c>
      <c r="AC9" s="269">
        <v>42</v>
      </c>
      <c r="AD9" s="269">
        <v>0</v>
      </c>
      <c r="AE9" s="269">
        <v>0</v>
      </c>
      <c r="AF9" s="759">
        <v>67.2</v>
      </c>
      <c r="AG9" s="759">
        <v>0</v>
      </c>
      <c r="AH9" s="758">
        <f t="shared" si="0"/>
        <v>67.2</v>
      </c>
      <c r="AI9" s="599">
        <f t="shared" si="1"/>
        <v>71.904000000000011</v>
      </c>
    </row>
    <row r="10" spans="1:37" s="272" customFormat="1">
      <c r="A10" s="693">
        <v>8</v>
      </c>
      <c r="B10" s="268" t="s">
        <v>8</v>
      </c>
      <c r="C10" s="268" t="s">
        <v>2560</v>
      </c>
      <c r="D10" s="268" t="s">
        <v>2544</v>
      </c>
      <c r="E10" s="268" t="s">
        <v>378</v>
      </c>
      <c r="F10" s="268">
        <v>8300</v>
      </c>
      <c r="G10" s="268"/>
      <c r="H10" s="268" t="s">
        <v>425</v>
      </c>
      <c r="I10" s="268"/>
      <c r="J10" s="268" t="s">
        <v>108</v>
      </c>
      <c r="K10" s="268"/>
      <c r="L10" s="268">
        <v>500</v>
      </c>
      <c r="M10" s="268" t="s">
        <v>236</v>
      </c>
      <c r="N10" s="268" t="s">
        <v>75</v>
      </c>
      <c r="O10" s="268" t="s">
        <v>65</v>
      </c>
      <c r="P10" s="268"/>
      <c r="Q10" s="268"/>
      <c r="R10" s="268"/>
      <c r="S10" s="268"/>
      <c r="T10" s="268"/>
      <c r="U10" s="268" t="s">
        <v>2561</v>
      </c>
      <c r="V10" s="268" t="s">
        <v>68</v>
      </c>
      <c r="W10" s="268" t="s">
        <v>68</v>
      </c>
      <c r="X10" s="268" t="s">
        <v>68</v>
      </c>
      <c r="Y10" s="268" t="s">
        <v>68</v>
      </c>
      <c r="Z10" s="268" t="s">
        <v>69</v>
      </c>
      <c r="AA10" s="268"/>
      <c r="AB10" s="268" t="s">
        <v>2220</v>
      </c>
      <c r="AC10" s="269">
        <v>42</v>
      </c>
      <c r="AD10" s="269">
        <v>0</v>
      </c>
      <c r="AE10" s="269">
        <v>0</v>
      </c>
      <c r="AF10" s="759">
        <v>67.2</v>
      </c>
      <c r="AG10" s="759">
        <v>0</v>
      </c>
      <c r="AH10" s="758">
        <f t="shared" si="0"/>
        <v>67.2</v>
      </c>
      <c r="AI10" s="599">
        <f t="shared" si="1"/>
        <v>71.904000000000011</v>
      </c>
    </row>
    <row r="11" spans="1:37" s="272" customFormat="1">
      <c r="A11" s="693">
        <v>9</v>
      </c>
      <c r="B11" s="268" t="s">
        <v>8</v>
      </c>
      <c r="C11" s="268" t="s">
        <v>2562</v>
      </c>
      <c r="D11" s="268" t="s">
        <v>2544</v>
      </c>
      <c r="E11" s="268" t="s">
        <v>378</v>
      </c>
      <c r="F11" s="268">
        <v>8300</v>
      </c>
      <c r="G11" s="268"/>
      <c r="H11" s="268" t="s">
        <v>425</v>
      </c>
      <c r="I11" s="268"/>
      <c r="J11" s="268" t="s">
        <v>108</v>
      </c>
      <c r="K11" s="268"/>
      <c r="L11" s="268">
        <v>500</v>
      </c>
      <c r="M11" s="268" t="s">
        <v>236</v>
      </c>
      <c r="N11" s="268" t="s">
        <v>75</v>
      </c>
      <c r="O11" s="268" t="s">
        <v>65</v>
      </c>
      <c r="P11" s="268"/>
      <c r="Q11" s="268"/>
      <c r="R11" s="268"/>
      <c r="S11" s="268"/>
      <c r="T11" s="268"/>
      <c r="U11" s="268" t="s">
        <v>2563</v>
      </c>
      <c r="V11" s="268" t="s">
        <v>68</v>
      </c>
      <c r="W11" s="268" t="s">
        <v>68</v>
      </c>
      <c r="X11" s="268" t="s">
        <v>68</v>
      </c>
      <c r="Y11" s="268" t="s">
        <v>68</v>
      </c>
      <c r="Z11" s="268" t="s">
        <v>69</v>
      </c>
      <c r="AA11" s="268"/>
      <c r="AB11" s="268" t="s">
        <v>2220</v>
      </c>
      <c r="AC11" s="269">
        <v>42</v>
      </c>
      <c r="AD11" s="269">
        <v>0</v>
      </c>
      <c r="AE11" s="269">
        <v>0</v>
      </c>
      <c r="AF11" s="759">
        <v>67.2</v>
      </c>
      <c r="AG11" s="759">
        <v>0</v>
      </c>
      <c r="AH11" s="758">
        <f t="shared" si="0"/>
        <v>67.2</v>
      </c>
      <c r="AI11" s="599">
        <f t="shared" si="1"/>
        <v>71.904000000000011</v>
      </c>
    </row>
    <row r="12" spans="1:37" s="272" customFormat="1">
      <c r="A12" s="693">
        <v>10</v>
      </c>
      <c r="B12" s="268" t="s">
        <v>8</v>
      </c>
      <c r="C12" s="268" t="s">
        <v>2564</v>
      </c>
      <c r="D12" s="268" t="s">
        <v>2544</v>
      </c>
      <c r="E12" s="268" t="s">
        <v>378</v>
      </c>
      <c r="F12" s="268">
        <v>8300</v>
      </c>
      <c r="G12" s="268"/>
      <c r="H12" s="268" t="s">
        <v>425</v>
      </c>
      <c r="I12" s="268"/>
      <c r="J12" s="268" t="s">
        <v>108</v>
      </c>
      <c r="K12" s="268"/>
      <c r="L12" s="268">
        <v>500</v>
      </c>
      <c r="M12" s="268" t="s">
        <v>236</v>
      </c>
      <c r="N12" s="268" t="s">
        <v>75</v>
      </c>
      <c r="O12" s="268" t="s">
        <v>65</v>
      </c>
      <c r="P12" s="268"/>
      <c r="Q12" s="268"/>
      <c r="R12" s="268"/>
      <c r="S12" s="268"/>
      <c r="T12" s="268"/>
      <c r="U12" s="268" t="s">
        <v>2565</v>
      </c>
      <c r="V12" s="268" t="s">
        <v>68</v>
      </c>
      <c r="W12" s="268" t="s">
        <v>68</v>
      </c>
      <c r="X12" s="268" t="s">
        <v>68</v>
      </c>
      <c r="Y12" s="268" t="s">
        <v>68</v>
      </c>
      <c r="Z12" s="268" t="s">
        <v>69</v>
      </c>
      <c r="AA12" s="268"/>
      <c r="AB12" s="268" t="s">
        <v>2220</v>
      </c>
      <c r="AC12" s="269">
        <v>42</v>
      </c>
      <c r="AD12" s="269">
        <v>0</v>
      </c>
      <c r="AE12" s="269">
        <v>0</v>
      </c>
      <c r="AF12" s="759">
        <v>67.2</v>
      </c>
      <c r="AG12" s="759">
        <v>0</v>
      </c>
      <c r="AH12" s="758">
        <f t="shared" si="0"/>
        <v>67.2</v>
      </c>
      <c r="AI12" s="599">
        <f t="shared" si="1"/>
        <v>71.904000000000011</v>
      </c>
    </row>
    <row r="13" spans="1:37" s="272" customFormat="1">
      <c r="A13" s="693">
        <v>11</v>
      </c>
      <c r="B13" s="268" t="s">
        <v>8</v>
      </c>
      <c r="C13" s="268" t="s">
        <v>2566</v>
      </c>
      <c r="D13" s="268" t="s">
        <v>2544</v>
      </c>
      <c r="E13" s="268" t="s">
        <v>378</v>
      </c>
      <c r="F13" s="268">
        <v>8300</v>
      </c>
      <c r="G13" s="268"/>
      <c r="H13" s="268" t="s">
        <v>425</v>
      </c>
      <c r="I13" s="268"/>
      <c r="J13" s="268" t="s">
        <v>108</v>
      </c>
      <c r="K13" s="268"/>
      <c r="L13" s="268">
        <v>500</v>
      </c>
      <c r="M13" s="268" t="s">
        <v>236</v>
      </c>
      <c r="N13" s="268" t="s">
        <v>75</v>
      </c>
      <c r="O13" s="268" t="s">
        <v>65</v>
      </c>
      <c r="P13" s="268"/>
      <c r="Q13" s="268"/>
      <c r="R13" s="268"/>
      <c r="S13" s="268"/>
      <c r="T13" s="268"/>
      <c r="U13" s="268" t="s">
        <v>2567</v>
      </c>
      <c r="V13" s="268" t="s">
        <v>68</v>
      </c>
      <c r="W13" s="268" t="s">
        <v>68</v>
      </c>
      <c r="X13" s="268" t="s">
        <v>68</v>
      </c>
      <c r="Y13" s="268" t="s">
        <v>68</v>
      </c>
      <c r="Z13" s="268" t="s">
        <v>69</v>
      </c>
      <c r="AA13" s="268"/>
      <c r="AB13" s="268" t="s">
        <v>2220</v>
      </c>
      <c r="AC13" s="269">
        <v>42</v>
      </c>
      <c r="AD13" s="269">
        <v>0</v>
      </c>
      <c r="AE13" s="269">
        <v>0</v>
      </c>
      <c r="AF13" s="759">
        <v>67.2</v>
      </c>
      <c r="AG13" s="759">
        <v>0</v>
      </c>
      <c r="AH13" s="758">
        <f t="shared" si="0"/>
        <v>67.2</v>
      </c>
      <c r="AI13" s="599">
        <f t="shared" si="1"/>
        <v>71.904000000000011</v>
      </c>
    </row>
    <row r="14" spans="1:37" s="272" customFormat="1">
      <c r="A14" s="693">
        <v>12</v>
      </c>
      <c r="B14" s="268" t="s">
        <v>8</v>
      </c>
      <c r="C14" s="268" t="s">
        <v>2568</v>
      </c>
      <c r="D14" s="268" t="s">
        <v>2544</v>
      </c>
      <c r="E14" s="268" t="s">
        <v>403</v>
      </c>
      <c r="F14" s="268">
        <v>8300</v>
      </c>
      <c r="G14" s="268"/>
      <c r="H14" s="268" t="s">
        <v>425</v>
      </c>
      <c r="I14" s="268">
        <v>3000</v>
      </c>
      <c r="J14" s="268" t="s">
        <v>121</v>
      </c>
      <c r="K14" s="268" t="s">
        <v>194</v>
      </c>
      <c r="L14" s="268">
        <v>500</v>
      </c>
      <c r="M14" s="268" t="s">
        <v>74</v>
      </c>
      <c r="N14" s="268" t="s">
        <v>392</v>
      </c>
      <c r="O14" s="268" t="s">
        <v>65</v>
      </c>
      <c r="P14" s="268">
        <v>0</v>
      </c>
      <c r="Q14" s="268"/>
      <c r="R14" s="268"/>
      <c r="S14" s="268"/>
      <c r="T14" s="268"/>
      <c r="U14" s="268" t="s">
        <v>2569</v>
      </c>
      <c r="V14" s="268" t="s">
        <v>68</v>
      </c>
      <c r="W14" s="268" t="s">
        <v>68</v>
      </c>
      <c r="X14" s="268" t="s">
        <v>68</v>
      </c>
      <c r="Y14" s="268" t="s">
        <v>68</v>
      </c>
      <c r="Z14" s="268" t="s">
        <v>69</v>
      </c>
      <c r="AA14" s="268" t="s">
        <v>82</v>
      </c>
      <c r="AB14" s="268" t="s">
        <v>2239</v>
      </c>
      <c r="AC14" s="269">
        <v>42</v>
      </c>
      <c r="AD14" s="269">
        <v>8</v>
      </c>
      <c r="AE14" s="269">
        <v>0</v>
      </c>
      <c r="AF14" s="759">
        <v>80</v>
      </c>
      <c r="AG14" s="759">
        <v>0</v>
      </c>
      <c r="AH14" s="758">
        <f t="shared" si="0"/>
        <v>80</v>
      </c>
      <c r="AI14" s="599">
        <f t="shared" si="1"/>
        <v>85.600000000000009</v>
      </c>
    </row>
    <row r="15" spans="1:37" s="272" customFormat="1">
      <c r="A15" s="693">
        <v>13</v>
      </c>
      <c r="B15" s="268" t="s">
        <v>8</v>
      </c>
      <c r="C15" s="268" t="s">
        <v>2570</v>
      </c>
      <c r="D15" s="268" t="s">
        <v>2544</v>
      </c>
      <c r="E15" s="268" t="s">
        <v>378</v>
      </c>
      <c r="F15" s="268">
        <v>8300</v>
      </c>
      <c r="G15" s="268"/>
      <c r="H15" s="268" t="s">
        <v>425</v>
      </c>
      <c r="I15" s="268"/>
      <c r="J15" s="268" t="s">
        <v>121</v>
      </c>
      <c r="K15" s="268"/>
      <c r="L15" s="268">
        <v>500</v>
      </c>
      <c r="M15" s="268" t="s">
        <v>236</v>
      </c>
      <c r="N15" s="268" t="s">
        <v>75</v>
      </c>
      <c r="O15" s="268" t="s">
        <v>65</v>
      </c>
      <c r="P15" s="268"/>
      <c r="Q15" s="268"/>
      <c r="R15" s="268"/>
      <c r="S15" s="268"/>
      <c r="T15" s="268"/>
      <c r="U15" s="268" t="s">
        <v>2571</v>
      </c>
      <c r="V15" s="268" t="s">
        <v>68</v>
      </c>
      <c r="W15" s="268" t="s">
        <v>68</v>
      </c>
      <c r="X15" s="268" t="s">
        <v>68</v>
      </c>
      <c r="Y15" s="268" t="s">
        <v>68</v>
      </c>
      <c r="Z15" s="268" t="s">
        <v>69</v>
      </c>
      <c r="AA15" s="268"/>
      <c r="AB15" s="268" t="s">
        <v>2220</v>
      </c>
      <c r="AC15" s="269">
        <v>42</v>
      </c>
      <c r="AD15" s="269">
        <v>8</v>
      </c>
      <c r="AE15" s="269">
        <v>0</v>
      </c>
      <c r="AF15" s="759">
        <v>80</v>
      </c>
      <c r="AG15" s="759">
        <v>0</v>
      </c>
      <c r="AH15" s="758">
        <f t="shared" si="0"/>
        <v>80</v>
      </c>
      <c r="AI15" s="599">
        <f t="shared" si="1"/>
        <v>85.600000000000009</v>
      </c>
    </row>
    <row r="16" spans="1:37" s="272" customFormat="1">
      <c r="A16" s="693">
        <v>14</v>
      </c>
      <c r="B16" s="268" t="s">
        <v>8</v>
      </c>
      <c r="C16" s="268" t="s">
        <v>2572</v>
      </c>
      <c r="D16" s="268" t="s">
        <v>2544</v>
      </c>
      <c r="E16" s="268" t="s">
        <v>378</v>
      </c>
      <c r="F16" s="268">
        <v>8300</v>
      </c>
      <c r="G16" s="268"/>
      <c r="H16" s="268" t="s">
        <v>425</v>
      </c>
      <c r="I16" s="268"/>
      <c r="J16" s="268" t="s">
        <v>121</v>
      </c>
      <c r="K16" s="268"/>
      <c r="L16" s="268">
        <v>500</v>
      </c>
      <c r="M16" s="268" t="s">
        <v>236</v>
      </c>
      <c r="N16" s="268" t="s">
        <v>75</v>
      </c>
      <c r="O16" s="268" t="s">
        <v>65</v>
      </c>
      <c r="P16" s="268"/>
      <c r="Q16" s="268"/>
      <c r="R16" s="268"/>
      <c r="S16" s="268"/>
      <c r="T16" s="268"/>
      <c r="U16" s="268" t="s">
        <v>2573</v>
      </c>
      <c r="V16" s="268" t="s">
        <v>68</v>
      </c>
      <c r="W16" s="268" t="s">
        <v>68</v>
      </c>
      <c r="X16" s="268" t="s">
        <v>68</v>
      </c>
      <c r="Y16" s="268" t="s">
        <v>68</v>
      </c>
      <c r="Z16" s="268" t="s">
        <v>69</v>
      </c>
      <c r="AA16" s="268"/>
      <c r="AB16" s="268" t="s">
        <v>2220</v>
      </c>
      <c r="AC16" s="269">
        <v>42</v>
      </c>
      <c r="AD16" s="269">
        <v>8</v>
      </c>
      <c r="AE16" s="269">
        <v>0</v>
      </c>
      <c r="AF16" s="759">
        <v>80</v>
      </c>
      <c r="AG16" s="759">
        <v>0</v>
      </c>
      <c r="AH16" s="758">
        <f t="shared" si="0"/>
        <v>80</v>
      </c>
      <c r="AI16" s="599">
        <f t="shared" si="1"/>
        <v>85.600000000000009</v>
      </c>
    </row>
    <row r="17" spans="1:35" s="272" customFormat="1">
      <c r="A17" s="693">
        <v>15</v>
      </c>
      <c r="B17" s="268" t="s">
        <v>8</v>
      </c>
      <c r="C17" s="268" t="s">
        <v>2574</v>
      </c>
      <c r="D17" s="268" t="s">
        <v>2544</v>
      </c>
      <c r="E17" s="268" t="s">
        <v>378</v>
      </c>
      <c r="F17" s="268">
        <v>8300</v>
      </c>
      <c r="G17" s="268"/>
      <c r="H17" s="268" t="s">
        <v>425</v>
      </c>
      <c r="I17" s="268"/>
      <c r="J17" s="268" t="s">
        <v>121</v>
      </c>
      <c r="K17" s="268"/>
      <c r="L17" s="268">
        <v>500</v>
      </c>
      <c r="M17" s="268" t="s">
        <v>236</v>
      </c>
      <c r="N17" s="268" t="s">
        <v>75</v>
      </c>
      <c r="O17" s="268" t="s">
        <v>65</v>
      </c>
      <c r="P17" s="268"/>
      <c r="Q17" s="268"/>
      <c r="R17" s="268"/>
      <c r="S17" s="268"/>
      <c r="T17" s="268"/>
      <c r="U17" s="268" t="s">
        <v>2575</v>
      </c>
      <c r="V17" s="268" t="s">
        <v>68</v>
      </c>
      <c r="W17" s="268" t="s">
        <v>68</v>
      </c>
      <c r="X17" s="268" t="s">
        <v>68</v>
      </c>
      <c r="Y17" s="268" t="s">
        <v>68</v>
      </c>
      <c r="Z17" s="268" t="s">
        <v>69</v>
      </c>
      <c r="AA17" s="268"/>
      <c r="AB17" s="268" t="s">
        <v>2220</v>
      </c>
      <c r="AC17" s="269">
        <v>42</v>
      </c>
      <c r="AD17" s="269">
        <v>8</v>
      </c>
      <c r="AE17" s="269">
        <v>0</v>
      </c>
      <c r="AF17" s="759">
        <v>80</v>
      </c>
      <c r="AG17" s="759">
        <v>0</v>
      </c>
      <c r="AH17" s="758">
        <f t="shared" si="0"/>
        <v>80</v>
      </c>
      <c r="AI17" s="599">
        <f t="shared" si="1"/>
        <v>85.600000000000009</v>
      </c>
    </row>
    <row r="18" spans="1:35" s="272" customFormat="1">
      <c r="A18" s="693">
        <v>16</v>
      </c>
      <c r="B18" s="268" t="s">
        <v>8</v>
      </c>
      <c r="C18" s="268" t="s">
        <v>2576</v>
      </c>
      <c r="D18" s="268" t="s">
        <v>2544</v>
      </c>
      <c r="E18" s="268" t="s">
        <v>378</v>
      </c>
      <c r="F18" s="268">
        <v>8300</v>
      </c>
      <c r="G18" s="268"/>
      <c r="H18" s="268" t="s">
        <v>425</v>
      </c>
      <c r="I18" s="268"/>
      <c r="J18" s="268" t="s">
        <v>121</v>
      </c>
      <c r="K18" s="268"/>
      <c r="L18" s="268">
        <v>500</v>
      </c>
      <c r="M18" s="268" t="s">
        <v>236</v>
      </c>
      <c r="N18" s="268" t="s">
        <v>75</v>
      </c>
      <c r="O18" s="268" t="s">
        <v>65</v>
      </c>
      <c r="P18" s="268"/>
      <c r="Q18" s="268"/>
      <c r="R18" s="268"/>
      <c r="S18" s="268"/>
      <c r="T18" s="268"/>
      <c r="U18" s="268" t="s">
        <v>2577</v>
      </c>
      <c r="V18" s="268" t="s">
        <v>68</v>
      </c>
      <c r="W18" s="268" t="s">
        <v>68</v>
      </c>
      <c r="X18" s="268" t="s">
        <v>68</v>
      </c>
      <c r="Y18" s="268" t="s">
        <v>68</v>
      </c>
      <c r="Z18" s="268" t="s">
        <v>69</v>
      </c>
      <c r="AA18" s="268"/>
      <c r="AB18" s="268" t="s">
        <v>2220</v>
      </c>
      <c r="AC18" s="269">
        <v>42</v>
      </c>
      <c r="AD18" s="269">
        <v>8</v>
      </c>
      <c r="AE18" s="269">
        <v>0</v>
      </c>
      <c r="AF18" s="759">
        <v>80</v>
      </c>
      <c r="AG18" s="759">
        <v>0</v>
      </c>
      <c r="AH18" s="758">
        <f t="shared" si="0"/>
        <v>80</v>
      </c>
      <c r="AI18" s="599">
        <f t="shared" si="1"/>
        <v>85.600000000000009</v>
      </c>
    </row>
    <row r="19" spans="1:35" s="272" customFormat="1">
      <c r="A19" s="693">
        <v>17</v>
      </c>
      <c r="B19" s="268" t="s">
        <v>8</v>
      </c>
      <c r="C19" s="268" t="s">
        <v>2578</v>
      </c>
      <c r="D19" s="268" t="s">
        <v>2544</v>
      </c>
      <c r="E19" s="268" t="s">
        <v>378</v>
      </c>
      <c r="F19" s="268">
        <v>8300</v>
      </c>
      <c r="G19" s="268"/>
      <c r="H19" s="268" t="s">
        <v>425</v>
      </c>
      <c r="I19" s="268"/>
      <c r="J19" s="268" t="s">
        <v>121</v>
      </c>
      <c r="K19" s="268"/>
      <c r="L19" s="268">
        <v>500</v>
      </c>
      <c r="M19" s="268" t="s">
        <v>236</v>
      </c>
      <c r="N19" s="268" t="s">
        <v>392</v>
      </c>
      <c r="O19" s="268" t="s">
        <v>65</v>
      </c>
      <c r="P19" s="268"/>
      <c r="Q19" s="268"/>
      <c r="R19" s="268"/>
      <c r="S19" s="268"/>
      <c r="T19" s="268"/>
      <c r="U19" s="268" t="s">
        <v>2579</v>
      </c>
      <c r="V19" s="268" t="s">
        <v>68</v>
      </c>
      <c r="W19" s="268" t="s">
        <v>68</v>
      </c>
      <c r="X19" s="268" t="s">
        <v>68</v>
      </c>
      <c r="Y19" s="268" t="s">
        <v>68</v>
      </c>
      <c r="Z19" s="268" t="s">
        <v>69</v>
      </c>
      <c r="AA19" s="268"/>
      <c r="AB19" s="268" t="s">
        <v>2220</v>
      </c>
      <c r="AC19" s="269">
        <v>42</v>
      </c>
      <c r="AD19" s="269">
        <v>8</v>
      </c>
      <c r="AE19" s="269">
        <v>0</v>
      </c>
      <c r="AF19" s="759">
        <v>80</v>
      </c>
      <c r="AG19" s="759">
        <v>0</v>
      </c>
      <c r="AH19" s="758">
        <f t="shared" si="0"/>
        <v>80</v>
      </c>
      <c r="AI19" s="599">
        <f t="shared" si="1"/>
        <v>85.600000000000009</v>
      </c>
    </row>
    <row r="20" spans="1:35" s="272" customFormat="1">
      <c r="A20" s="693">
        <v>18</v>
      </c>
      <c r="B20" s="268" t="s">
        <v>8</v>
      </c>
      <c r="C20" s="268" t="s">
        <v>2580</v>
      </c>
      <c r="D20" s="268" t="s">
        <v>2544</v>
      </c>
      <c r="E20" s="268" t="s">
        <v>378</v>
      </c>
      <c r="F20" s="268">
        <v>8300</v>
      </c>
      <c r="G20" s="268"/>
      <c r="H20" s="268" t="s">
        <v>425</v>
      </c>
      <c r="I20" s="268"/>
      <c r="J20" s="268" t="s">
        <v>121</v>
      </c>
      <c r="K20" s="268"/>
      <c r="L20" s="268">
        <v>500</v>
      </c>
      <c r="M20" s="268" t="s">
        <v>236</v>
      </c>
      <c r="N20" s="268" t="s">
        <v>392</v>
      </c>
      <c r="O20" s="268" t="s">
        <v>65</v>
      </c>
      <c r="P20" s="268"/>
      <c r="Q20" s="268"/>
      <c r="R20" s="268"/>
      <c r="S20" s="268"/>
      <c r="T20" s="268"/>
      <c r="U20" s="268" t="s">
        <v>2581</v>
      </c>
      <c r="V20" s="268" t="s">
        <v>68</v>
      </c>
      <c r="W20" s="268" t="s">
        <v>68</v>
      </c>
      <c r="X20" s="268" t="s">
        <v>68</v>
      </c>
      <c r="Y20" s="268" t="s">
        <v>68</v>
      </c>
      <c r="Z20" s="268" t="s">
        <v>69</v>
      </c>
      <c r="AA20" s="268"/>
      <c r="AB20" s="268" t="s">
        <v>2220</v>
      </c>
      <c r="AC20" s="269">
        <v>42</v>
      </c>
      <c r="AD20" s="269">
        <v>8</v>
      </c>
      <c r="AE20" s="269">
        <v>0</v>
      </c>
      <c r="AF20" s="759">
        <v>80</v>
      </c>
      <c r="AG20" s="759">
        <v>0</v>
      </c>
      <c r="AH20" s="758">
        <f t="shared" si="0"/>
        <v>80</v>
      </c>
      <c r="AI20" s="599">
        <f t="shared" si="1"/>
        <v>85.600000000000009</v>
      </c>
    </row>
    <row r="21" spans="1:35" s="272" customFormat="1">
      <c r="A21" s="693">
        <v>19</v>
      </c>
      <c r="B21" s="268" t="s">
        <v>8</v>
      </c>
      <c r="C21" s="268" t="s">
        <v>2582</v>
      </c>
      <c r="D21" s="268" t="s">
        <v>2544</v>
      </c>
      <c r="E21" s="268" t="s">
        <v>378</v>
      </c>
      <c r="F21" s="268">
        <v>8300</v>
      </c>
      <c r="G21" s="268"/>
      <c r="H21" s="268" t="s">
        <v>425</v>
      </c>
      <c r="I21" s="268"/>
      <c r="J21" s="268" t="s">
        <v>121</v>
      </c>
      <c r="K21" s="268"/>
      <c r="L21" s="268">
        <v>500</v>
      </c>
      <c r="M21" s="268" t="s">
        <v>236</v>
      </c>
      <c r="N21" s="268" t="s">
        <v>392</v>
      </c>
      <c r="O21" s="268" t="s">
        <v>65</v>
      </c>
      <c r="P21" s="268"/>
      <c r="Q21" s="268"/>
      <c r="R21" s="268"/>
      <c r="S21" s="268"/>
      <c r="T21" s="268"/>
      <c r="U21" s="268" t="s">
        <v>2583</v>
      </c>
      <c r="V21" s="268" t="s">
        <v>68</v>
      </c>
      <c r="W21" s="268" t="s">
        <v>68</v>
      </c>
      <c r="X21" s="268" t="s">
        <v>68</v>
      </c>
      <c r="Y21" s="268" t="s">
        <v>68</v>
      </c>
      <c r="Z21" s="268" t="s">
        <v>69</v>
      </c>
      <c r="AA21" s="268"/>
      <c r="AB21" s="268" t="s">
        <v>2220</v>
      </c>
      <c r="AC21" s="269">
        <v>42</v>
      </c>
      <c r="AD21" s="269">
        <v>8</v>
      </c>
      <c r="AE21" s="269">
        <v>0</v>
      </c>
      <c r="AF21" s="759">
        <v>80</v>
      </c>
      <c r="AG21" s="759">
        <v>0</v>
      </c>
      <c r="AH21" s="758">
        <f t="shared" si="0"/>
        <v>80</v>
      </c>
      <c r="AI21" s="599">
        <f t="shared" si="1"/>
        <v>85.600000000000009</v>
      </c>
    </row>
    <row r="22" spans="1:35" s="272" customFormat="1">
      <c r="A22" s="693">
        <v>20</v>
      </c>
      <c r="B22" s="268" t="s">
        <v>8</v>
      </c>
      <c r="C22" s="268" t="s">
        <v>2584</v>
      </c>
      <c r="D22" s="268" t="s">
        <v>2544</v>
      </c>
      <c r="E22" s="268" t="s">
        <v>352</v>
      </c>
      <c r="F22" s="268" t="s">
        <v>2585</v>
      </c>
      <c r="G22" s="268"/>
      <c r="H22" s="268" t="s">
        <v>387</v>
      </c>
      <c r="I22" s="268">
        <v>3000</v>
      </c>
      <c r="J22" s="268" t="s">
        <v>844</v>
      </c>
      <c r="K22" s="268" t="s">
        <v>194</v>
      </c>
      <c r="L22" s="268">
        <v>500</v>
      </c>
      <c r="M22" s="268" t="s">
        <v>74</v>
      </c>
      <c r="N22" s="268" t="s">
        <v>75</v>
      </c>
      <c r="O22" s="268" t="s">
        <v>1169</v>
      </c>
      <c r="P22" s="268">
        <v>0</v>
      </c>
      <c r="Q22" s="268"/>
      <c r="R22" s="268"/>
      <c r="S22" s="268"/>
      <c r="T22" s="268"/>
      <c r="U22" s="268" t="s">
        <v>2586</v>
      </c>
      <c r="V22" s="268" t="s">
        <v>416</v>
      </c>
      <c r="W22" s="268" t="s">
        <v>416</v>
      </c>
      <c r="X22" s="268" t="s">
        <v>68</v>
      </c>
      <c r="Y22" s="268" t="s">
        <v>68</v>
      </c>
      <c r="Z22" s="268" t="s">
        <v>69</v>
      </c>
      <c r="AA22" s="268"/>
      <c r="AB22" s="268" t="s">
        <v>2587</v>
      </c>
      <c r="AC22" s="269">
        <v>38</v>
      </c>
      <c r="AD22" s="269">
        <v>15</v>
      </c>
      <c r="AE22" s="269">
        <v>0</v>
      </c>
      <c r="AF22" s="759">
        <v>84.800000000000011</v>
      </c>
      <c r="AG22" s="759">
        <v>0</v>
      </c>
      <c r="AH22" s="758">
        <f t="shared" si="0"/>
        <v>84.800000000000011</v>
      </c>
      <c r="AI22" s="599">
        <f t="shared" si="1"/>
        <v>90.736000000000018</v>
      </c>
    </row>
    <row r="23" spans="1:35" s="272" customFormat="1">
      <c r="A23" s="693">
        <v>21</v>
      </c>
      <c r="B23" s="268" t="s">
        <v>8</v>
      </c>
      <c r="C23" s="268" t="s">
        <v>2588</v>
      </c>
      <c r="D23" s="268" t="s">
        <v>2544</v>
      </c>
      <c r="E23" s="268" t="s">
        <v>352</v>
      </c>
      <c r="F23" s="268" t="s">
        <v>2585</v>
      </c>
      <c r="G23" s="268"/>
      <c r="H23" s="268" t="s">
        <v>387</v>
      </c>
      <c r="I23" s="268">
        <v>3000</v>
      </c>
      <c r="J23" s="268" t="s">
        <v>108</v>
      </c>
      <c r="K23" s="268" t="s">
        <v>194</v>
      </c>
      <c r="L23" s="268">
        <v>500</v>
      </c>
      <c r="M23" s="268" t="s">
        <v>74</v>
      </c>
      <c r="N23" s="268" t="s">
        <v>75</v>
      </c>
      <c r="O23" s="268" t="s">
        <v>1169</v>
      </c>
      <c r="P23" s="268">
        <v>0</v>
      </c>
      <c r="Q23" s="268"/>
      <c r="R23" s="268"/>
      <c r="S23" s="268"/>
      <c r="T23" s="268"/>
      <c r="U23" s="268" t="s">
        <v>2589</v>
      </c>
      <c r="V23" s="268" t="s">
        <v>416</v>
      </c>
      <c r="W23" s="268" t="s">
        <v>416</v>
      </c>
      <c r="X23" s="268" t="s">
        <v>68</v>
      </c>
      <c r="Y23" s="268" t="s">
        <v>68</v>
      </c>
      <c r="Z23" s="268" t="s">
        <v>69</v>
      </c>
      <c r="AA23" s="268"/>
      <c r="AB23" s="268" t="s">
        <v>2587</v>
      </c>
      <c r="AC23" s="269">
        <v>38</v>
      </c>
      <c r="AD23" s="269">
        <v>0</v>
      </c>
      <c r="AE23" s="269">
        <v>0</v>
      </c>
      <c r="AF23" s="759">
        <v>60.800000000000004</v>
      </c>
      <c r="AG23" s="759">
        <v>0</v>
      </c>
      <c r="AH23" s="758">
        <f t="shared" si="0"/>
        <v>60.800000000000004</v>
      </c>
      <c r="AI23" s="599">
        <f t="shared" si="1"/>
        <v>65.056000000000012</v>
      </c>
    </row>
    <row r="24" spans="1:35" s="272" customFormat="1">
      <c r="A24" s="693">
        <v>22</v>
      </c>
      <c r="B24" s="268" t="s">
        <v>8</v>
      </c>
      <c r="C24" s="268" t="s">
        <v>2590</v>
      </c>
      <c r="D24" s="268" t="s">
        <v>2544</v>
      </c>
      <c r="E24" s="268" t="s">
        <v>352</v>
      </c>
      <c r="F24" s="268" t="s">
        <v>2241</v>
      </c>
      <c r="G24" s="268"/>
      <c r="H24" s="268" t="s">
        <v>384</v>
      </c>
      <c r="I24" s="268">
        <v>3000</v>
      </c>
      <c r="J24" s="268" t="s">
        <v>118</v>
      </c>
      <c r="K24" s="268" t="s">
        <v>194</v>
      </c>
      <c r="L24" s="268">
        <v>250</v>
      </c>
      <c r="M24" s="268" t="s">
        <v>74</v>
      </c>
      <c r="N24" s="268" t="s">
        <v>75</v>
      </c>
      <c r="O24" s="268" t="s">
        <v>1169</v>
      </c>
      <c r="P24" s="268">
        <v>0</v>
      </c>
      <c r="Q24" s="268"/>
      <c r="R24" s="268"/>
      <c r="S24" s="268"/>
      <c r="T24" s="268"/>
      <c r="U24" s="268" t="s">
        <v>2591</v>
      </c>
      <c r="V24" s="268" t="s">
        <v>416</v>
      </c>
      <c r="W24" s="268" t="s">
        <v>416</v>
      </c>
      <c r="X24" s="268" t="s">
        <v>68</v>
      </c>
      <c r="Y24" s="268" t="s">
        <v>68</v>
      </c>
      <c r="Z24" s="268" t="s">
        <v>69</v>
      </c>
      <c r="AA24" s="268"/>
      <c r="AB24" s="268" t="s">
        <v>2592</v>
      </c>
      <c r="AC24" s="269">
        <v>31</v>
      </c>
      <c r="AD24" s="269">
        <v>0</v>
      </c>
      <c r="AE24" s="269">
        <v>0</v>
      </c>
      <c r="AF24" s="759">
        <v>49.6</v>
      </c>
      <c r="AG24" s="759">
        <v>0</v>
      </c>
      <c r="AH24" s="758">
        <f t="shared" si="0"/>
        <v>49.6</v>
      </c>
      <c r="AI24" s="599">
        <f t="shared" si="1"/>
        <v>53.072000000000003</v>
      </c>
    </row>
    <row r="25" spans="1:35" s="272" customFormat="1">
      <c r="A25" s="693">
        <v>23</v>
      </c>
      <c r="B25" s="268" t="s">
        <v>8</v>
      </c>
      <c r="C25" s="268" t="s">
        <v>2593</v>
      </c>
      <c r="D25" s="268" t="s">
        <v>2544</v>
      </c>
      <c r="E25" s="268" t="s">
        <v>2594</v>
      </c>
      <c r="F25" s="268" t="s">
        <v>2241</v>
      </c>
      <c r="G25" s="268"/>
      <c r="H25" s="268" t="s">
        <v>425</v>
      </c>
      <c r="I25" s="268">
        <v>3000</v>
      </c>
      <c r="J25" s="268" t="s">
        <v>108</v>
      </c>
      <c r="K25" s="268" t="s">
        <v>194</v>
      </c>
      <c r="L25" s="268">
        <v>500</v>
      </c>
      <c r="M25" s="268" t="s">
        <v>74</v>
      </c>
      <c r="N25" s="268" t="s">
        <v>75</v>
      </c>
      <c r="O25" s="268" t="s">
        <v>65</v>
      </c>
      <c r="P25" s="268">
        <v>0</v>
      </c>
      <c r="Q25" s="268"/>
      <c r="R25" s="268"/>
      <c r="S25" s="268"/>
      <c r="T25" s="268" t="s">
        <v>375</v>
      </c>
      <c r="U25" s="268" t="s">
        <v>2595</v>
      </c>
      <c r="V25" s="268" t="s">
        <v>68</v>
      </c>
      <c r="W25" s="268" t="s">
        <v>68</v>
      </c>
      <c r="X25" s="268" t="s">
        <v>68</v>
      </c>
      <c r="Y25" s="268" t="s">
        <v>68</v>
      </c>
      <c r="Z25" s="268" t="s">
        <v>69</v>
      </c>
      <c r="AA25" s="268"/>
      <c r="AB25" s="268" t="s">
        <v>2178</v>
      </c>
      <c r="AC25" s="269">
        <v>41</v>
      </c>
      <c r="AD25" s="269">
        <v>0</v>
      </c>
      <c r="AE25" s="269">
        <v>0</v>
      </c>
      <c r="AF25" s="759">
        <v>65.600000000000009</v>
      </c>
      <c r="AG25" s="759">
        <v>0</v>
      </c>
      <c r="AH25" s="758">
        <f t="shared" si="0"/>
        <v>65.600000000000009</v>
      </c>
      <c r="AI25" s="599">
        <f t="shared" si="1"/>
        <v>70.192000000000007</v>
      </c>
    </row>
    <row r="26" spans="1:35" s="272" customFormat="1">
      <c r="A26" s="693">
        <v>24</v>
      </c>
      <c r="B26" s="268" t="s">
        <v>8</v>
      </c>
      <c r="C26" s="268" t="s">
        <v>2596</v>
      </c>
      <c r="D26" s="268" t="s">
        <v>2544</v>
      </c>
      <c r="E26" s="268" t="s">
        <v>403</v>
      </c>
      <c r="F26" s="268" t="s">
        <v>2241</v>
      </c>
      <c r="G26" s="268"/>
      <c r="H26" s="268" t="s">
        <v>425</v>
      </c>
      <c r="I26" s="268">
        <v>3000</v>
      </c>
      <c r="J26" s="268" t="s">
        <v>108</v>
      </c>
      <c r="K26" s="268" t="s">
        <v>194</v>
      </c>
      <c r="L26" s="268"/>
      <c r="M26" s="268" t="s">
        <v>74</v>
      </c>
      <c r="N26" s="268" t="s">
        <v>392</v>
      </c>
      <c r="O26" s="268" t="s">
        <v>65</v>
      </c>
      <c r="P26" s="268">
        <v>0</v>
      </c>
      <c r="Q26" s="268"/>
      <c r="R26" s="268"/>
      <c r="S26" s="268"/>
      <c r="T26" s="268"/>
      <c r="U26" s="268" t="s">
        <v>2597</v>
      </c>
      <c r="V26" s="268" t="s">
        <v>68</v>
      </c>
      <c r="W26" s="268" t="s">
        <v>68</v>
      </c>
      <c r="X26" s="268" t="s">
        <v>68</v>
      </c>
      <c r="Y26" s="268" t="s">
        <v>68</v>
      </c>
      <c r="Z26" s="268" t="s">
        <v>69</v>
      </c>
      <c r="AA26" s="268"/>
      <c r="AB26" s="268" t="s">
        <v>2178</v>
      </c>
      <c r="AC26" s="269">
        <v>41</v>
      </c>
      <c r="AD26" s="269">
        <v>0</v>
      </c>
      <c r="AE26" s="269">
        <v>-10</v>
      </c>
      <c r="AF26" s="759">
        <v>49.6</v>
      </c>
      <c r="AG26" s="759">
        <v>0</v>
      </c>
      <c r="AH26" s="758">
        <f t="shared" si="0"/>
        <v>49.6</v>
      </c>
      <c r="AI26" s="599">
        <f t="shared" si="1"/>
        <v>53.072000000000003</v>
      </c>
    </row>
    <row r="27" spans="1:35" s="272" customFormat="1">
      <c r="A27" s="693">
        <v>25</v>
      </c>
      <c r="B27" s="268" t="s">
        <v>8</v>
      </c>
      <c r="C27" s="268" t="s">
        <v>2598</v>
      </c>
      <c r="D27" s="268" t="s">
        <v>2544</v>
      </c>
      <c r="E27" s="268" t="s">
        <v>2594</v>
      </c>
      <c r="F27" s="268" t="s">
        <v>2241</v>
      </c>
      <c r="G27" s="268"/>
      <c r="H27" s="268" t="s">
        <v>425</v>
      </c>
      <c r="I27" s="268">
        <v>3000</v>
      </c>
      <c r="J27" s="268" t="s">
        <v>108</v>
      </c>
      <c r="K27" s="268" t="s">
        <v>194</v>
      </c>
      <c r="L27" s="268"/>
      <c r="M27" s="268" t="s">
        <v>74</v>
      </c>
      <c r="N27" s="268" t="s">
        <v>392</v>
      </c>
      <c r="O27" s="268" t="s">
        <v>65</v>
      </c>
      <c r="P27" s="268">
        <v>0</v>
      </c>
      <c r="Q27" s="268"/>
      <c r="R27" s="268"/>
      <c r="S27" s="268"/>
      <c r="T27" s="268" t="s">
        <v>375</v>
      </c>
      <c r="U27" s="268" t="s">
        <v>2599</v>
      </c>
      <c r="V27" s="268" t="s">
        <v>68</v>
      </c>
      <c r="W27" s="268" t="s">
        <v>68</v>
      </c>
      <c r="X27" s="268" t="s">
        <v>68</v>
      </c>
      <c r="Y27" s="268" t="s">
        <v>68</v>
      </c>
      <c r="Z27" s="268" t="s">
        <v>69</v>
      </c>
      <c r="AA27" s="268"/>
      <c r="AB27" s="268" t="s">
        <v>2178</v>
      </c>
      <c r="AC27" s="269">
        <v>41</v>
      </c>
      <c r="AD27" s="269">
        <v>0</v>
      </c>
      <c r="AE27" s="269">
        <v>-10</v>
      </c>
      <c r="AF27" s="759">
        <v>49.6</v>
      </c>
      <c r="AG27" s="759">
        <v>0</v>
      </c>
      <c r="AH27" s="758">
        <f t="shared" si="0"/>
        <v>49.6</v>
      </c>
      <c r="AI27" s="599">
        <f t="shared" si="1"/>
        <v>53.072000000000003</v>
      </c>
    </row>
    <row r="28" spans="1:35" s="272" customFormat="1">
      <c r="A28" s="693">
        <v>26</v>
      </c>
      <c r="B28" s="268" t="s">
        <v>8</v>
      </c>
      <c r="C28" s="268" t="s">
        <v>2600</v>
      </c>
      <c r="D28" s="268" t="s">
        <v>2544</v>
      </c>
      <c r="E28" s="268" t="s">
        <v>352</v>
      </c>
      <c r="F28" s="268" t="s">
        <v>2241</v>
      </c>
      <c r="G28" s="268"/>
      <c r="H28" s="268" t="s">
        <v>425</v>
      </c>
      <c r="I28" s="268">
        <v>3000</v>
      </c>
      <c r="J28" s="268" t="s">
        <v>121</v>
      </c>
      <c r="K28" s="268" t="s">
        <v>194</v>
      </c>
      <c r="L28" s="268" t="s">
        <v>386</v>
      </c>
      <c r="M28" s="268" t="s">
        <v>74</v>
      </c>
      <c r="N28" s="268" t="s">
        <v>392</v>
      </c>
      <c r="O28" s="268" t="s">
        <v>1169</v>
      </c>
      <c r="P28" s="268">
        <v>0</v>
      </c>
      <c r="Q28" s="268"/>
      <c r="R28" s="268"/>
      <c r="S28" s="268"/>
      <c r="T28" s="268"/>
      <c r="U28" s="268" t="s">
        <v>2601</v>
      </c>
      <c r="V28" s="268" t="s">
        <v>416</v>
      </c>
      <c r="W28" s="268" t="s">
        <v>416</v>
      </c>
      <c r="X28" s="268" t="s">
        <v>68</v>
      </c>
      <c r="Y28" s="268" t="s">
        <v>68</v>
      </c>
      <c r="Z28" s="268" t="s">
        <v>69</v>
      </c>
      <c r="AA28" s="268"/>
      <c r="AB28" s="268" t="s">
        <v>2592</v>
      </c>
      <c r="AC28" s="269">
        <v>41</v>
      </c>
      <c r="AD28" s="269">
        <v>8</v>
      </c>
      <c r="AE28" s="269">
        <v>8</v>
      </c>
      <c r="AF28" s="759">
        <v>91.2</v>
      </c>
      <c r="AG28" s="759">
        <v>0</v>
      </c>
      <c r="AH28" s="758">
        <f t="shared" si="0"/>
        <v>91.2</v>
      </c>
      <c r="AI28" s="599">
        <f t="shared" si="1"/>
        <v>97.584000000000003</v>
      </c>
    </row>
    <row r="29" spans="1:35" s="701" customFormat="1" ht="15.75" thickBot="1">
      <c r="A29" s="696">
        <v>27</v>
      </c>
      <c r="B29" s="697" t="s">
        <v>8</v>
      </c>
      <c r="C29" s="697" t="s">
        <v>2602</v>
      </c>
      <c r="D29" s="697" t="s">
        <v>2544</v>
      </c>
      <c r="E29" s="697" t="s">
        <v>415</v>
      </c>
      <c r="F29" s="697" t="s">
        <v>2603</v>
      </c>
      <c r="G29" s="697"/>
      <c r="H29" s="697" t="s">
        <v>387</v>
      </c>
      <c r="I29" s="697">
        <v>3000</v>
      </c>
      <c r="J29" s="697" t="s">
        <v>121</v>
      </c>
      <c r="K29" s="697" t="s">
        <v>194</v>
      </c>
      <c r="L29" s="697">
        <v>750</v>
      </c>
      <c r="M29" s="697" t="s">
        <v>74</v>
      </c>
      <c r="N29" s="697" t="s">
        <v>75</v>
      </c>
      <c r="O29" s="697" t="s">
        <v>65</v>
      </c>
      <c r="P29" s="697">
        <v>0</v>
      </c>
      <c r="Q29" s="697"/>
      <c r="R29" s="697"/>
      <c r="S29" s="697"/>
      <c r="T29" s="697" t="s">
        <v>375</v>
      </c>
      <c r="U29" s="697" t="s">
        <v>2604</v>
      </c>
      <c r="V29" s="697" t="s">
        <v>68</v>
      </c>
      <c r="W29" s="697" t="s">
        <v>68</v>
      </c>
      <c r="X29" s="697" t="s">
        <v>68</v>
      </c>
      <c r="Y29" s="697" t="s">
        <v>68</v>
      </c>
      <c r="Z29" s="697" t="s">
        <v>69</v>
      </c>
      <c r="AA29" s="697"/>
      <c r="AB29" s="697" t="s">
        <v>141</v>
      </c>
      <c r="AC29" s="698">
        <v>38</v>
      </c>
      <c r="AD29" s="698">
        <v>8</v>
      </c>
      <c r="AE29" s="698">
        <v>5</v>
      </c>
      <c r="AF29" s="761">
        <v>81.600000000000009</v>
      </c>
      <c r="AG29" s="761">
        <v>0</v>
      </c>
      <c r="AH29" s="762">
        <f t="shared" si="0"/>
        <v>81.600000000000009</v>
      </c>
      <c r="AI29" s="600">
        <f t="shared" si="1"/>
        <v>87.312000000000012</v>
      </c>
    </row>
    <row r="30" spans="1:35">
      <c r="AH30" s="146"/>
    </row>
    <row r="31" spans="1:35">
      <c r="A31" s="692" t="s">
        <v>133</v>
      </c>
      <c r="V31" s="225">
        <f>SUM(V2:V29)</f>
        <v>0</v>
      </c>
      <c r="AH31" s="146"/>
      <c r="AI31" s="90"/>
    </row>
  </sheetData>
  <customSheetViews>
    <customSheetView guid="{1B6ADCBD-C280-4470-851F-30A10F715017}" scale="75" hiddenColumns="1">
      <pageMargins left="0.7" right="0.7" top="0.75" bottom="0.75" header="0.3" footer="0.3"/>
      <pageSetup orientation="portrait" horizontalDpi="4294967295" verticalDpi="4294967295" r:id="rId1"/>
    </customSheetView>
    <customSheetView guid="{5B1FA305-463D-4B6E-BF98-81A6929C891E}" scale="75" hiddenColumns="1">
      <pageMargins left="0.7" right="0.7" top="0.75" bottom="0.75" header="0.3" footer="0.3"/>
      <pageSetup orientation="portrait" horizontalDpi="4294967295" verticalDpi="4294967295" r:id="rId2"/>
    </customSheetView>
    <customSheetView guid="{3404915B-ECC1-450C-BC7F-CCAAA07C3040}" scale="75" hiddenColumns="1">
      <pageMargins left="0.7" right="0.7" top="0.75" bottom="0.75" header="0.3" footer="0.3"/>
      <pageSetup orientation="portrait" horizontalDpi="4294967295" verticalDpi="4294967295" r:id="rId3"/>
    </customSheetView>
    <customSheetView guid="{B6E6045D-E631-482D-8F65-2EABDB0B6ECE}" scale="75" hiddenColumns="1">
      <selection activeCell="AW39" sqref="AW39"/>
      <pageMargins left="0.7" right="0.7" top="0.75" bottom="0.75" header="0.3" footer="0.3"/>
      <pageSetup orientation="portrait" horizontalDpi="4294967295" verticalDpi="4294967295" r:id="rId4"/>
    </customSheetView>
    <customSheetView guid="{074FE138-8171-45F3-8951-6B9C47661CC2}" scale="75" hiddenColumns="1">
      <selection activeCell="AW39" sqref="AW39"/>
      <pageMargins left="0.7" right="0.7" top="0.75" bottom="0.75" header="0.3" footer="0.3"/>
      <pageSetup orientation="portrait" horizontalDpi="4294967295" verticalDpi="4294967295" r:id="rId5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 r:id="rId6"/>
    </customSheetView>
    <customSheetView guid="{C7D2B2DA-D43B-42CE-8359-0D8E1474403E}" scale="75" hiddenColumns="1">
      <pageMargins left="0.7" right="0.7" top="0.75" bottom="0.75" header="0.3" footer="0.3"/>
      <pageSetup orientation="portrait" horizontalDpi="4294967295" verticalDpi="4294967295" r:id="rId7"/>
    </customSheetView>
    <customSheetView guid="{71B299E4-61CE-49C1-81D9-062E3F90F2BD}" scale="75" hiddenColumns="1">
      <pageMargins left="0.7" right="0.7" top="0.75" bottom="0.75" header="0.3" footer="0.3"/>
      <pageSetup orientation="portrait" horizontalDpi="4294967295" verticalDpi="4294967295" r:id="rId8"/>
    </customSheetView>
    <customSheetView guid="{BF7BEA0E-ED18-4608-868B-0C16A30D130B}" scale="75" hiddenColumns="1">
      <pageMargins left="0.7" right="0.7" top="0.75" bottom="0.75" header="0.3" footer="0.3"/>
      <pageSetup orientation="portrait" horizontalDpi="4294967295" verticalDpi="4294967295" r:id="rId9"/>
    </customSheetView>
  </customSheetViews>
  <pageMargins left="0.7" right="0.7" top="0.75" bottom="0.75" header="0.3" footer="0.3"/>
  <pageSetup orientation="portrait" horizontalDpi="4294967295" verticalDpi="4294967295" r:id="rId10"/>
  <drawing r:id="rId1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B050"/>
  </sheetPr>
  <dimension ref="A1:AK65"/>
  <sheetViews>
    <sheetView topLeftCell="L28" zoomScale="75" zoomScaleNormal="75" workbookViewId="0">
      <selection activeCell="AJ39" sqref="AJ39"/>
    </sheetView>
  </sheetViews>
  <sheetFormatPr baseColWidth="10" defaultColWidth="9.140625" defaultRowHeight="15"/>
  <cols>
    <col min="1" max="1" width="4.28515625" style="627" bestFit="1" customWidth="1"/>
    <col min="2" max="2" width="8" style="98" bestFit="1" customWidth="1"/>
    <col min="3" max="3" width="12.85546875" style="98" hidden="1" customWidth="1"/>
    <col min="4" max="4" width="9.28515625" style="98" hidden="1" customWidth="1"/>
    <col min="5" max="5" width="11.5703125" style="98" hidden="1" customWidth="1"/>
    <col min="6" max="6" width="8" style="98" bestFit="1" customWidth="1"/>
    <col min="7" max="7" width="7.140625" style="98" hidden="1" customWidth="1"/>
    <col min="8" max="8" width="16.140625" style="98" bestFit="1" customWidth="1"/>
    <col min="9" max="9" width="8.85546875" style="98" hidden="1" customWidth="1"/>
    <col min="10" max="10" width="6.42578125" style="98" bestFit="1" customWidth="1"/>
    <col min="11" max="11" width="21" style="98" bestFit="1" customWidth="1"/>
    <col min="12" max="12" width="18.42578125" style="98" bestFit="1" customWidth="1"/>
    <col min="13" max="13" width="11.140625" style="98" bestFit="1" customWidth="1"/>
    <col min="14" max="14" width="6.5703125" style="98" bestFit="1" customWidth="1"/>
    <col min="15" max="15" width="9.140625" style="98" bestFit="1" customWidth="1"/>
    <col min="16" max="16" width="9.28515625" style="98" hidden="1" customWidth="1"/>
    <col min="17" max="17" width="12.85546875" style="98" hidden="1" customWidth="1"/>
    <col min="18" max="18" width="15.7109375" style="98" hidden="1" customWidth="1"/>
    <col min="19" max="19" width="39.85546875" style="98" customWidth="1"/>
    <col min="20" max="20" width="10.5703125" style="98" hidden="1" customWidth="1"/>
    <col min="21" max="21" width="13.28515625" style="98" bestFit="1" customWidth="1"/>
    <col min="22" max="22" width="31.42578125" style="98" hidden="1" customWidth="1"/>
    <col min="23" max="23" width="27.7109375" style="98" bestFit="1" customWidth="1"/>
    <col min="24" max="24" width="16.85546875" style="98" bestFit="1" customWidth="1"/>
    <col min="25" max="25" width="15" style="98" bestFit="1" customWidth="1"/>
    <col min="26" max="26" width="4.7109375" style="98" bestFit="1" customWidth="1"/>
    <col min="27" max="27" width="6" style="98" customWidth="1"/>
    <col min="28" max="28" width="13.85546875" style="98" hidden="1" customWidth="1"/>
    <col min="29" max="29" width="13.140625" style="99" hidden="1" customWidth="1"/>
    <col min="30" max="30" width="10" style="99" hidden="1" customWidth="1"/>
    <col min="31" max="31" width="9.85546875" style="99" hidden="1" customWidth="1"/>
    <col min="32" max="32" width="8.5703125" style="631" bestFit="1" customWidth="1"/>
    <col min="33" max="33" width="12.5703125" style="631" bestFit="1" customWidth="1"/>
    <col min="34" max="34" width="10" style="99" bestFit="1" customWidth="1"/>
    <col min="35" max="35" width="11" style="100" bestFit="1" customWidth="1"/>
    <col min="36" max="36" width="9.140625" style="101"/>
    <col min="37" max="37" width="22.85546875" style="101" bestFit="1" customWidth="1"/>
    <col min="38" max="16384" width="9.140625" style="101"/>
  </cols>
  <sheetData>
    <row r="1" spans="1:37" s="289" customFormat="1" ht="75.75" customHeight="1" thickBot="1">
      <c r="A1" s="763"/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  <c r="Z1" s="286"/>
      <c r="AA1" s="286"/>
      <c r="AB1" s="286"/>
      <c r="AC1" s="287"/>
      <c r="AD1" s="287"/>
      <c r="AE1" s="287"/>
      <c r="AF1" s="647"/>
      <c r="AG1" s="647"/>
      <c r="AH1" s="287"/>
      <c r="AI1" s="288"/>
    </row>
    <row r="2" spans="1:37" s="371" customFormat="1" ht="15.75" thickBot="1">
      <c r="A2" s="439" t="s">
        <v>22</v>
      </c>
      <c r="B2" s="366" t="s">
        <v>23</v>
      </c>
      <c r="C2" s="366" t="s">
        <v>24</v>
      </c>
      <c r="D2" s="366" t="s">
        <v>25</v>
      </c>
      <c r="E2" s="366" t="s">
        <v>26</v>
      </c>
      <c r="F2" s="366" t="s">
        <v>27</v>
      </c>
      <c r="G2" s="366" t="s">
        <v>28</v>
      </c>
      <c r="H2" s="366" t="s">
        <v>29</v>
      </c>
      <c r="I2" s="366" t="s">
        <v>30</v>
      </c>
      <c r="J2" s="366" t="s">
        <v>31</v>
      </c>
      <c r="K2" s="366" t="s">
        <v>32</v>
      </c>
      <c r="L2" s="366" t="s">
        <v>33</v>
      </c>
      <c r="M2" s="366" t="s">
        <v>34</v>
      </c>
      <c r="N2" s="366" t="s">
        <v>35</v>
      </c>
      <c r="O2" s="366" t="s">
        <v>36</v>
      </c>
      <c r="P2" s="366" t="s">
        <v>37</v>
      </c>
      <c r="Q2" s="366" t="s">
        <v>38</v>
      </c>
      <c r="R2" s="366" t="s">
        <v>39</v>
      </c>
      <c r="S2" s="366" t="s">
        <v>40</v>
      </c>
      <c r="T2" s="366" t="s">
        <v>41</v>
      </c>
      <c r="U2" s="366" t="s">
        <v>42</v>
      </c>
      <c r="V2" s="366" t="s">
        <v>43</v>
      </c>
      <c r="W2" s="366" t="s">
        <v>44</v>
      </c>
      <c r="X2" s="366" t="s">
        <v>45</v>
      </c>
      <c r="Y2" s="366" t="s">
        <v>46</v>
      </c>
      <c r="Z2" s="366" t="s">
        <v>47</v>
      </c>
      <c r="AA2" s="366" t="s">
        <v>48</v>
      </c>
      <c r="AB2" s="366" t="s">
        <v>49</v>
      </c>
      <c r="AC2" s="367" t="s">
        <v>50</v>
      </c>
      <c r="AD2" s="367" t="s">
        <v>51</v>
      </c>
      <c r="AE2" s="367" t="s">
        <v>52</v>
      </c>
      <c r="AF2" s="377" t="s">
        <v>53</v>
      </c>
      <c r="AG2" s="377" t="s">
        <v>54</v>
      </c>
      <c r="AH2" s="367" t="s">
        <v>55</v>
      </c>
      <c r="AI2" s="368" t="s">
        <v>56</v>
      </c>
      <c r="AJ2" s="369"/>
      <c r="AK2" s="370"/>
    </row>
    <row r="3" spans="1:37" s="289" customFormat="1">
      <c r="A3" s="646">
        <v>1</v>
      </c>
      <c r="B3" s="286" t="s">
        <v>8</v>
      </c>
      <c r="C3" s="286" t="s">
        <v>3156</v>
      </c>
      <c r="D3" s="286" t="s">
        <v>3157</v>
      </c>
      <c r="E3" s="286" t="s">
        <v>344</v>
      </c>
      <c r="F3" s="286" t="s">
        <v>3014</v>
      </c>
      <c r="G3" s="286" t="s">
        <v>133</v>
      </c>
      <c r="H3" s="286" t="s">
        <v>459</v>
      </c>
      <c r="I3" s="286">
        <v>3000</v>
      </c>
      <c r="J3" s="286" t="s">
        <v>389</v>
      </c>
      <c r="K3" s="286" t="s">
        <v>133</v>
      </c>
      <c r="L3" s="286" t="s">
        <v>671</v>
      </c>
      <c r="M3" s="286" t="s">
        <v>74</v>
      </c>
      <c r="N3" s="286" t="s">
        <v>401</v>
      </c>
      <c r="O3" s="286" t="s">
        <v>65</v>
      </c>
      <c r="P3" s="286">
        <v>0</v>
      </c>
      <c r="Q3" s="286" t="s">
        <v>133</v>
      </c>
      <c r="R3" s="286" t="s">
        <v>133</v>
      </c>
      <c r="S3" s="286" t="s">
        <v>133</v>
      </c>
      <c r="T3" s="286" t="s">
        <v>133</v>
      </c>
      <c r="U3" s="286" t="s">
        <v>3158</v>
      </c>
      <c r="V3" s="286" t="s">
        <v>68</v>
      </c>
      <c r="W3" s="286" t="s">
        <v>68</v>
      </c>
      <c r="X3" s="286" t="s">
        <v>68</v>
      </c>
      <c r="Y3" s="286" t="s">
        <v>68</v>
      </c>
      <c r="Z3" s="286" t="s">
        <v>69</v>
      </c>
      <c r="AA3" s="286" t="s">
        <v>133</v>
      </c>
      <c r="AB3" s="286" t="s">
        <v>3015</v>
      </c>
      <c r="AC3" s="287">
        <v>117</v>
      </c>
      <c r="AD3" s="287">
        <v>15</v>
      </c>
      <c r="AE3" s="287">
        <v>21</v>
      </c>
      <c r="AF3" s="647">
        <v>244.8</v>
      </c>
      <c r="AG3" s="647">
        <f>AF3*(1-(0.95^0*0.9^0*0.8^0*0.7^0*0.65^0*0.93^0*0.93^0*1^0))</f>
        <v>0</v>
      </c>
      <c r="AH3" s="648">
        <f t="shared" ref="AH3:AH29" si="0">AF3-AG3</f>
        <v>244.8</v>
      </c>
      <c r="AI3" s="649">
        <f>AF3*1.07</f>
        <v>261.93600000000004</v>
      </c>
    </row>
    <row r="4" spans="1:37" s="289" customFormat="1">
      <c r="A4" s="646">
        <v>2</v>
      </c>
      <c r="B4" s="286" t="s">
        <v>8</v>
      </c>
      <c r="C4" s="286" t="s">
        <v>3159</v>
      </c>
      <c r="D4" s="286" t="s">
        <v>3157</v>
      </c>
      <c r="E4" s="286" t="s">
        <v>344</v>
      </c>
      <c r="F4" s="286" t="s">
        <v>3160</v>
      </c>
      <c r="G4" s="286" t="s">
        <v>133</v>
      </c>
      <c r="H4" s="286" t="s">
        <v>773</v>
      </c>
      <c r="I4" s="286">
        <v>3000</v>
      </c>
      <c r="J4" s="286" t="s">
        <v>121</v>
      </c>
      <c r="K4" s="286" t="s">
        <v>133</v>
      </c>
      <c r="L4" s="286" t="s">
        <v>133</v>
      </c>
      <c r="M4" s="286" t="s">
        <v>74</v>
      </c>
      <c r="N4" s="286" t="s">
        <v>392</v>
      </c>
      <c r="O4" s="286" t="s">
        <v>65</v>
      </c>
      <c r="P4" s="286" t="s">
        <v>133</v>
      </c>
      <c r="Q4" s="286" t="s">
        <v>133</v>
      </c>
      <c r="R4" s="286" t="s">
        <v>133</v>
      </c>
      <c r="S4" s="286" t="s">
        <v>133</v>
      </c>
      <c r="T4" s="286" t="s">
        <v>133</v>
      </c>
      <c r="U4" s="286" t="s">
        <v>3161</v>
      </c>
      <c r="V4" s="286" t="s">
        <v>68</v>
      </c>
      <c r="W4" s="286" t="s">
        <v>68</v>
      </c>
      <c r="X4" s="286" t="s">
        <v>68</v>
      </c>
      <c r="Y4" s="286" t="s">
        <v>68</v>
      </c>
      <c r="Z4" s="286" t="s">
        <v>69</v>
      </c>
      <c r="AA4" s="286" t="s">
        <v>133</v>
      </c>
      <c r="AB4" s="286" t="s">
        <v>3162</v>
      </c>
      <c r="AC4" s="287">
        <v>160</v>
      </c>
      <c r="AD4" s="287">
        <v>8</v>
      </c>
      <c r="AE4" s="287">
        <v>0</v>
      </c>
      <c r="AF4" s="647">
        <v>268.8</v>
      </c>
      <c r="AG4" s="647">
        <f t="shared" ref="AG4" si="1">AF4*(1-(0.95^0*0.9^0*0.8^0*0.7^0*0.65^0*0.93^0*0.93^1*1^0))</f>
        <v>18.815999999999988</v>
      </c>
      <c r="AH4" s="648">
        <f t="shared" si="0"/>
        <v>249.98400000000004</v>
      </c>
      <c r="AI4" s="649">
        <f t="shared" ref="AI4:AI29" si="2">AF4*1.07</f>
        <v>287.61600000000004</v>
      </c>
    </row>
    <row r="5" spans="1:37" s="289" customFormat="1">
      <c r="A5" s="646">
        <v>3</v>
      </c>
      <c r="B5" s="286" t="s">
        <v>8</v>
      </c>
      <c r="C5" s="286" t="s">
        <v>3163</v>
      </c>
      <c r="D5" s="286" t="s">
        <v>3157</v>
      </c>
      <c r="E5" s="286" t="s">
        <v>344</v>
      </c>
      <c r="F5" s="286" t="s">
        <v>3160</v>
      </c>
      <c r="G5" s="286" t="s">
        <v>133</v>
      </c>
      <c r="H5" s="286" t="s">
        <v>773</v>
      </c>
      <c r="I5" s="286">
        <v>3000</v>
      </c>
      <c r="J5" s="286" t="s">
        <v>121</v>
      </c>
      <c r="K5" s="286" t="s">
        <v>133</v>
      </c>
      <c r="L5" s="286" t="s">
        <v>133</v>
      </c>
      <c r="M5" s="286" t="s">
        <v>74</v>
      </c>
      <c r="N5" s="286" t="s">
        <v>392</v>
      </c>
      <c r="O5" s="286" t="s">
        <v>65</v>
      </c>
      <c r="P5" s="286" t="s">
        <v>133</v>
      </c>
      <c r="Q5" s="286" t="s">
        <v>133</v>
      </c>
      <c r="R5" s="286" t="s">
        <v>133</v>
      </c>
      <c r="S5" s="286" t="s">
        <v>133</v>
      </c>
      <c r="T5" s="286" t="s">
        <v>133</v>
      </c>
      <c r="U5" s="286" t="s">
        <v>3164</v>
      </c>
      <c r="V5" s="286" t="s">
        <v>68</v>
      </c>
      <c r="W5" s="286" t="s">
        <v>68</v>
      </c>
      <c r="X5" s="286" t="s">
        <v>68</v>
      </c>
      <c r="Y5" s="286" t="s">
        <v>68</v>
      </c>
      <c r="Z5" s="286" t="s">
        <v>69</v>
      </c>
      <c r="AA5" s="286" t="s">
        <v>133</v>
      </c>
      <c r="AB5" s="286" t="s">
        <v>3162</v>
      </c>
      <c r="AC5" s="287">
        <v>160</v>
      </c>
      <c r="AD5" s="287">
        <v>8</v>
      </c>
      <c r="AE5" s="287">
        <v>0</v>
      </c>
      <c r="AF5" s="647">
        <v>268.8</v>
      </c>
      <c r="AG5" s="647">
        <v>0</v>
      </c>
      <c r="AH5" s="648">
        <f t="shared" si="0"/>
        <v>268.8</v>
      </c>
      <c r="AI5" s="649">
        <f t="shared" si="2"/>
        <v>287.61600000000004</v>
      </c>
    </row>
    <row r="6" spans="1:37" s="289" customFormat="1">
      <c r="A6" s="646">
        <v>4</v>
      </c>
      <c r="B6" s="286" t="s">
        <v>8</v>
      </c>
      <c r="C6" s="286" t="s">
        <v>3165</v>
      </c>
      <c r="D6" s="286" t="s">
        <v>3157</v>
      </c>
      <c r="E6" s="286" t="s">
        <v>421</v>
      </c>
      <c r="F6" s="286" t="s">
        <v>3160</v>
      </c>
      <c r="G6" s="286" t="s">
        <v>133</v>
      </c>
      <c r="H6" s="286" t="s">
        <v>3166</v>
      </c>
      <c r="I6" s="286" t="s">
        <v>669</v>
      </c>
      <c r="J6" s="286" t="s">
        <v>121</v>
      </c>
      <c r="K6" s="286" t="s">
        <v>133</v>
      </c>
      <c r="L6" s="286" t="s">
        <v>133</v>
      </c>
      <c r="M6" s="286" t="s">
        <v>74</v>
      </c>
      <c r="N6" s="286" t="s">
        <v>392</v>
      </c>
      <c r="O6" s="286" t="s">
        <v>65</v>
      </c>
      <c r="P6" s="286">
        <v>0</v>
      </c>
      <c r="Q6" s="286" t="s">
        <v>133</v>
      </c>
      <c r="R6" s="286" t="s">
        <v>133</v>
      </c>
      <c r="S6" s="286" t="s">
        <v>3167</v>
      </c>
      <c r="T6" s="286" t="s">
        <v>133</v>
      </c>
      <c r="U6" s="286" t="s">
        <v>3168</v>
      </c>
      <c r="V6" s="286" t="s">
        <v>68</v>
      </c>
      <c r="W6" s="286" t="s">
        <v>68</v>
      </c>
      <c r="X6" s="286" t="s">
        <v>68</v>
      </c>
      <c r="Y6" s="286" t="s">
        <v>68</v>
      </c>
      <c r="Z6" s="286" t="s">
        <v>69</v>
      </c>
      <c r="AA6" s="286" t="s">
        <v>133</v>
      </c>
      <c r="AB6" s="286" t="s">
        <v>3162</v>
      </c>
      <c r="AC6" s="287">
        <v>99</v>
      </c>
      <c r="AD6" s="287">
        <v>8</v>
      </c>
      <c r="AE6" s="287">
        <v>0</v>
      </c>
      <c r="AF6" s="647">
        <v>171.20000000000002</v>
      </c>
      <c r="AG6" s="647">
        <v>0</v>
      </c>
      <c r="AH6" s="648">
        <f t="shared" si="0"/>
        <v>171.20000000000002</v>
      </c>
      <c r="AI6" s="649">
        <f t="shared" si="2"/>
        <v>183.18400000000003</v>
      </c>
    </row>
    <row r="7" spans="1:37" s="289" customFormat="1">
      <c r="A7" s="646">
        <v>5</v>
      </c>
      <c r="B7" s="286" t="s">
        <v>8</v>
      </c>
      <c r="C7" s="286" t="s">
        <v>3169</v>
      </c>
      <c r="D7" s="286" t="s">
        <v>3157</v>
      </c>
      <c r="E7" s="286" t="s">
        <v>421</v>
      </c>
      <c r="F7" s="286" t="s">
        <v>3160</v>
      </c>
      <c r="G7" s="286" t="s">
        <v>133</v>
      </c>
      <c r="H7" s="286" t="s">
        <v>427</v>
      </c>
      <c r="I7" s="286">
        <v>3000</v>
      </c>
      <c r="J7" s="286" t="s">
        <v>73</v>
      </c>
      <c r="K7" s="286" t="s">
        <v>133</v>
      </c>
      <c r="L7" s="286" t="s">
        <v>133</v>
      </c>
      <c r="M7" s="286" t="s">
        <v>74</v>
      </c>
      <c r="N7" s="286" t="s">
        <v>392</v>
      </c>
      <c r="O7" s="286" t="s">
        <v>65</v>
      </c>
      <c r="P7" s="286">
        <v>0</v>
      </c>
      <c r="Q7" s="286" t="s">
        <v>133</v>
      </c>
      <c r="R7" s="286" t="s">
        <v>133</v>
      </c>
      <c r="S7" s="286" t="s">
        <v>3170</v>
      </c>
      <c r="T7" s="286" t="s">
        <v>133</v>
      </c>
      <c r="U7" s="286" t="s">
        <v>3171</v>
      </c>
      <c r="V7" s="286" t="s">
        <v>68</v>
      </c>
      <c r="W7" s="286" t="s">
        <v>68</v>
      </c>
      <c r="X7" s="286" t="s">
        <v>68</v>
      </c>
      <c r="Y7" s="286" t="s">
        <v>68</v>
      </c>
      <c r="Z7" s="286" t="s">
        <v>69</v>
      </c>
      <c r="AA7" s="286" t="s">
        <v>133</v>
      </c>
      <c r="AB7" s="286" t="s">
        <v>3162</v>
      </c>
      <c r="AC7" s="287">
        <v>136</v>
      </c>
      <c r="AD7" s="287">
        <v>0</v>
      </c>
      <c r="AE7" s="287">
        <v>0</v>
      </c>
      <c r="AF7" s="647">
        <v>217.60000000000002</v>
      </c>
      <c r="AG7" s="647">
        <v>0</v>
      </c>
      <c r="AH7" s="648">
        <f t="shared" si="0"/>
        <v>217.60000000000002</v>
      </c>
      <c r="AI7" s="649">
        <f t="shared" si="2"/>
        <v>232.83200000000005</v>
      </c>
    </row>
    <row r="8" spans="1:37" s="289" customFormat="1">
      <c r="A8" s="646">
        <v>6</v>
      </c>
      <c r="B8" s="286" t="s">
        <v>8</v>
      </c>
      <c r="C8" s="286" t="s">
        <v>3172</v>
      </c>
      <c r="D8" s="286" t="s">
        <v>3157</v>
      </c>
      <c r="E8" s="286" t="s">
        <v>421</v>
      </c>
      <c r="F8" s="286" t="s">
        <v>3160</v>
      </c>
      <c r="G8" s="286" t="s">
        <v>133</v>
      </c>
      <c r="H8" s="286" t="s">
        <v>405</v>
      </c>
      <c r="I8" s="286">
        <v>3000</v>
      </c>
      <c r="J8" s="286" t="s">
        <v>73</v>
      </c>
      <c r="K8" s="286" t="s">
        <v>133</v>
      </c>
      <c r="L8" s="286" t="s">
        <v>133</v>
      </c>
      <c r="M8" s="286" t="s">
        <v>74</v>
      </c>
      <c r="N8" s="286" t="s">
        <v>392</v>
      </c>
      <c r="O8" s="286" t="s">
        <v>65</v>
      </c>
      <c r="P8" s="286">
        <v>0</v>
      </c>
      <c r="Q8" s="286" t="s">
        <v>133</v>
      </c>
      <c r="R8" s="286" t="s">
        <v>133</v>
      </c>
      <c r="S8" s="286" t="s">
        <v>133</v>
      </c>
      <c r="T8" s="286" t="s">
        <v>133</v>
      </c>
      <c r="U8" s="286" t="s">
        <v>3173</v>
      </c>
      <c r="V8" s="286" t="s">
        <v>68</v>
      </c>
      <c r="W8" s="286" t="s">
        <v>68</v>
      </c>
      <c r="X8" s="286" t="s">
        <v>68</v>
      </c>
      <c r="Y8" s="286" t="s">
        <v>68</v>
      </c>
      <c r="Z8" s="286" t="s">
        <v>69</v>
      </c>
      <c r="AA8" s="286" t="s">
        <v>133</v>
      </c>
      <c r="AB8" s="286" t="s">
        <v>3162</v>
      </c>
      <c r="AC8" s="287">
        <v>136</v>
      </c>
      <c r="AD8" s="287">
        <v>0</v>
      </c>
      <c r="AE8" s="287">
        <v>0</v>
      </c>
      <c r="AF8" s="647">
        <v>217.60000000000002</v>
      </c>
      <c r="AG8" s="647">
        <v>0</v>
      </c>
      <c r="AH8" s="648">
        <f t="shared" si="0"/>
        <v>217.60000000000002</v>
      </c>
      <c r="AI8" s="649">
        <f t="shared" si="2"/>
        <v>232.83200000000005</v>
      </c>
    </row>
    <row r="9" spans="1:37" s="289" customFormat="1">
      <c r="A9" s="646">
        <v>7</v>
      </c>
      <c r="B9" s="286" t="s">
        <v>8</v>
      </c>
      <c r="C9" s="286" t="s">
        <v>3174</v>
      </c>
      <c r="D9" s="286" t="s">
        <v>3157</v>
      </c>
      <c r="E9" s="286" t="s">
        <v>421</v>
      </c>
      <c r="F9" s="286" t="s">
        <v>3160</v>
      </c>
      <c r="G9" s="286" t="s">
        <v>133</v>
      </c>
      <c r="H9" s="286" t="s">
        <v>773</v>
      </c>
      <c r="I9" s="286">
        <v>3000</v>
      </c>
      <c r="J9" s="286" t="s">
        <v>73</v>
      </c>
      <c r="K9" s="286" t="s">
        <v>133</v>
      </c>
      <c r="L9" s="286" t="s">
        <v>133</v>
      </c>
      <c r="M9" s="286" t="s">
        <v>74</v>
      </c>
      <c r="N9" s="286" t="s">
        <v>392</v>
      </c>
      <c r="O9" s="286" t="s">
        <v>65</v>
      </c>
      <c r="P9" s="286">
        <v>0</v>
      </c>
      <c r="Q9" s="286" t="s">
        <v>133</v>
      </c>
      <c r="R9" s="286" t="s">
        <v>133</v>
      </c>
      <c r="S9" s="286" t="s">
        <v>3167</v>
      </c>
      <c r="T9" s="286" t="s">
        <v>133</v>
      </c>
      <c r="U9" s="286" t="s">
        <v>3175</v>
      </c>
      <c r="V9" s="286" t="s">
        <v>68</v>
      </c>
      <c r="W9" s="286" t="s">
        <v>68</v>
      </c>
      <c r="X9" s="286" t="s">
        <v>68</v>
      </c>
      <c r="Y9" s="286" t="s">
        <v>68</v>
      </c>
      <c r="Z9" s="286" t="s">
        <v>69</v>
      </c>
      <c r="AA9" s="286" t="s">
        <v>133</v>
      </c>
      <c r="AB9" s="286" t="s">
        <v>3162</v>
      </c>
      <c r="AC9" s="287">
        <v>160</v>
      </c>
      <c r="AD9" s="287">
        <v>0</v>
      </c>
      <c r="AE9" s="287">
        <v>0</v>
      </c>
      <c r="AF9" s="647">
        <v>256</v>
      </c>
      <c r="AG9" s="647">
        <v>0</v>
      </c>
      <c r="AH9" s="648">
        <f t="shared" si="0"/>
        <v>256</v>
      </c>
      <c r="AI9" s="649">
        <f t="shared" si="2"/>
        <v>273.92</v>
      </c>
    </row>
    <row r="10" spans="1:37" s="289" customFormat="1">
      <c r="A10" s="646">
        <v>8</v>
      </c>
      <c r="B10" s="286" t="s">
        <v>8</v>
      </c>
      <c r="C10" s="286" t="s">
        <v>3176</v>
      </c>
      <c r="D10" s="286" t="s">
        <v>3157</v>
      </c>
      <c r="E10" s="286" t="s">
        <v>421</v>
      </c>
      <c r="F10" s="286" t="s">
        <v>3160</v>
      </c>
      <c r="G10" s="286" t="s">
        <v>133</v>
      </c>
      <c r="H10" s="286" t="s">
        <v>427</v>
      </c>
      <c r="I10" s="286">
        <v>3000</v>
      </c>
      <c r="J10" s="286" t="s">
        <v>73</v>
      </c>
      <c r="K10" s="286" t="s">
        <v>133</v>
      </c>
      <c r="L10" s="286" t="s">
        <v>133</v>
      </c>
      <c r="M10" s="286" t="s">
        <v>74</v>
      </c>
      <c r="N10" s="286" t="s">
        <v>392</v>
      </c>
      <c r="O10" s="286" t="s">
        <v>65</v>
      </c>
      <c r="P10" s="286">
        <v>0</v>
      </c>
      <c r="Q10" s="286" t="s">
        <v>133</v>
      </c>
      <c r="R10" s="286" t="s">
        <v>133</v>
      </c>
      <c r="S10" s="286" t="s">
        <v>133</v>
      </c>
      <c r="T10" s="286" t="s">
        <v>133</v>
      </c>
      <c r="U10" s="286" t="s">
        <v>3177</v>
      </c>
      <c r="V10" s="286" t="s">
        <v>68</v>
      </c>
      <c r="W10" s="286" t="s">
        <v>68</v>
      </c>
      <c r="X10" s="286" t="s">
        <v>68</v>
      </c>
      <c r="Y10" s="286" t="s">
        <v>68</v>
      </c>
      <c r="Z10" s="286" t="s">
        <v>69</v>
      </c>
      <c r="AA10" s="286" t="s">
        <v>133</v>
      </c>
      <c r="AB10" s="286" t="s">
        <v>3162</v>
      </c>
      <c r="AC10" s="287">
        <v>136</v>
      </c>
      <c r="AD10" s="287">
        <v>0</v>
      </c>
      <c r="AE10" s="287">
        <v>0</v>
      </c>
      <c r="AF10" s="647">
        <v>217.60000000000002</v>
      </c>
      <c r="AG10" s="647">
        <v>0</v>
      </c>
      <c r="AH10" s="648">
        <f t="shared" si="0"/>
        <v>217.60000000000002</v>
      </c>
      <c r="AI10" s="649">
        <f t="shared" si="2"/>
        <v>232.83200000000005</v>
      </c>
    </row>
    <row r="11" spans="1:37" s="289" customFormat="1">
      <c r="A11" s="646">
        <v>9</v>
      </c>
      <c r="B11" s="286" t="s">
        <v>8</v>
      </c>
      <c r="C11" s="286" t="s">
        <v>3178</v>
      </c>
      <c r="D11" s="286" t="s">
        <v>3157</v>
      </c>
      <c r="E11" s="286" t="s">
        <v>421</v>
      </c>
      <c r="F11" s="286" t="s">
        <v>3160</v>
      </c>
      <c r="G11" s="286" t="s">
        <v>133</v>
      </c>
      <c r="H11" s="286" t="s">
        <v>427</v>
      </c>
      <c r="I11" s="286">
        <v>3000</v>
      </c>
      <c r="J11" s="286" t="s">
        <v>73</v>
      </c>
      <c r="K11" s="286" t="s">
        <v>133</v>
      </c>
      <c r="L11" s="286" t="s">
        <v>133</v>
      </c>
      <c r="M11" s="286" t="s">
        <v>74</v>
      </c>
      <c r="N11" s="286" t="s">
        <v>392</v>
      </c>
      <c r="O11" s="286" t="s">
        <v>65</v>
      </c>
      <c r="P11" s="286">
        <v>0</v>
      </c>
      <c r="Q11" s="286" t="s">
        <v>133</v>
      </c>
      <c r="R11" s="286" t="s">
        <v>133</v>
      </c>
      <c r="S11" s="286" t="s">
        <v>133</v>
      </c>
      <c r="T11" s="286" t="s">
        <v>133</v>
      </c>
      <c r="U11" s="286" t="s">
        <v>3179</v>
      </c>
      <c r="V11" s="286" t="s">
        <v>68</v>
      </c>
      <c r="W11" s="286" t="s">
        <v>68</v>
      </c>
      <c r="X11" s="286" t="s">
        <v>68</v>
      </c>
      <c r="Y11" s="286" t="s">
        <v>68</v>
      </c>
      <c r="Z11" s="286" t="s">
        <v>69</v>
      </c>
      <c r="AA11" s="286" t="s">
        <v>133</v>
      </c>
      <c r="AB11" s="286" t="s">
        <v>3162</v>
      </c>
      <c r="AC11" s="287">
        <v>136</v>
      </c>
      <c r="AD11" s="287">
        <v>0</v>
      </c>
      <c r="AE11" s="287">
        <v>0</v>
      </c>
      <c r="AF11" s="647">
        <v>217.60000000000002</v>
      </c>
      <c r="AG11" s="647">
        <v>0</v>
      </c>
      <c r="AH11" s="648">
        <f t="shared" si="0"/>
        <v>217.60000000000002</v>
      </c>
      <c r="AI11" s="649">
        <f t="shared" si="2"/>
        <v>232.83200000000005</v>
      </c>
    </row>
    <row r="12" spans="1:37" s="289" customFormat="1">
      <c r="A12" s="646">
        <v>10</v>
      </c>
      <c r="B12" s="286" t="s">
        <v>8</v>
      </c>
      <c r="C12" s="286" t="s">
        <v>3180</v>
      </c>
      <c r="D12" s="286" t="s">
        <v>3157</v>
      </c>
      <c r="E12" s="286" t="s">
        <v>421</v>
      </c>
      <c r="F12" s="286" t="s">
        <v>3160</v>
      </c>
      <c r="G12" s="286" t="s">
        <v>133</v>
      </c>
      <c r="H12" s="286" t="s">
        <v>773</v>
      </c>
      <c r="I12" s="286">
        <v>3000</v>
      </c>
      <c r="J12" s="286" t="s">
        <v>73</v>
      </c>
      <c r="K12" s="286" t="s">
        <v>133</v>
      </c>
      <c r="L12" s="286" t="s">
        <v>133</v>
      </c>
      <c r="M12" s="286" t="s">
        <v>74</v>
      </c>
      <c r="N12" s="286" t="s">
        <v>392</v>
      </c>
      <c r="O12" s="286" t="s">
        <v>65</v>
      </c>
      <c r="P12" s="286">
        <v>0</v>
      </c>
      <c r="Q12" s="286" t="s">
        <v>133</v>
      </c>
      <c r="R12" s="286" t="s">
        <v>133</v>
      </c>
      <c r="S12" s="286" t="s">
        <v>133</v>
      </c>
      <c r="T12" s="286" t="s">
        <v>133</v>
      </c>
      <c r="U12" s="286" t="s">
        <v>3181</v>
      </c>
      <c r="V12" s="286" t="s">
        <v>68</v>
      </c>
      <c r="W12" s="286" t="s">
        <v>68</v>
      </c>
      <c r="X12" s="286" t="s">
        <v>68</v>
      </c>
      <c r="Y12" s="286" t="s">
        <v>68</v>
      </c>
      <c r="Z12" s="286" t="s">
        <v>69</v>
      </c>
      <c r="AA12" s="286" t="s">
        <v>133</v>
      </c>
      <c r="AB12" s="286" t="s">
        <v>3162</v>
      </c>
      <c r="AC12" s="287">
        <v>160</v>
      </c>
      <c r="AD12" s="287">
        <v>0</v>
      </c>
      <c r="AE12" s="287">
        <v>0</v>
      </c>
      <c r="AF12" s="647">
        <v>256</v>
      </c>
      <c r="AG12" s="647">
        <v>0</v>
      </c>
      <c r="AH12" s="648">
        <f t="shared" si="0"/>
        <v>256</v>
      </c>
      <c r="AI12" s="649">
        <f t="shared" si="2"/>
        <v>273.92</v>
      </c>
    </row>
    <row r="13" spans="1:37" s="289" customFormat="1">
      <c r="A13" s="646">
        <v>11</v>
      </c>
      <c r="B13" s="286" t="s">
        <v>8</v>
      </c>
      <c r="C13" s="286" t="s">
        <v>3182</v>
      </c>
      <c r="D13" s="286" t="s">
        <v>3157</v>
      </c>
      <c r="E13" s="286" t="s">
        <v>421</v>
      </c>
      <c r="F13" s="286" t="s">
        <v>3160</v>
      </c>
      <c r="G13" s="286" t="s">
        <v>133</v>
      </c>
      <c r="H13" s="286" t="s">
        <v>405</v>
      </c>
      <c r="I13" s="286">
        <v>3000</v>
      </c>
      <c r="J13" s="286" t="s">
        <v>73</v>
      </c>
      <c r="K13" s="286" t="s">
        <v>133</v>
      </c>
      <c r="L13" s="286" t="s">
        <v>133</v>
      </c>
      <c r="M13" s="286" t="s">
        <v>74</v>
      </c>
      <c r="N13" s="286" t="s">
        <v>392</v>
      </c>
      <c r="O13" s="286" t="s">
        <v>65</v>
      </c>
      <c r="P13" s="286">
        <v>0</v>
      </c>
      <c r="Q13" s="286" t="s">
        <v>133</v>
      </c>
      <c r="R13" s="286" t="s">
        <v>133</v>
      </c>
      <c r="S13" s="286" t="s">
        <v>133</v>
      </c>
      <c r="T13" s="286" t="s">
        <v>133</v>
      </c>
      <c r="U13" s="286" t="s">
        <v>3183</v>
      </c>
      <c r="V13" s="286" t="s">
        <v>68</v>
      </c>
      <c r="W13" s="286" t="s">
        <v>68</v>
      </c>
      <c r="X13" s="286" t="s">
        <v>68</v>
      </c>
      <c r="Y13" s="286" t="s">
        <v>68</v>
      </c>
      <c r="Z13" s="286" t="s">
        <v>69</v>
      </c>
      <c r="AA13" s="286" t="s">
        <v>133</v>
      </c>
      <c r="AB13" s="286" t="s">
        <v>3162</v>
      </c>
      <c r="AC13" s="287">
        <v>136</v>
      </c>
      <c r="AD13" s="287">
        <v>0</v>
      </c>
      <c r="AE13" s="287">
        <v>0</v>
      </c>
      <c r="AF13" s="647">
        <v>217.60000000000002</v>
      </c>
      <c r="AG13" s="647">
        <v>0</v>
      </c>
      <c r="AH13" s="648">
        <f t="shared" si="0"/>
        <v>217.60000000000002</v>
      </c>
      <c r="AI13" s="649">
        <f t="shared" si="2"/>
        <v>232.83200000000005</v>
      </c>
    </row>
    <row r="14" spans="1:37" s="289" customFormat="1">
      <c r="A14" s="646">
        <v>12</v>
      </c>
      <c r="B14" s="286" t="s">
        <v>8</v>
      </c>
      <c r="C14" s="286" t="s">
        <v>3184</v>
      </c>
      <c r="D14" s="286" t="s">
        <v>3157</v>
      </c>
      <c r="E14" s="286" t="s">
        <v>1309</v>
      </c>
      <c r="F14" s="286" t="s">
        <v>3160</v>
      </c>
      <c r="G14" s="286" t="s">
        <v>133</v>
      </c>
      <c r="H14" s="286" t="s">
        <v>770</v>
      </c>
      <c r="I14" s="286">
        <v>3000</v>
      </c>
      <c r="J14" s="286" t="s">
        <v>121</v>
      </c>
      <c r="K14" s="286" t="s">
        <v>194</v>
      </c>
      <c r="L14" s="286">
        <v>1000</v>
      </c>
      <c r="M14" s="286" t="s">
        <v>74</v>
      </c>
      <c r="N14" s="286" t="s">
        <v>392</v>
      </c>
      <c r="O14" s="286" t="s">
        <v>65</v>
      </c>
      <c r="P14" s="286">
        <v>0</v>
      </c>
      <c r="Q14" s="286" t="s">
        <v>133</v>
      </c>
      <c r="R14" s="286" t="s">
        <v>133</v>
      </c>
      <c r="S14" s="286" t="s">
        <v>3185</v>
      </c>
      <c r="T14" s="286" t="s">
        <v>133</v>
      </c>
      <c r="U14" s="286" t="s">
        <v>3186</v>
      </c>
      <c r="V14" s="286" t="s">
        <v>68</v>
      </c>
      <c r="W14" s="286" t="s">
        <v>68</v>
      </c>
      <c r="X14" s="286" t="s">
        <v>68</v>
      </c>
      <c r="Y14" s="286" t="s">
        <v>68</v>
      </c>
      <c r="Z14" s="286" t="s">
        <v>69</v>
      </c>
      <c r="AA14" s="286" t="s">
        <v>133</v>
      </c>
      <c r="AB14" s="286" t="s">
        <v>3162</v>
      </c>
      <c r="AC14" s="287">
        <v>160</v>
      </c>
      <c r="AD14" s="287">
        <v>8</v>
      </c>
      <c r="AE14" s="287">
        <v>8</v>
      </c>
      <c r="AF14" s="647">
        <v>281.60000000000002</v>
      </c>
      <c r="AG14" s="647">
        <f t="shared" ref="AG14:AG20" si="3">AF14*(1-(0.95^0*0.9^0*0.8^0*0.7^0*0.65^0*0.93^0*0.93^0*1^0))</f>
        <v>0</v>
      </c>
      <c r="AH14" s="648">
        <f t="shared" si="0"/>
        <v>281.60000000000002</v>
      </c>
      <c r="AI14" s="649">
        <f t="shared" si="2"/>
        <v>301.31200000000007</v>
      </c>
    </row>
    <row r="15" spans="1:37" s="289" customFormat="1">
      <c r="A15" s="646">
        <v>13</v>
      </c>
      <c r="B15" s="286" t="s">
        <v>8</v>
      </c>
      <c r="C15" s="286" t="s">
        <v>3187</v>
      </c>
      <c r="D15" s="286" t="s">
        <v>3157</v>
      </c>
      <c r="E15" s="286" t="s">
        <v>304</v>
      </c>
      <c r="F15" s="286" t="s">
        <v>3160</v>
      </c>
      <c r="G15" s="286" t="s">
        <v>133</v>
      </c>
      <c r="H15" s="286" t="s">
        <v>770</v>
      </c>
      <c r="I15" s="286">
        <v>3000</v>
      </c>
      <c r="J15" s="286" t="s">
        <v>121</v>
      </c>
      <c r="K15" s="286" t="s">
        <v>133</v>
      </c>
      <c r="L15" s="286">
        <v>1000</v>
      </c>
      <c r="M15" s="286" t="s">
        <v>74</v>
      </c>
      <c r="N15" s="286" t="s">
        <v>392</v>
      </c>
      <c r="O15" s="286" t="s">
        <v>146</v>
      </c>
      <c r="P15" s="286">
        <v>0</v>
      </c>
      <c r="Q15" s="286" t="s">
        <v>133</v>
      </c>
      <c r="R15" s="286" t="s">
        <v>133</v>
      </c>
      <c r="S15" s="286" t="s">
        <v>133</v>
      </c>
      <c r="T15" s="286" t="s">
        <v>133</v>
      </c>
      <c r="U15" s="286" t="s">
        <v>3188</v>
      </c>
      <c r="V15" s="286" t="s">
        <v>68</v>
      </c>
      <c r="W15" s="286" t="s">
        <v>68</v>
      </c>
      <c r="X15" s="286" t="s">
        <v>68</v>
      </c>
      <c r="Y15" s="286" t="s">
        <v>68</v>
      </c>
      <c r="Z15" s="286" t="s">
        <v>69</v>
      </c>
      <c r="AA15" s="286" t="s">
        <v>133</v>
      </c>
      <c r="AB15" s="286" t="s">
        <v>3162</v>
      </c>
      <c r="AC15" s="287">
        <v>160</v>
      </c>
      <c r="AD15" s="287">
        <v>8</v>
      </c>
      <c r="AE15" s="287">
        <v>8</v>
      </c>
      <c r="AF15" s="647">
        <v>281.60000000000002</v>
      </c>
      <c r="AG15" s="647">
        <f t="shared" si="3"/>
        <v>0</v>
      </c>
      <c r="AH15" s="648">
        <f t="shared" si="0"/>
        <v>281.60000000000002</v>
      </c>
      <c r="AI15" s="649">
        <f t="shared" si="2"/>
        <v>301.31200000000007</v>
      </c>
    </row>
    <row r="16" spans="1:37" s="289" customFormat="1">
      <c r="A16" s="646">
        <v>14</v>
      </c>
      <c r="B16" s="286" t="s">
        <v>8</v>
      </c>
      <c r="C16" s="286" t="s">
        <v>3189</v>
      </c>
      <c r="D16" s="286" t="s">
        <v>3157</v>
      </c>
      <c r="E16" s="286" t="s">
        <v>304</v>
      </c>
      <c r="F16" s="286" t="s">
        <v>3160</v>
      </c>
      <c r="G16" s="286" t="s">
        <v>133</v>
      </c>
      <c r="H16" s="286" t="s">
        <v>770</v>
      </c>
      <c r="I16" s="286">
        <v>3000</v>
      </c>
      <c r="J16" s="286" t="s">
        <v>121</v>
      </c>
      <c r="K16" s="286" t="s">
        <v>133</v>
      </c>
      <c r="L16" s="286">
        <v>1000</v>
      </c>
      <c r="M16" s="286" t="s">
        <v>74</v>
      </c>
      <c r="N16" s="286" t="s">
        <v>392</v>
      </c>
      <c r="O16" s="286" t="s">
        <v>146</v>
      </c>
      <c r="P16" s="286">
        <v>0</v>
      </c>
      <c r="Q16" s="286" t="s">
        <v>133</v>
      </c>
      <c r="R16" s="286" t="s">
        <v>133</v>
      </c>
      <c r="S16" s="286" t="s">
        <v>133</v>
      </c>
      <c r="T16" s="286" t="s">
        <v>133</v>
      </c>
      <c r="U16" s="286" t="s">
        <v>3190</v>
      </c>
      <c r="V16" s="286" t="s">
        <v>68</v>
      </c>
      <c r="W16" s="286" t="s">
        <v>68</v>
      </c>
      <c r="X16" s="286" t="s">
        <v>68</v>
      </c>
      <c r="Y16" s="286" t="s">
        <v>68</v>
      </c>
      <c r="Z16" s="286" t="s">
        <v>69</v>
      </c>
      <c r="AA16" s="286" t="s">
        <v>133</v>
      </c>
      <c r="AB16" s="286" t="s">
        <v>3162</v>
      </c>
      <c r="AC16" s="287">
        <v>160</v>
      </c>
      <c r="AD16" s="287">
        <v>8</v>
      </c>
      <c r="AE16" s="287">
        <v>8</v>
      </c>
      <c r="AF16" s="647">
        <v>281.60000000000002</v>
      </c>
      <c r="AG16" s="647">
        <f t="shared" si="3"/>
        <v>0</v>
      </c>
      <c r="AH16" s="648">
        <f t="shared" si="0"/>
        <v>281.60000000000002</v>
      </c>
      <c r="AI16" s="649">
        <f t="shared" si="2"/>
        <v>301.31200000000007</v>
      </c>
    </row>
    <row r="17" spans="1:37" s="289" customFormat="1">
      <c r="A17" s="646">
        <v>15</v>
      </c>
      <c r="B17" s="286" t="s">
        <v>8</v>
      </c>
      <c r="C17" s="286" t="s">
        <v>3191</v>
      </c>
      <c r="D17" s="286" t="s">
        <v>3157</v>
      </c>
      <c r="E17" s="286" t="s">
        <v>304</v>
      </c>
      <c r="F17" s="286" t="s">
        <v>3160</v>
      </c>
      <c r="G17" s="286" t="s">
        <v>133</v>
      </c>
      <c r="H17" s="286" t="s">
        <v>773</v>
      </c>
      <c r="I17" s="286">
        <v>3000</v>
      </c>
      <c r="J17" s="286" t="s">
        <v>121</v>
      </c>
      <c r="K17" s="286" t="s">
        <v>133</v>
      </c>
      <c r="L17" s="286">
        <v>1000</v>
      </c>
      <c r="M17" s="286" t="s">
        <v>74</v>
      </c>
      <c r="N17" s="286" t="s">
        <v>392</v>
      </c>
      <c r="O17" s="286" t="s">
        <v>146</v>
      </c>
      <c r="P17" s="286">
        <v>0</v>
      </c>
      <c r="Q17" s="286" t="s">
        <v>133</v>
      </c>
      <c r="R17" s="286" t="s">
        <v>133</v>
      </c>
      <c r="S17" s="286" t="s">
        <v>133</v>
      </c>
      <c r="T17" s="286" t="s">
        <v>133</v>
      </c>
      <c r="U17" s="286" t="s">
        <v>3192</v>
      </c>
      <c r="V17" s="286" t="s">
        <v>68</v>
      </c>
      <c r="W17" s="286" t="s">
        <v>68</v>
      </c>
      <c r="X17" s="286" t="s">
        <v>68</v>
      </c>
      <c r="Y17" s="286" t="s">
        <v>68</v>
      </c>
      <c r="Z17" s="286" t="s">
        <v>69</v>
      </c>
      <c r="AA17" s="286" t="s">
        <v>133</v>
      </c>
      <c r="AB17" s="286" t="s">
        <v>3193</v>
      </c>
      <c r="AC17" s="287">
        <v>160</v>
      </c>
      <c r="AD17" s="287">
        <v>8</v>
      </c>
      <c r="AE17" s="287">
        <v>8</v>
      </c>
      <c r="AF17" s="647">
        <v>281.60000000000002</v>
      </c>
      <c r="AG17" s="647">
        <f t="shared" si="3"/>
        <v>0</v>
      </c>
      <c r="AH17" s="648">
        <f t="shared" si="0"/>
        <v>281.60000000000002</v>
      </c>
      <c r="AI17" s="649">
        <f t="shared" si="2"/>
        <v>301.31200000000007</v>
      </c>
    </row>
    <row r="18" spans="1:37" s="289" customFormat="1">
      <c r="A18" s="646">
        <v>16</v>
      </c>
      <c r="B18" s="286" t="s">
        <v>8</v>
      </c>
      <c r="C18" s="286" t="s">
        <v>3194</v>
      </c>
      <c r="D18" s="286" t="s">
        <v>3157</v>
      </c>
      <c r="E18" s="286" t="s">
        <v>304</v>
      </c>
      <c r="F18" s="286" t="s">
        <v>3014</v>
      </c>
      <c r="G18" s="286" t="s">
        <v>133</v>
      </c>
      <c r="H18" s="286" t="s">
        <v>449</v>
      </c>
      <c r="I18" s="286">
        <v>3000</v>
      </c>
      <c r="J18" s="286" t="s">
        <v>121</v>
      </c>
      <c r="K18" s="286" t="s">
        <v>133</v>
      </c>
      <c r="L18" s="286" t="s">
        <v>404</v>
      </c>
      <c r="M18" s="286" t="s">
        <v>74</v>
      </c>
      <c r="N18" s="286" t="s">
        <v>401</v>
      </c>
      <c r="O18" s="286" t="s">
        <v>146</v>
      </c>
      <c r="P18" s="286">
        <v>0</v>
      </c>
      <c r="Q18" s="286" t="s">
        <v>133</v>
      </c>
      <c r="R18" s="286" t="s">
        <v>133</v>
      </c>
      <c r="S18" s="286" t="s">
        <v>133</v>
      </c>
      <c r="T18" s="286" t="s">
        <v>133</v>
      </c>
      <c r="U18" s="286" t="s">
        <v>3195</v>
      </c>
      <c r="V18" s="286" t="s">
        <v>68</v>
      </c>
      <c r="W18" s="286" t="s">
        <v>68</v>
      </c>
      <c r="X18" s="286" t="s">
        <v>68</v>
      </c>
      <c r="Y18" s="286" t="s">
        <v>68</v>
      </c>
      <c r="Z18" s="286" t="s">
        <v>69</v>
      </c>
      <c r="AA18" s="286" t="s">
        <v>133</v>
      </c>
      <c r="AB18" s="286" t="s">
        <v>3015</v>
      </c>
      <c r="AC18" s="287">
        <v>220</v>
      </c>
      <c r="AD18" s="287">
        <v>8</v>
      </c>
      <c r="AE18" s="287">
        <v>13</v>
      </c>
      <c r="AF18" s="647">
        <v>385.6</v>
      </c>
      <c r="AG18" s="647">
        <f t="shared" si="3"/>
        <v>0</v>
      </c>
      <c r="AH18" s="648">
        <f t="shared" si="0"/>
        <v>385.6</v>
      </c>
      <c r="AI18" s="649">
        <f t="shared" si="2"/>
        <v>412.59200000000004</v>
      </c>
    </row>
    <row r="19" spans="1:37" s="289" customFormat="1">
      <c r="A19" s="646">
        <v>17</v>
      </c>
      <c r="B19" s="286" t="s">
        <v>8</v>
      </c>
      <c r="C19" s="286" t="s">
        <v>3196</v>
      </c>
      <c r="D19" s="286" t="s">
        <v>3157</v>
      </c>
      <c r="E19" s="286" t="s">
        <v>304</v>
      </c>
      <c r="F19" s="286" t="s">
        <v>3160</v>
      </c>
      <c r="G19" s="286" t="s">
        <v>133</v>
      </c>
      <c r="H19" s="286" t="s">
        <v>773</v>
      </c>
      <c r="I19" s="286">
        <v>3000</v>
      </c>
      <c r="J19" s="286" t="s">
        <v>108</v>
      </c>
      <c r="K19" s="286" t="s">
        <v>133</v>
      </c>
      <c r="L19" s="286">
        <v>1000</v>
      </c>
      <c r="M19" s="286" t="s">
        <v>74</v>
      </c>
      <c r="N19" s="286" t="s">
        <v>392</v>
      </c>
      <c r="O19" s="286" t="s">
        <v>146</v>
      </c>
      <c r="P19" s="286">
        <v>0</v>
      </c>
      <c r="Q19" s="286" t="s">
        <v>133</v>
      </c>
      <c r="R19" s="286" t="s">
        <v>133</v>
      </c>
      <c r="S19" s="286" t="s">
        <v>133</v>
      </c>
      <c r="T19" s="286" t="s">
        <v>133</v>
      </c>
      <c r="U19" s="286" t="s">
        <v>3197</v>
      </c>
      <c r="V19" s="286" t="s">
        <v>68</v>
      </c>
      <c r="W19" s="286" t="s">
        <v>68</v>
      </c>
      <c r="X19" s="286" t="s">
        <v>68</v>
      </c>
      <c r="Y19" s="286" t="s">
        <v>68</v>
      </c>
      <c r="Z19" s="286" t="s">
        <v>69</v>
      </c>
      <c r="AA19" s="286" t="s">
        <v>133</v>
      </c>
      <c r="AB19" s="286" t="s">
        <v>3193</v>
      </c>
      <c r="AC19" s="287">
        <v>160</v>
      </c>
      <c r="AD19" s="287">
        <v>0</v>
      </c>
      <c r="AE19" s="287">
        <v>8</v>
      </c>
      <c r="AF19" s="647">
        <v>268.8</v>
      </c>
      <c r="AG19" s="647">
        <f t="shared" si="3"/>
        <v>0</v>
      </c>
      <c r="AH19" s="648">
        <f t="shared" si="0"/>
        <v>268.8</v>
      </c>
      <c r="AI19" s="649">
        <f t="shared" si="2"/>
        <v>287.61600000000004</v>
      </c>
    </row>
    <row r="20" spans="1:37" s="289" customFormat="1">
      <c r="A20" s="646">
        <v>18</v>
      </c>
      <c r="B20" s="286" t="s">
        <v>8</v>
      </c>
      <c r="C20" s="286" t="s">
        <v>3198</v>
      </c>
      <c r="D20" s="286" t="s">
        <v>3157</v>
      </c>
      <c r="E20" s="286" t="s">
        <v>304</v>
      </c>
      <c r="F20" s="286" t="s">
        <v>3160</v>
      </c>
      <c r="G20" s="286" t="s">
        <v>133</v>
      </c>
      <c r="H20" s="286" t="s">
        <v>770</v>
      </c>
      <c r="I20" s="286">
        <v>3000</v>
      </c>
      <c r="J20" s="286" t="s">
        <v>121</v>
      </c>
      <c r="K20" s="286" t="s">
        <v>133</v>
      </c>
      <c r="L20" s="286" t="s">
        <v>395</v>
      </c>
      <c r="M20" s="286" t="s">
        <v>74</v>
      </c>
      <c r="N20" s="286" t="s">
        <v>392</v>
      </c>
      <c r="O20" s="286" t="s">
        <v>146</v>
      </c>
      <c r="P20" s="286">
        <v>0</v>
      </c>
      <c r="Q20" s="286" t="s">
        <v>133</v>
      </c>
      <c r="R20" s="286" t="s">
        <v>133</v>
      </c>
      <c r="S20" s="286" t="s">
        <v>133</v>
      </c>
      <c r="T20" s="286" t="s">
        <v>133</v>
      </c>
      <c r="U20" s="286" t="s">
        <v>3199</v>
      </c>
      <c r="V20" s="286" t="s">
        <v>68</v>
      </c>
      <c r="W20" s="286" t="s">
        <v>68</v>
      </c>
      <c r="X20" s="286" t="s">
        <v>68</v>
      </c>
      <c r="Y20" s="286" t="s">
        <v>68</v>
      </c>
      <c r="Z20" s="286" t="s">
        <v>69</v>
      </c>
      <c r="AA20" s="286" t="s">
        <v>133</v>
      </c>
      <c r="AB20" s="286" t="s">
        <v>3162</v>
      </c>
      <c r="AC20" s="287">
        <v>160</v>
      </c>
      <c r="AD20" s="287">
        <v>8</v>
      </c>
      <c r="AE20" s="287">
        <v>13</v>
      </c>
      <c r="AF20" s="647">
        <v>289.60000000000002</v>
      </c>
      <c r="AG20" s="647">
        <f t="shared" si="3"/>
        <v>0</v>
      </c>
      <c r="AH20" s="648">
        <f t="shared" si="0"/>
        <v>289.60000000000002</v>
      </c>
      <c r="AI20" s="649">
        <f t="shared" si="2"/>
        <v>309.87200000000001</v>
      </c>
    </row>
    <row r="21" spans="1:37" s="289" customFormat="1">
      <c r="A21" s="646">
        <v>19</v>
      </c>
      <c r="B21" s="286" t="s">
        <v>8</v>
      </c>
      <c r="C21" s="286" t="s">
        <v>3200</v>
      </c>
      <c r="D21" s="286" t="s">
        <v>3157</v>
      </c>
      <c r="E21" s="286" t="s">
        <v>304</v>
      </c>
      <c r="F21" s="286" t="s">
        <v>3160</v>
      </c>
      <c r="G21" s="286" t="s">
        <v>133</v>
      </c>
      <c r="H21" s="286" t="s">
        <v>770</v>
      </c>
      <c r="I21" s="286">
        <v>3000</v>
      </c>
      <c r="J21" s="286" t="s">
        <v>108</v>
      </c>
      <c r="K21" s="286" t="s">
        <v>133</v>
      </c>
      <c r="L21" s="286" t="s">
        <v>133</v>
      </c>
      <c r="M21" s="286" t="s">
        <v>74</v>
      </c>
      <c r="N21" s="286" t="s">
        <v>392</v>
      </c>
      <c r="O21" s="286" t="s">
        <v>65</v>
      </c>
      <c r="P21" s="286" t="s">
        <v>133</v>
      </c>
      <c r="Q21" s="286" t="s">
        <v>133</v>
      </c>
      <c r="R21" s="286" t="s">
        <v>133</v>
      </c>
      <c r="S21" s="286" t="s">
        <v>133</v>
      </c>
      <c r="T21" s="286" t="s">
        <v>133</v>
      </c>
      <c r="U21" s="286" t="s">
        <v>3201</v>
      </c>
      <c r="V21" s="286" t="s">
        <v>68</v>
      </c>
      <c r="W21" s="286" t="s">
        <v>68</v>
      </c>
      <c r="X21" s="286" t="s">
        <v>68</v>
      </c>
      <c r="Y21" s="286" t="s">
        <v>68</v>
      </c>
      <c r="Z21" s="286" t="s">
        <v>69</v>
      </c>
      <c r="AA21" s="286" t="s">
        <v>133</v>
      </c>
      <c r="AB21" s="286" t="s">
        <v>3193</v>
      </c>
      <c r="AC21" s="287">
        <v>160</v>
      </c>
      <c r="AD21" s="287">
        <v>0</v>
      </c>
      <c r="AE21" s="287">
        <v>0</v>
      </c>
      <c r="AF21" s="647">
        <v>256</v>
      </c>
      <c r="AG21" s="647">
        <v>0</v>
      </c>
      <c r="AH21" s="648">
        <f t="shared" si="0"/>
        <v>256</v>
      </c>
      <c r="AI21" s="649">
        <f t="shared" si="2"/>
        <v>273.92</v>
      </c>
    </row>
    <row r="22" spans="1:37" s="289" customFormat="1">
      <c r="A22" s="646">
        <v>20</v>
      </c>
      <c r="B22" s="286" t="s">
        <v>8</v>
      </c>
      <c r="C22" s="286" t="s">
        <v>3202</v>
      </c>
      <c r="D22" s="286" t="s">
        <v>3157</v>
      </c>
      <c r="E22" s="286" t="s">
        <v>304</v>
      </c>
      <c r="F22" s="286" t="s">
        <v>3160</v>
      </c>
      <c r="G22" s="286" t="s">
        <v>133</v>
      </c>
      <c r="H22" s="286" t="s">
        <v>770</v>
      </c>
      <c r="I22" s="286">
        <v>3000</v>
      </c>
      <c r="J22" s="286" t="s">
        <v>396</v>
      </c>
      <c r="K22" s="286" t="s">
        <v>133</v>
      </c>
      <c r="L22" s="286" t="s">
        <v>3203</v>
      </c>
      <c r="M22" s="286" t="s">
        <v>74</v>
      </c>
      <c r="N22" s="286" t="s">
        <v>392</v>
      </c>
      <c r="O22" s="286" t="s">
        <v>65</v>
      </c>
      <c r="P22" s="286">
        <v>0</v>
      </c>
      <c r="Q22" s="286" t="s">
        <v>133</v>
      </c>
      <c r="R22" s="286" t="s">
        <v>133</v>
      </c>
      <c r="S22" s="286" t="s">
        <v>133</v>
      </c>
      <c r="T22" s="286" t="s">
        <v>133</v>
      </c>
      <c r="U22" s="286" t="s">
        <v>3204</v>
      </c>
      <c r="V22" s="286" t="s">
        <v>68</v>
      </c>
      <c r="W22" s="286" t="s">
        <v>68</v>
      </c>
      <c r="X22" s="286" t="s">
        <v>68</v>
      </c>
      <c r="Y22" s="286" t="s">
        <v>68</v>
      </c>
      <c r="Z22" s="286" t="s">
        <v>69</v>
      </c>
      <c r="AA22" s="286" t="s">
        <v>133</v>
      </c>
      <c r="AB22" s="286" t="s">
        <v>3162</v>
      </c>
      <c r="AC22" s="287">
        <v>160</v>
      </c>
      <c r="AD22" s="287">
        <v>25</v>
      </c>
      <c r="AE22" s="287">
        <v>29</v>
      </c>
      <c r="AF22" s="647">
        <v>342.40000000000003</v>
      </c>
      <c r="AG22" s="647">
        <f>AF22*(1-(0.95^0*0.9^0*0.8^0*0.7^0*0.65^0*0.93^0*0.93^0*1^0))</f>
        <v>0</v>
      </c>
      <c r="AH22" s="648">
        <f t="shared" si="0"/>
        <v>342.40000000000003</v>
      </c>
      <c r="AI22" s="649">
        <f t="shared" si="2"/>
        <v>366.36800000000005</v>
      </c>
    </row>
    <row r="23" spans="1:37" s="289" customFormat="1">
      <c r="A23" s="646">
        <v>21</v>
      </c>
      <c r="B23" s="286" t="s">
        <v>8</v>
      </c>
      <c r="C23" s="286" t="s">
        <v>3205</v>
      </c>
      <c r="D23" s="286" t="s">
        <v>3157</v>
      </c>
      <c r="E23" s="286" t="s">
        <v>2139</v>
      </c>
      <c r="F23" s="286" t="s">
        <v>3160</v>
      </c>
      <c r="G23" s="286" t="s">
        <v>133</v>
      </c>
      <c r="H23" s="286" t="s">
        <v>3206</v>
      </c>
      <c r="I23" s="286" t="s">
        <v>669</v>
      </c>
      <c r="J23" s="286" t="s">
        <v>95</v>
      </c>
      <c r="K23" s="286" t="s">
        <v>194</v>
      </c>
      <c r="L23" s="286">
        <v>1000</v>
      </c>
      <c r="M23" s="286" t="s">
        <v>74</v>
      </c>
      <c r="N23" s="286" t="s">
        <v>401</v>
      </c>
      <c r="O23" s="286" t="s">
        <v>65</v>
      </c>
      <c r="P23" s="286">
        <v>0</v>
      </c>
      <c r="Q23" s="286" t="s">
        <v>133</v>
      </c>
      <c r="R23" s="286" t="s">
        <v>133</v>
      </c>
      <c r="S23" s="286" t="s">
        <v>3207</v>
      </c>
      <c r="T23" s="286" t="s">
        <v>133</v>
      </c>
      <c r="U23" s="286" t="s">
        <v>3208</v>
      </c>
      <c r="V23" s="286" t="s">
        <v>68</v>
      </c>
      <c r="W23" s="286" t="s">
        <v>68</v>
      </c>
      <c r="X23" s="286" t="s">
        <v>68</v>
      </c>
      <c r="Y23" s="286" t="s">
        <v>68</v>
      </c>
      <c r="Z23" s="286" t="s">
        <v>69</v>
      </c>
      <c r="AA23" s="286" t="s">
        <v>82</v>
      </c>
      <c r="AB23" s="286" t="s">
        <v>3162</v>
      </c>
      <c r="AC23" s="287">
        <v>99</v>
      </c>
      <c r="AD23" s="287">
        <v>10</v>
      </c>
      <c r="AE23" s="287">
        <v>8</v>
      </c>
      <c r="AF23" s="647">
        <v>187.20000000000002</v>
      </c>
      <c r="AG23" s="647">
        <f>AF23*(1-(0.95^0*0.9^0*0.8^0*0.7^0*0.65^0*0.93^0*0.93^0*1^1))</f>
        <v>0</v>
      </c>
      <c r="AH23" s="648">
        <f t="shared" si="0"/>
        <v>187.20000000000002</v>
      </c>
      <c r="AI23" s="649">
        <f t="shared" si="2"/>
        <v>200.30400000000003</v>
      </c>
    </row>
    <row r="24" spans="1:37" s="289" customFormat="1">
      <c r="A24" s="646">
        <v>22</v>
      </c>
      <c r="B24" s="286" t="s">
        <v>8</v>
      </c>
      <c r="C24" s="286" t="s">
        <v>3209</v>
      </c>
      <c r="D24" s="286" t="s">
        <v>3157</v>
      </c>
      <c r="E24" s="286" t="s">
        <v>408</v>
      </c>
      <c r="F24" s="286" t="s">
        <v>3014</v>
      </c>
      <c r="G24" s="286" t="s">
        <v>133</v>
      </c>
      <c r="H24" s="286" t="s">
        <v>3210</v>
      </c>
      <c r="I24" s="286">
        <v>3000</v>
      </c>
      <c r="J24" s="286" t="s">
        <v>396</v>
      </c>
      <c r="K24" s="286" t="s">
        <v>133</v>
      </c>
      <c r="L24" s="286" t="s">
        <v>133</v>
      </c>
      <c r="M24" s="286" t="s">
        <v>74</v>
      </c>
      <c r="N24" s="286" t="s">
        <v>401</v>
      </c>
      <c r="O24" s="286" t="s">
        <v>65</v>
      </c>
      <c r="P24" s="286">
        <v>0</v>
      </c>
      <c r="Q24" s="286" t="s">
        <v>133</v>
      </c>
      <c r="R24" s="286" t="s">
        <v>133</v>
      </c>
      <c r="S24" s="286" t="s">
        <v>3185</v>
      </c>
      <c r="T24" s="286" t="s">
        <v>133</v>
      </c>
      <c r="U24" s="286" t="s">
        <v>3211</v>
      </c>
      <c r="V24" s="286" t="s">
        <v>68</v>
      </c>
      <c r="W24" s="286" t="s">
        <v>68</v>
      </c>
      <c r="X24" s="286" t="s">
        <v>68</v>
      </c>
      <c r="Y24" s="286" t="s">
        <v>68</v>
      </c>
      <c r="Z24" s="286" t="s">
        <v>69</v>
      </c>
      <c r="AA24" s="286" t="s">
        <v>133</v>
      </c>
      <c r="AB24" s="286" t="s">
        <v>3015</v>
      </c>
      <c r="AC24" s="287">
        <v>93</v>
      </c>
      <c r="AD24" s="287">
        <v>25</v>
      </c>
      <c r="AE24" s="287">
        <v>0</v>
      </c>
      <c r="AF24" s="647">
        <v>188.8</v>
      </c>
      <c r="AG24" s="647">
        <v>0</v>
      </c>
      <c r="AH24" s="648">
        <f t="shared" si="0"/>
        <v>188.8</v>
      </c>
      <c r="AI24" s="649">
        <f t="shared" si="2"/>
        <v>202.01600000000002</v>
      </c>
    </row>
    <row r="25" spans="1:37" s="289" customFormat="1">
      <c r="A25" s="646">
        <v>23</v>
      </c>
      <c r="B25" s="286" t="s">
        <v>8</v>
      </c>
      <c r="C25" s="286" t="s">
        <v>3212</v>
      </c>
      <c r="D25" s="286" t="s">
        <v>3157</v>
      </c>
      <c r="E25" s="286" t="s">
        <v>408</v>
      </c>
      <c r="F25" s="286" t="s">
        <v>3014</v>
      </c>
      <c r="G25" s="286" t="s">
        <v>133</v>
      </c>
      <c r="H25" s="286" t="s">
        <v>3166</v>
      </c>
      <c r="I25" s="286" t="s">
        <v>3213</v>
      </c>
      <c r="J25" s="286" t="s">
        <v>396</v>
      </c>
      <c r="K25" s="286" t="s">
        <v>437</v>
      </c>
      <c r="L25" s="286" t="s">
        <v>3214</v>
      </c>
      <c r="M25" s="286" t="s">
        <v>63</v>
      </c>
      <c r="N25" s="286" t="s">
        <v>401</v>
      </c>
      <c r="O25" s="286" t="s">
        <v>65</v>
      </c>
      <c r="P25" s="286">
        <v>0</v>
      </c>
      <c r="Q25" s="286" t="s">
        <v>133</v>
      </c>
      <c r="R25" s="286" t="s">
        <v>133</v>
      </c>
      <c r="S25" s="286" t="s">
        <v>3215</v>
      </c>
      <c r="T25" s="286" t="s">
        <v>133</v>
      </c>
      <c r="U25" s="286" t="s">
        <v>3216</v>
      </c>
      <c r="V25" s="286" t="s">
        <v>68</v>
      </c>
      <c r="W25" s="286" t="s">
        <v>68</v>
      </c>
      <c r="X25" s="286" t="s">
        <v>68</v>
      </c>
      <c r="Y25" s="286" t="s">
        <v>68</v>
      </c>
      <c r="Z25" s="286" t="s">
        <v>69</v>
      </c>
      <c r="AA25" s="286" t="s">
        <v>133</v>
      </c>
      <c r="AB25" s="286" t="s">
        <v>3015</v>
      </c>
      <c r="AC25" s="287">
        <v>93</v>
      </c>
      <c r="AD25" s="287">
        <v>25</v>
      </c>
      <c r="AE25" s="287">
        <v>21</v>
      </c>
      <c r="AF25" s="647">
        <v>222.4</v>
      </c>
      <c r="AG25" s="647">
        <f>AF25*(1-(0.95^0*0.9^0*0.8^0*0.7^0*0.65^0*0.93^0*0.93^0*1^0))</f>
        <v>0</v>
      </c>
      <c r="AH25" s="648">
        <f t="shared" si="0"/>
        <v>222.4</v>
      </c>
      <c r="AI25" s="649">
        <f t="shared" si="2"/>
        <v>237.96800000000002</v>
      </c>
    </row>
    <row r="26" spans="1:37" s="289" customFormat="1">
      <c r="A26" s="646">
        <v>24</v>
      </c>
      <c r="B26" s="286" t="s">
        <v>8</v>
      </c>
      <c r="C26" s="286" t="s">
        <v>3217</v>
      </c>
      <c r="D26" s="286" t="s">
        <v>3157</v>
      </c>
      <c r="E26" s="286" t="s">
        <v>408</v>
      </c>
      <c r="F26" s="286" t="s">
        <v>3160</v>
      </c>
      <c r="G26" s="286" t="s">
        <v>133</v>
      </c>
      <c r="H26" s="286" t="s">
        <v>3218</v>
      </c>
      <c r="I26" s="286" t="s">
        <v>133</v>
      </c>
      <c r="J26" s="286" t="s">
        <v>389</v>
      </c>
      <c r="K26" s="286" t="s">
        <v>458</v>
      </c>
      <c r="L26" s="286" t="s">
        <v>448</v>
      </c>
      <c r="M26" s="286" t="s">
        <v>236</v>
      </c>
      <c r="N26" s="286" t="s">
        <v>75</v>
      </c>
      <c r="O26" s="286" t="s">
        <v>65</v>
      </c>
      <c r="P26" s="286" t="s">
        <v>133</v>
      </c>
      <c r="Q26" s="286" t="s">
        <v>133</v>
      </c>
      <c r="R26" s="286" t="s">
        <v>133</v>
      </c>
      <c r="S26" s="286" t="s">
        <v>133</v>
      </c>
      <c r="T26" s="286" t="s">
        <v>133</v>
      </c>
      <c r="U26" s="286" t="s">
        <v>3219</v>
      </c>
      <c r="V26" s="286" t="s">
        <v>68</v>
      </c>
      <c r="W26" s="286" t="s">
        <v>68</v>
      </c>
      <c r="X26" s="286" t="s">
        <v>68</v>
      </c>
      <c r="Y26" s="286" t="s">
        <v>68</v>
      </c>
      <c r="Z26" s="286" t="s">
        <v>69</v>
      </c>
      <c r="AA26" s="286" t="s">
        <v>82</v>
      </c>
      <c r="AB26" s="286" t="s">
        <v>3220</v>
      </c>
      <c r="AC26" s="287">
        <v>99</v>
      </c>
      <c r="AD26" s="287">
        <v>15</v>
      </c>
      <c r="AE26" s="287">
        <v>25</v>
      </c>
      <c r="AF26" s="647">
        <v>222.4</v>
      </c>
      <c r="AG26" s="647">
        <f>AF26*(1-(0.95^0*0.9^0*0.8^0*0.7^0*0.65^0*0.93^0*0.93^0*1^1))</f>
        <v>0</v>
      </c>
      <c r="AH26" s="648">
        <f t="shared" si="0"/>
        <v>222.4</v>
      </c>
      <c r="AI26" s="649">
        <f t="shared" si="2"/>
        <v>237.96800000000002</v>
      </c>
    </row>
    <row r="27" spans="1:37" s="289" customFormat="1">
      <c r="A27" s="646">
        <v>25</v>
      </c>
      <c r="B27" s="286" t="s">
        <v>8</v>
      </c>
      <c r="C27" s="286" t="s">
        <v>3221</v>
      </c>
      <c r="D27" s="286" t="s">
        <v>3157</v>
      </c>
      <c r="E27" s="286" t="s">
        <v>1811</v>
      </c>
      <c r="F27" s="286" t="s">
        <v>3014</v>
      </c>
      <c r="G27" s="286" t="s">
        <v>133</v>
      </c>
      <c r="H27" s="286" t="s">
        <v>449</v>
      </c>
      <c r="I27" s="286">
        <v>3000</v>
      </c>
      <c r="J27" s="286" t="s">
        <v>121</v>
      </c>
      <c r="K27" s="286" t="s">
        <v>437</v>
      </c>
      <c r="L27" s="286" t="s">
        <v>404</v>
      </c>
      <c r="M27" s="286" t="s">
        <v>113</v>
      </c>
      <c r="N27" s="286" t="s">
        <v>401</v>
      </c>
      <c r="O27" s="286" t="s">
        <v>65</v>
      </c>
      <c r="P27" s="286">
        <v>0</v>
      </c>
      <c r="Q27" s="286" t="s">
        <v>133</v>
      </c>
      <c r="R27" s="286" t="s">
        <v>133</v>
      </c>
      <c r="S27" s="286" t="s">
        <v>438</v>
      </c>
      <c r="T27" s="286" t="s">
        <v>375</v>
      </c>
      <c r="U27" s="286" t="s">
        <v>3222</v>
      </c>
      <c r="V27" s="286" t="s">
        <v>68</v>
      </c>
      <c r="W27" s="286" t="s">
        <v>68</v>
      </c>
      <c r="X27" s="286" t="s">
        <v>68</v>
      </c>
      <c r="Y27" s="286" t="s">
        <v>68</v>
      </c>
      <c r="Z27" s="286" t="s">
        <v>69</v>
      </c>
      <c r="AA27" s="286" t="s">
        <v>133</v>
      </c>
      <c r="AB27" s="286" t="s">
        <v>3015</v>
      </c>
      <c r="AC27" s="287">
        <v>220</v>
      </c>
      <c r="AD27" s="287">
        <v>8</v>
      </c>
      <c r="AE27" s="287">
        <v>13</v>
      </c>
      <c r="AF27" s="647">
        <v>385.6</v>
      </c>
      <c r="AG27" s="647">
        <f>AF27*(1-(0.95^0*0.9^0*0.8^0*0.7^0*0.65^0*0.93^0*0.93^0*1^0))</f>
        <v>0</v>
      </c>
      <c r="AH27" s="648">
        <f t="shared" si="0"/>
        <v>385.6</v>
      </c>
      <c r="AI27" s="649">
        <f t="shared" si="2"/>
        <v>412.59200000000004</v>
      </c>
    </row>
    <row r="28" spans="1:37" s="289" customFormat="1">
      <c r="A28" s="646">
        <v>26</v>
      </c>
      <c r="B28" s="286" t="s">
        <v>8</v>
      </c>
      <c r="C28" s="286" t="s">
        <v>3223</v>
      </c>
      <c r="D28" s="286" t="s">
        <v>3157</v>
      </c>
      <c r="E28" s="286" t="s">
        <v>381</v>
      </c>
      <c r="F28" s="286" t="s">
        <v>3160</v>
      </c>
      <c r="G28" s="286" t="s">
        <v>133</v>
      </c>
      <c r="H28" s="286" t="s">
        <v>770</v>
      </c>
      <c r="I28" s="286">
        <v>3000</v>
      </c>
      <c r="J28" s="286" t="s">
        <v>121</v>
      </c>
      <c r="K28" s="286" t="s">
        <v>133</v>
      </c>
      <c r="L28" s="286">
        <v>1000</v>
      </c>
      <c r="M28" s="286" t="s">
        <v>74</v>
      </c>
      <c r="N28" s="286" t="s">
        <v>392</v>
      </c>
      <c r="O28" s="286" t="s">
        <v>65</v>
      </c>
      <c r="P28" s="286">
        <v>0</v>
      </c>
      <c r="Q28" s="286" t="s">
        <v>133</v>
      </c>
      <c r="R28" s="286" t="s">
        <v>133</v>
      </c>
      <c r="S28" s="286"/>
      <c r="T28" s="286" t="s">
        <v>133</v>
      </c>
      <c r="U28" s="286" t="s">
        <v>3224</v>
      </c>
      <c r="V28" s="286" t="s">
        <v>68</v>
      </c>
      <c r="W28" s="286" t="s">
        <v>68</v>
      </c>
      <c r="X28" s="286" t="s">
        <v>68</v>
      </c>
      <c r="Y28" s="286" t="s">
        <v>68</v>
      </c>
      <c r="Z28" s="286" t="s">
        <v>69</v>
      </c>
      <c r="AA28" s="286" t="s">
        <v>133</v>
      </c>
      <c r="AB28" s="286" t="s">
        <v>3162</v>
      </c>
      <c r="AC28" s="287">
        <v>160</v>
      </c>
      <c r="AD28" s="287">
        <v>8</v>
      </c>
      <c r="AE28" s="287">
        <v>8</v>
      </c>
      <c r="AF28" s="647">
        <v>281.60000000000002</v>
      </c>
      <c r="AG28" s="647">
        <f>AF28*(1-(0.95^0*0.9^0*0.8^0*0.7^0*0.65^0*0.93^0*0.93^0*1^0))</f>
        <v>0</v>
      </c>
      <c r="AH28" s="648">
        <f t="shared" si="0"/>
        <v>281.60000000000002</v>
      </c>
      <c r="AI28" s="649">
        <f t="shared" si="2"/>
        <v>301.31200000000007</v>
      </c>
    </row>
    <row r="29" spans="1:37" s="658" customFormat="1" ht="15.75" thickBot="1">
      <c r="A29" s="651">
        <v>27</v>
      </c>
      <c r="B29" s="652" t="s">
        <v>8</v>
      </c>
      <c r="C29" s="652" t="s">
        <v>3225</v>
      </c>
      <c r="D29" s="652" t="s">
        <v>3157</v>
      </c>
      <c r="E29" s="652" t="s">
        <v>439</v>
      </c>
      <c r="F29" s="652" t="s">
        <v>3160</v>
      </c>
      <c r="G29" s="652" t="s">
        <v>133</v>
      </c>
      <c r="H29" s="652" t="s">
        <v>773</v>
      </c>
      <c r="I29" s="652">
        <v>3000</v>
      </c>
      <c r="J29" s="652" t="s">
        <v>670</v>
      </c>
      <c r="K29" s="652" t="s">
        <v>194</v>
      </c>
      <c r="L29" s="652" t="s">
        <v>3226</v>
      </c>
      <c r="M29" s="652" t="s">
        <v>113</v>
      </c>
      <c r="N29" s="652" t="s">
        <v>392</v>
      </c>
      <c r="O29" s="652" t="s">
        <v>65</v>
      </c>
      <c r="P29" s="652">
        <v>0</v>
      </c>
      <c r="Q29" s="652" t="s">
        <v>133</v>
      </c>
      <c r="R29" s="652" t="s">
        <v>133</v>
      </c>
      <c r="S29" s="652"/>
      <c r="T29" s="652" t="s">
        <v>375</v>
      </c>
      <c r="U29" s="652" t="s">
        <v>3227</v>
      </c>
      <c r="V29" s="652" t="s">
        <v>68</v>
      </c>
      <c r="W29" s="652" t="s">
        <v>68</v>
      </c>
      <c r="X29" s="652" t="s">
        <v>68</v>
      </c>
      <c r="Y29" s="652" t="s">
        <v>68</v>
      </c>
      <c r="Z29" s="652" t="s">
        <v>69</v>
      </c>
      <c r="AA29" s="652" t="s">
        <v>133</v>
      </c>
      <c r="AB29" s="652" t="s">
        <v>3162</v>
      </c>
      <c r="AC29" s="653">
        <v>160</v>
      </c>
      <c r="AD29" s="653">
        <v>18</v>
      </c>
      <c r="AE29" s="653">
        <v>25</v>
      </c>
      <c r="AF29" s="654">
        <v>324.8</v>
      </c>
      <c r="AG29" s="654">
        <f>AF29*(1-(0.95^0*0.9^0*0.8^0*0.7^0*0.65^0*0.93^0*0.93^0*1^0))</f>
        <v>0</v>
      </c>
      <c r="AH29" s="655">
        <f t="shared" si="0"/>
        <v>324.8</v>
      </c>
      <c r="AI29" s="656">
        <f t="shared" si="2"/>
        <v>347.53600000000006</v>
      </c>
    </row>
    <row r="30" spans="1:37" ht="15.75" thickBot="1">
      <c r="AH30" s="108"/>
    </row>
    <row r="31" spans="1:37" s="764" customFormat="1" ht="15.75" thickBot="1">
      <c r="A31" s="439" t="s">
        <v>22</v>
      </c>
      <c r="B31" s="366" t="s">
        <v>23</v>
      </c>
      <c r="C31" s="366" t="s">
        <v>24</v>
      </c>
      <c r="D31" s="366" t="s">
        <v>25</v>
      </c>
      <c r="E31" s="366" t="s">
        <v>26</v>
      </c>
      <c r="F31" s="366" t="s">
        <v>27</v>
      </c>
      <c r="G31" s="366" t="s">
        <v>28</v>
      </c>
      <c r="H31" s="366" t="s">
        <v>29</v>
      </c>
      <c r="I31" s="366" t="s">
        <v>30</v>
      </c>
      <c r="J31" s="366" t="s">
        <v>31</v>
      </c>
      <c r="K31" s="366" t="s">
        <v>32</v>
      </c>
      <c r="L31" s="366" t="s">
        <v>33</v>
      </c>
      <c r="M31" s="366" t="s">
        <v>34</v>
      </c>
      <c r="N31" s="366" t="s">
        <v>35</v>
      </c>
      <c r="O31" s="366" t="s">
        <v>36</v>
      </c>
      <c r="P31" s="366" t="s">
        <v>37</v>
      </c>
      <c r="Q31" s="366" t="s">
        <v>38</v>
      </c>
      <c r="R31" s="366" t="s">
        <v>39</v>
      </c>
      <c r="S31" s="366" t="s">
        <v>40</v>
      </c>
      <c r="T31" s="366" t="s">
        <v>41</v>
      </c>
      <c r="U31" s="366" t="s">
        <v>42</v>
      </c>
      <c r="V31" s="366" t="s">
        <v>43</v>
      </c>
      <c r="W31" s="366" t="s">
        <v>44</v>
      </c>
      <c r="X31" s="366" t="s">
        <v>45</v>
      </c>
      <c r="Y31" s="366" t="s">
        <v>46</v>
      </c>
      <c r="Z31" s="366" t="s">
        <v>47</v>
      </c>
      <c r="AA31" s="366" t="s">
        <v>48</v>
      </c>
      <c r="AB31" s="366" t="s">
        <v>49</v>
      </c>
      <c r="AC31" s="367" t="s">
        <v>50</v>
      </c>
      <c r="AD31" s="367" t="s">
        <v>51</v>
      </c>
      <c r="AE31" s="367" t="s">
        <v>52</v>
      </c>
      <c r="AF31" s="377" t="s">
        <v>53</v>
      </c>
      <c r="AG31" s="377" t="s">
        <v>54</v>
      </c>
      <c r="AH31" s="367" t="s">
        <v>55</v>
      </c>
      <c r="AI31" s="368" t="s">
        <v>56</v>
      </c>
      <c r="AJ31" s="369"/>
      <c r="AK31" s="370"/>
    </row>
    <row r="32" spans="1:37" s="289" customFormat="1">
      <c r="A32" s="436">
        <v>1</v>
      </c>
      <c r="B32" s="236" t="s">
        <v>8</v>
      </c>
      <c r="C32" s="236" t="s">
        <v>3228</v>
      </c>
      <c r="D32" s="236" t="s">
        <v>3229</v>
      </c>
      <c r="E32" s="236" t="s">
        <v>400</v>
      </c>
      <c r="F32" s="236" t="s">
        <v>3160</v>
      </c>
      <c r="G32" s="236" t="s">
        <v>133</v>
      </c>
      <c r="H32" s="236" t="s">
        <v>3230</v>
      </c>
      <c r="I32" s="236" t="s">
        <v>133</v>
      </c>
      <c r="J32" s="236" t="s">
        <v>389</v>
      </c>
      <c r="K32" s="236" t="s">
        <v>133</v>
      </c>
      <c r="L32" s="236">
        <v>500</v>
      </c>
      <c r="M32" s="236" t="s">
        <v>113</v>
      </c>
      <c r="N32" s="236" t="s">
        <v>75</v>
      </c>
      <c r="O32" s="236" t="s">
        <v>65</v>
      </c>
      <c r="P32" s="236" t="s">
        <v>133</v>
      </c>
      <c r="Q32" s="236" t="s">
        <v>133</v>
      </c>
      <c r="R32" s="236" t="s">
        <v>133</v>
      </c>
      <c r="S32" s="236" t="s">
        <v>3231</v>
      </c>
      <c r="T32" s="236" t="s">
        <v>133</v>
      </c>
      <c r="U32" s="236" t="s">
        <v>3232</v>
      </c>
      <c r="V32" s="236" t="s">
        <v>68</v>
      </c>
      <c r="W32" s="236" t="s">
        <v>68</v>
      </c>
      <c r="X32" s="236" t="s">
        <v>68</v>
      </c>
      <c r="Y32" s="236" t="s">
        <v>68</v>
      </c>
      <c r="Z32" s="236" t="s">
        <v>69</v>
      </c>
      <c r="AA32" s="236" t="s">
        <v>133</v>
      </c>
      <c r="AB32" s="236" t="s">
        <v>3220</v>
      </c>
      <c r="AC32" s="237">
        <v>99</v>
      </c>
      <c r="AD32" s="237">
        <v>15</v>
      </c>
      <c r="AE32" s="237">
        <v>0</v>
      </c>
      <c r="AF32" s="424">
        <f t="shared" ref="AF32:AF58" si="4">AC32+AD32+AE32</f>
        <v>114</v>
      </c>
      <c r="AG32" s="424">
        <f>AF32*(1-(0.95^0*0.9^0*0.8^0*0.7^0*0.65^0*0.93^0*0.93^0*1^0))</f>
        <v>0</v>
      </c>
      <c r="AH32" s="426">
        <v>182.4</v>
      </c>
      <c r="AI32" s="427">
        <f>AF32*1.07</f>
        <v>121.98</v>
      </c>
      <c r="AJ32" s="765"/>
      <c r="AK32" s="239"/>
    </row>
    <row r="33" spans="1:37" s="289" customFormat="1">
      <c r="A33" s="436">
        <v>2</v>
      </c>
      <c r="B33" s="236" t="s">
        <v>8</v>
      </c>
      <c r="C33" s="236" t="s">
        <v>3233</v>
      </c>
      <c r="D33" s="236" t="s">
        <v>3229</v>
      </c>
      <c r="E33" s="236" t="s">
        <v>400</v>
      </c>
      <c r="F33" s="236" t="s">
        <v>3160</v>
      </c>
      <c r="G33" s="236" t="s">
        <v>133</v>
      </c>
      <c r="H33" s="236" t="s">
        <v>3230</v>
      </c>
      <c r="I33" s="236" t="s">
        <v>133</v>
      </c>
      <c r="J33" s="236" t="s">
        <v>389</v>
      </c>
      <c r="K33" s="236" t="s">
        <v>133</v>
      </c>
      <c r="L33" s="236">
        <v>500</v>
      </c>
      <c r="M33" s="236" t="s">
        <v>113</v>
      </c>
      <c r="N33" s="236" t="s">
        <v>75</v>
      </c>
      <c r="O33" s="236" t="s">
        <v>65</v>
      </c>
      <c r="P33" s="236" t="s">
        <v>133</v>
      </c>
      <c r="Q33" s="236" t="s">
        <v>133</v>
      </c>
      <c r="R33" s="236" t="s">
        <v>133</v>
      </c>
      <c r="S33" s="236" t="s">
        <v>3234</v>
      </c>
      <c r="T33" s="236" t="s">
        <v>133</v>
      </c>
      <c r="U33" s="236" t="s">
        <v>3235</v>
      </c>
      <c r="V33" s="236" t="s">
        <v>68</v>
      </c>
      <c r="W33" s="236" t="s">
        <v>68</v>
      </c>
      <c r="X33" s="236" t="s">
        <v>68</v>
      </c>
      <c r="Y33" s="236" t="s">
        <v>68</v>
      </c>
      <c r="Z33" s="236" t="s">
        <v>69</v>
      </c>
      <c r="AA33" s="236" t="s">
        <v>133</v>
      </c>
      <c r="AB33" s="236" t="s">
        <v>3220</v>
      </c>
      <c r="AC33" s="237">
        <v>99</v>
      </c>
      <c r="AD33" s="237">
        <v>15</v>
      </c>
      <c r="AE33" s="237">
        <v>0</v>
      </c>
      <c r="AF33" s="424">
        <f t="shared" si="4"/>
        <v>114</v>
      </c>
      <c r="AG33" s="424">
        <f>AF33*(1-(0.95^0*0.9^0*0.8^0*0.7^0*0.65^0*0.93^0*0.93^0*1^0))</f>
        <v>0</v>
      </c>
      <c r="AH33" s="426">
        <v>182.4</v>
      </c>
      <c r="AI33" s="427">
        <f t="shared" ref="AI33:AI58" si="5">AF33*1.07</f>
        <v>121.98</v>
      </c>
      <c r="AJ33" s="765"/>
      <c r="AK33" s="239"/>
    </row>
    <row r="34" spans="1:37" s="289" customFormat="1">
      <c r="A34" s="436">
        <v>3</v>
      </c>
      <c r="B34" s="236" t="s">
        <v>8</v>
      </c>
      <c r="C34" s="236" t="s">
        <v>3236</v>
      </c>
      <c r="D34" s="236" t="s">
        <v>3229</v>
      </c>
      <c r="E34" s="236" t="s">
        <v>400</v>
      </c>
      <c r="F34" s="236" t="s">
        <v>3160</v>
      </c>
      <c r="G34" s="236" t="s">
        <v>133</v>
      </c>
      <c r="H34" s="236" t="s">
        <v>3230</v>
      </c>
      <c r="I34" s="236" t="s">
        <v>133</v>
      </c>
      <c r="J34" s="236" t="s">
        <v>389</v>
      </c>
      <c r="K34" s="236" t="s">
        <v>133</v>
      </c>
      <c r="L34" s="236">
        <v>500</v>
      </c>
      <c r="M34" s="236" t="s">
        <v>74</v>
      </c>
      <c r="N34" s="236" t="s">
        <v>75</v>
      </c>
      <c r="O34" s="236" t="s">
        <v>65</v>
      </c>
      <c r="P34" s="236" t="s">
        <v>133</v>
      </c>
      <c r="Q34" s="236" t="s">
        <v>133</v>
      </c>
      <c r="R34" s="236" t="s">
        <v>133</v>
      </c>
      <c r="S34" s="236" t="s">
        <v>3234</v>
      </c>
      <c r="T34" s="236" t="s">
        <v>133</v>
      </c>
      <c r="U34" s="236" t="s">
        <v>3237</v>
      </c>
      <c r="V34" s="236" t="s">
        <v>68</v>
      </c>
      <c r="W34" s="236" t="s">
        <v>68</v>
      </c>
      <c r="X34" s="236" t="s">
        <v>68</v>
      </c>
      <c r="Y34" s="236" t="s">
        <v>68</v>
      </c>
      <c r="Z34" s="236" t="s">
        <v>69</v>
      </c>
      <c r="AA34" s="236" t="s">
        <v>133</v>
      </c>
      <c r="AB34" s="236" t="s">
        <v>3220</v>
      </c>
      <c r="AC34" s="237">
        <v>99</v>
      </c>
      <c r="AD34" s="237">
        <v>15</v>
      </c>
      <c r="AE34" s="237">
        <v>0</v>
      </c>
      <c r="AF34" s="424">
        <f t="shared" si="4"/>
        <v>114</v>
      </c>
      <c r="AG34" s="424">
        <f>AF34*(1-(0.95^0*0.9^0*0.8^0*0.7^0*0.65^0*0.93^0*0.93^0*1^0))</f>
        <v>0</v>
      </c>
      <c r="AH34" s="426">
        <v>182.4</v>
      </c>
      <c r="AI34" s="427">
        <f t="shared" si="5"/>
        <v>121.98</v>
      </c>
      <c r="AJ34" s="765"/>
      <c r="AK34" s="239"/>
    </row>
    <row r="35" spans="1:37" s="289" customFormat="1">
      <c r="A35" s="436">
        <v>4</v>
      </c>
      <c r="B35" s="236" t="s">
        <v>8</v>
      </c>
      <c r="C35" s="236" t="s">
        <v>3238</v>
      </c>
      <c r="D35" s="236" t="s">
        <v>3229</v>
      </c>
      <c r="E35" s="236" t="s">
        <v>400</v>
      </c>
      <c r="F35" s="236" t="s">
        <v>3160</v>
      </c>
      <c r="G35" s="236" t="s">
        <v>133</v>
      </c>
      <c r="H35" s="236" t="s">
        <v>3230</v>
      </c>
      <c r="I35" s="236" t="s">
        <v>133</v>
      </c>
      <c r="J35" s="236" t="s">
        <v>389</v>
      </c>
      <c r="K35" s="236" t="s">
        <v>133</v>
      </c>
      <c r="L35" s="236">
        <v>500</v>
      </c>
      <c r="M35" s="236" t="s">
        <v>113</v>
      </c>
      <c r="N35" s="236" t="s">
        <v>75</v>
      </c>
      <c r="O35" s="236" t="s">
        <v>65</v>
      </c>
      <c r="P35" s="236" t="s">
        <v>133</v>
      </c>
      <c r="Q35" s="236" t="s">
        <v>133</v>
      </c>
      <c r="R35" s="236" t="s">
        <v>133</v>
      </c>
      <c r="S35" s="236" t="s">
        <v>3234</v>
      </c>
      <c r="T35" s="236" t="s">
        <v>133</v>
      </c>
      <c r="U35" s="236" t="s">
        <v>3239</v>
      </c>
      <c r="V35" s="236" t="s">
        <v>68</v>
      </c>
      <c r="W35" s="236" t="s">
        <v>68</v>
      </c>
      <c r="X35" s="236" t="s">
        <v>68</v>
      </c>
      <c r="Y35" s="236" t="s">
        <v>68</v>
      </c>
      <c r="Z35" s="236" t="s">
        <v>69</v>
      </c>
      <c r="AA35" s="236" t="s">
        <v>133</v>
      </c>
      <c r="AB35" s="236" t="s">
        <v>3220</v>
      </c>
      <c r="AC35" s="237">
        <v>99</v>
      </c>
      <c r="AD35" s="237">
        <v>15</v>
      </c>
      <c r="AE35" s="237">
        <v>0</v>
      </c>
      <c r="AF35" s="424">
        <f t="shared" si="4"/>
        <v>114</v>
      </c>
      <c r="AG35" s="424">
        <f>AF35*(1-(0.95^0*0.9^0*0.8^0*0.7^0*0.65^0*0.93^0*0.93^0*1^0))</f>
        <v>0</v>
      </c>
      <c r="AH35" s="426">
        <v>182.4</v>
      </c>
      <c r="AI35" s="427">
        <f t="shared" si="5"/>
        <v>121.98</v>
      </c>
      <c r="AJ35" s="765"/>
      <c r="AK35" s="239"/>
    </row>
    <row r="36" spans="1:37" s="289" customFormat="1">
      <c r="A36" s="436">
        <v>5</v>
      </c>
      <c r="B36" s="236" t="s">
        <v>8</v>
      </c>
      <c r="C36" s="236" t="s">
        <v>3240</v>
      </c>
      <c r="D36" s="236" t="s">
        <v>3229</v>
      </c>
      <c r="E36" s="236" t="s">
        <v>400</v>
      </c>
      <c r="F36" s="236" t="s">
        <v>3160</v>
      </c>
      <c r="G36" s="236" t="s">
        <v>133</v>
      </c>
      <c r="H36" s="236" t="s">
        <v>3230</v>
      </c>
      <c r="I36" s="236" t="s">
        <v>133</v>
      </c>
      <c r="J36" s="236" t="s">
        <v>389</v>
      </c>
      <c r="K36" s="236" t="s">
        <v>133</v>
      </c>
      <c r="L36" s="236">
        <v>500</v>
      </c>
      <c r="M36" s="236" t="s">
        <v>113</v>
      </c>
      <c r="N36" s="236" t="s">
        <v>75</v>
      </c>
      <c r="O36" s="236" t="s">
        <v>65</v>
      </c>
      <c r="P36" s="236" t="s">
        <v>133</v>
      </c>
      <c r="Q36" s="236" t="s">
        <v>133</v>
      </c>
      <c r="R36" s="236" t="s">
        <v>133</v>
      </c>
      <c r="S36" s="236" t="s">
        <v>3234</v>
      </c>
      <c r="T36" s="236" t="s">
        <v>133</v>
      </c>
      <c r="U36" s="236" t="s">
        <v>3241</v>
      </c>
      <c r="V36" s="236" t="s">
        <v>402</v>
      </c>
      <c r="W36" s="236" t="s">
        <v>402</v>
      </c>
      <c r="X36" s="236" t="s">
        <v>68</v>
      </c>
      <c r="Y36" s="236" t="s">
        <v>68</v>
      </c>
      <c r="Z36" s="236" t="s">
        <v>69</v>
      </c>
      <c r="AA36" s="236" t="s">
        <v>133</v>
      </c>
      <c r="AB36" s="236" t="s">
        <v>3242</v>
      </c>
      <c r="AC36" s="237">
        <v>99</v>
      </c>
      <c r="AD36" s="237">
        <v>15</v>
      </c>
      <c r="AE36" s="237">
        <v>0</v>
      </c>
      <c r="AF36" s="424">
        <f t="shared" si="4"/>
        <v>114</v>
      </c>
      <c r="AG36" s="424">
        <v>0</v>
      </c>
      <c r="AH36" s="426">
        <v>182.4</v>
      </c>
      <c r="AI36" s="427">
        <f t="shared" si="5"/>
        <v>121.98</v>
      </c>
      <c r="AJ36" s="765"/>
      <c r="AK36" s="239"/>
    </row>
    <row r="37" spans="1:37" s="289" customFormat="1">
      <c r="A37" s="436">
        <v>6</v>
      </c>
      <c r="B37" s="236" t="s">
        <v>8</v>
      </c>
      <c r="C37" s="236" t="s">
        <v>3243</v>
      </c>
      <c r="D37" s="236" t="s">
        <v>3229</v>
      </c>
      <c r="E37" s="236" t="s">
        <v>400</v>
      </c>
      <c r="F37" s="236" t="s">
        <v>3160</v>
      </c>
      <c r="G37" s="236" t="s">
        <v>133</v>
      </c>
      <c r="H37" s="236" t="s">
        <v>3230</v>
      </c>
      <c r="I37" s="236" t="s">
        <v>133</v>
      </c>
      <c r="J37" s="236" t="s">
        <v>389</v>
      </c>
      <c r="K37" s="236" t="s">
        <v>133</v>
      </c>
      <c r="L37" s="236">
        <v>500</v>
      </c>
      <c r="M37" s="236" t="s">
        <v>113</v>
      </c>
      <c r="N37" s="236" t="s">
        <v>75</v>
      </c>
      <c r="O37" s="236" t="s">
        <v>65</v>
      </c>
      <c r="P37" s="236" t="s">
        <v>133</v>
      </c>
      <c r="Q37" s="236" t="s">
        <v>133</v>
      </c>
      <c r="R37" s="236" t="s">
        <v>133</v>
      </c>
      <c r="S37" s="236" t="s">
        <v>3234</v>
      </c>
      <c r="T37" s="236" t="s">
        <v>133</v>
      </c>
      <c r="U37" s="236" t="s">
        <v>3244</v>
      </c>
      <c r="V37" s="236" t="s">
        <v>402</v>
      </c>
      <c r="W37" s="236" t="s">
        <v>402</v>
      </c>
      <c r="X37" s="236" t="s">
        <v>68</v>
      </c>
      <c r="Y37" s="236" t="s">
        <v>68</v>
      </c>
      <c r="Z37" s="236" t="s">
        <v>69</v>
      </c>
      <c r="AA37" s="236" t="s">
        <v>133</v>
      </c>
      <c r="AB37" s="236" t="s">
        <v>3242</v>
      </c>
      <c r="AC37" s="237">
        <v>99</v>
      </c>
      <c r="AD37" s="237">
        <v>15</v>
      </c>
      <c r="AE37" s="237">
        <v>0</v>
      </c>
      <c r="AF37" s="424">
        <f t="shared" si="4"/>
        <v>114</v>
      </c>
      <c r="AG37" s="424">
        <v>0</v>
      </c>
      <c r="AH37" s="426">
        <v>182.4</v>
      </c>
      <c r="AI37" s="427">
        <f t="shared" si="5"/>
        <v>121.98</v>
      </c>
      <c r="AJ37" s="765"/>
      <c r="AK37" s="239"/>
    </row>
    <row r="38" spans="1:37" s="289" customFormat="1">
      <c r="A38" s="436">
        <v>7</v>
      </c>
      <c r="B38" s="236" t="s">
        <v>8</v>
      </c>
      <c r="C38" s="236" t="s">
        <v>3245</v>
      </c>
      <c r="D38" s="236" t="s">
        <v>3229</v>
      </c>
      <c r="E38" s="236" t="s">
        <v>400</v>
      </c>
      <c r="F38" s="236" t="s">
        <v>3160</v>
      </c>
      <c r="G38" s="236" t="s">
        <v>133</v>
      </c>
      <c r="H38" s="236" t="s">
        <v>3230</v>
      </c>
      <c r="I38" s="236" t="s">
        <v>133</v>
      </c>
      <c r="J38" s="236" t="s">
        <v>389</v>
      </c>
      <c r="K38" s="236" t="s">
        <v>133</v>
      </c>
      <c r="L38" s="236">
        <v>500</v>
      </c>
      <c r="M38" s="236" t="s">
        <v>113</v>
      </c>
      <c r="N38" s="236" t="s">
        <v>75</v>
      </c>
      <c r="O38" s="236" t="s">
        <v>65</v>
      </c>
      <c r="P38" s="236" t="s">
        <v>133</v>
      </c>
      <c r="Q38" s="236" t="s">
        <v>133</v>
      </c>
      <c r="R38" s="236" t="s">
        <v>133</v>
      </c>
      <c r="S38" s="236" t="s">
        <v>3234</v>
      </c>
      <c r="T38" s="236" t="s">
        <v>133</v>
      </c>
      <c r="U38" s="236" t="s">
        <v>3246</v>
      </c>
      <c r="V38" s="236" t="s">
        <v>68</v>
      </c>
      <c r="W38" s="236" t="s">
        <v>68</v>
      </c>
      <c r="X38" s="236" t="s">
        <v>68</v>
      </c>
      <c r="Y38" s="236" t="s">
        <v>68</v>
      </c>
      <c r="Z38" s="236" t="s">
        <v>69</v>
      </c>
      <c r="AA38" s="236" t="s">
        <v>133</v>
      </c>
      <c r="AB38" s="236" t="s">
        <v>3220</v>
      </c>
      <c r="AC38" s="237">
        <v>99</v>
      </c>
      <c r="AD38" s="237">
        <v>15</v>
      </c>
      <c r="AE38" s="237">
        <v>0</v>
      </c>
      <c r="AF38" s="424">
        <f t="shared" si="4"/>
        <v>114</v>
      </c>
      <c r="AG38" s="424">
        <f t="shared" ref="AG38:AG46" si="6">AF38*(1-(0.95^0*0.9^0*0.8^0*0.7^0*0.65^0*0.93^0*0.93^0*1^0))</f>
        <v>0</v>
      </c>
      <c r="AH38" s="426">
        <v>182.4</v>
      </c>
      <c r="AI38" s="427">
        <f t="shared" si="5"/>
        <v>121.98</v>
      </c>
      <c r="AJ38" s="765"/>
      <c r="AK38" s="239"/>
    </row>
    <row r="39" spans="1:37" s="289" customFormat="1">
      <c r="A39" s="436">
        <v>8</v>
      </c>
      <c r="B39" s="236" t="s">
        <v>8</v>
      </c>
      <c r="C39" s="236" t="s">
        <v>3247</v>
      </c>
      <c r="D39" s="236" t="s">
        <v>3229</v>
      </c>
      <c r="E39" s="236" t="s">
        <v>400</v>
      </c>
      <c r="F39" s="236" t="s">
        <v>3160</v>
      </c>
      <c r="G39" s="236" t="s">
        <v>133</v>
      </c>
      <c r="H39" s="236" t="s">
        <v>3230</v>
      </c>
      <c r="I39" s="236" t="s">
        <v>133</v>
      </c>
      <c r="J39" s="236" t="s">
        <v>389</v>
      </c>
      <c r="K39" s="236" t="s">
        <v>133</v>
      </c>
      <c r="L39" s="236">
        <v>500</v>
      </c>
      <c r="M39" s="236" t="s">
        <v>113</v>
      </c>
      <c r="N39" s="236" t="s">
        <v>75</v>
      </c>
      <c r="O39" s="236" t="s">
        <v>65</v>
      </c>
      <c r="P39" s="236" t="s">
        <v>133</v>
      </c>
      <c r="Q39" s="236" t="s">
        <v>133</v>
      </c>
      <c r="R39" s="236" t="s">
        <v>133</v>
      </c>
      <c r="S39" s="236" t="s">
        <v>3234</v>
      </c>
      <c r="T39" s="236" t="s">
        <v>133</v>
      </c>
      <c r="U39" s="236" t="s">
        <v>3248</v>
      </c>
      <c r="V39" s="236" t="s">
        <v>68</v>
      </c>
      <c r="W39" s="236" t="s">
        <v>68</v>
      </c>
      <c r="X39" s="236" t="s">
        <v>68</v>
      </c>
      <c r="Y39" s="236" t="s">
        <v>68</v>
      </c>
      <c r="Z39" s="236" t="s">
        <v>69</v>
      </c>
      <c r="AA39" s="236" t="s">
        <v>133</v>
      </c>
      <c r="AB39" s="236" t="s">
        <v>3220</v>
      </c>
      <c r="AC39" s="237">
        <v>99</v>
      </c>
      <c r="AD39" s="237">
        <v>15</v>
      </c>
      <c r="AE39" s="237">
        <v>0</v>
      </c>
      <c r="AF39" s="424">
        <f t="shared" si="4"/>
        <v>114</v>
      </c>
      <c r="AG39" s="424">
        <f t="shared" si="6"/>
        <v>0</v>
      </c>
      <c r="AH39" s="426">
        <v>182.4</v>
      </c>
      <c r="AI39" s="427">
        <f t="shared" si="5"/>
        <v>121.98</v>
      </c>
      <c r="AJ39" s="765"/>
      <c r="AK39" s="239"/>
    </row>
    <row r="40" spans="1:37" s="289" customFormat="1">
      <c r="A40" s="436">
        <v>9</v>
      </c>
      <c r="B40" s="236" t="s">
        <v>8</v>
      </c>
      <c r="C40" s="236" t="s">
        <v>3249</v>
      </c>
      <c r="D40" s="236" t="s">
        <v>3229</v>
      </c>
      <c r="E40" s="236" t="s">
        <v>400</v>
      </c>
      <c r="F40" s="236" t="s">
        <v>3160</v>
      </c>
      <c r="G40" s="236" t="s">
        <v>133</v>
      </c>
      <c r="H40" s="236" t="s">
        <v>3230</v>
      </c>
      <c r="I40" s="236" t="s">
        <v>133</v>
      </c>
      <c r="J40" s="236" t="s">
        <v>389</v>
      </c>
      <c r="K40" s="236" t="s">
        <v>133</v>
      </c>
      <c r="L40" s="236">
        <v>500</v>
      </c>
      <c r="M40" s="236" t="s">
        <v>113</v>
      </c>
      <c r="N40" s="236" t="s">
        <v>75</v>
      </c>
      <c r="O40" s="236" t="s">
        <v>65</v>
      </c>
      <c r="P40" s="236" t="s">
        <v>133</v>
      </c>
      <c r="Q40" s="236" t="s">
        <v>133</v>
      </c>
      <c r="R40" s="236" t="s">
        <v>133</v>
      </c>
      <c r="S40" s="236" t="s">
        <v>3234</v>
      </c>
      <c r="T40" s="236" t="s">
        <v>133</v>
      </c>
      <c r="U40" s="236" t="s">
        <v>3250</v>
      </c>
      <c r="V40" s="236" t="s">
        <v>68</v>
      </c>
      <c r="W40" s="236" t="s">
        <v>68</v>
      </c>
      <c r="X40" s="236" t="s">
        <v>68</v>
      </c>
      <c r="Y40" s="236" t="s">
        <v>68</v>
      </c>
      <c r="Z40" s="236" t="s">
        <v>69</v>
      </c>
      <c r="AA40" s="236" t="s">
        <v>133</v>
      </c>
      <c r="AB40" s="236" t="s">
        <v>3220</v>
      </c>
      <c r="AC40" s="237">
        <v>99</v>
      </c>
      <c r="AD40" s="237">
        <v>15</v>
      </c>
      <c r="AE40" s="237">
        <v>0</v>
      </c>
      <c r="AF40" s="424">
        <f t="shared" si="4"/>
        <v>114</v>
      </c>
      <c r="AG40" s="424">
        <f t="shared" si="6"/>
        <v>0</v>
      </c>
      <c r="AH40" s="426">
        <v>182.4</v>
      </c>
      <c r="AI40" s="427">
        <f t="shared" si="5"/>
        <v>121.98</v>
      </c>
      <c r="AJ40" s="765"/>
      <c r="AK40" s="239"/>
    </row>
    <row r="41" spans="1:37" s="289" customFormat="1">
      <c r="A41" s="436">
        <v>10</v>
      </c>
      <c r="B41" s="236" t="s">
        <v>8</v>
      </c>
      <c r="C41" s="236" t="s">
        <v>3251</v>
      </c>
      <c r="D41" s="236" t="s">
        <v>3229</v>
      </c>
      <c r="E41" s="236" t="s">
        <v>400</v>
      </c>
      <c r="F41" s="236" t="s">
        <v>3160</v>
      </c>
      <c r="G41" s="236" t="s">
        <v>133</v>
      </c>
      <c r="H41" s="236" t="s">
        <v>3230</v>
      </c>
      <c r="I41" s="236" t="s">
        <v>133</v>
      </c>
      <c r="J41" s="236" t="s">
        <v>121</v>
      </c>
      <c r="K41" s="236" t="s">
        <v>133</v>
      </c>
      <c r="L41" s="236">
        <v>500</v>
      </c>
      <c r="M41" s="236" t="s">
        <v>113</v>
      </c>
      <c r="N41" s="236" t="s">
        <v>75</v>
      </c>
      <c r="O41" s="236" t="s">
        <v>65</v>
      </c>
      <c r="P41" s="236" t="s">
        <v>133</v>
      </c>
      <c r="Q41" s="236" t="s">
        <v>133</v>
      </c>
      <c r="R41" s="236" t="s">
        <v>133</v>
      </c>
      <c r="S41" s="236" t="s">
        <v>3234</v>
      </c>
      <c r="T41" s="236" t="s">
        <v>133</v>
      </c>
      <c r="U41" s="236" t="s">
        <v>3252</v>
      </c>
      <c r="V41" s="236" t="s">
        <v>68</v>
      </c>
      <c r="W41" s="236" t="s">
        <v>68</v>
      </c>
      <c r="X41" s="236" t="s">
        <v>68</v>
      </c>
      <c r="Y41" s="236" t="s">
        <v>68</v>
      </c>
      <c r="Z41" s="236" t="s">
        <v>69</v>
      </c>
      <c r="AA41" s="236" t="s">
        <v>133</v>
      </c>
      <c r="AB41" s="236" t="s">
        <v>3220</v>
      </c>
      <c r="AC41" s="237">
        <v>99</v>
      </c>
      <c r="AD41" s="237">
        <v>8</v>
      </c>
      <c r="AE41" s="237">
        <v>0</v>
      </c>
      <c r="AF41" s="424">
        <f t="shared" si="4"/>
        <v>107</v>
      </c>
      <c r="AG41" s="424">
        <f t="shared" si="6"/>
        <v>0</v>
      </c>
      <c r="AH41" s="426">
        <v>171.20000000000002</v>
      </c>
      <c r="AI41" s="427">
        <f t="shared" si="5"/>
        <v>114.49000000000001</v>
      </c>
      <c r="AJ41" s="765"/>
      <c r="AK41" s="239"/>
    </row>
    <row r="42" spans="1:37" s="289" customFormat="1">
      <c r="A42" s="436">
        <v>11</v>
      </c>
      <c r="B42" s="236" t="s">
        <v>8</v>
      </c>
      <c r="C42" s="236" t="s">
        <v>3253</v>
      </c>
      <c r="D42" s="236" t="s">
        <v>3229</v>
      </c>
      <c r="E42" s="236" t="s">
        <v>439</v>
      </c>
      <c r="F42" s="236" t="s">
        <v>3160</v>
      </c>
      <c r="G42" s="236" t="s">
        <v>133</v>
      </c>
      <c r="H42" s="236" t="s">
        <v>3254</v>
      </c>
      <c r="I42" s="236">
        <v>3000</v>
      </c>
      <c r="J42" s="236" t="s">
        <v>670</v>
      </c>
      <c r="K42" s="236" t="s">
        <v>194</v>
      </c>
      <c r="L42" s="236" t="s">
        <v>3255</v>
      </c>
      <c r="M42" s="236" t="s">
        <v>74</v>
      </c>
      <c r="N42" s="236" t="s">
        <v>401</v>
      </c>
      <c r="O42" s="236" t="s">
        <v>65</v>
      </c>
      <c r="P42" s="236">
        <v>0</v>
      </c>
      <c r="Q42" s="236" t="s">
        <v>133</v>
      </c>
      <c r="R42" s="236" t="s">
        <v>133</v>
      </c>
      <c r="S42" s="236" t="s">
        <v>694</v>
      </c>
      <c r="T42" s="236" t="s">
        <v>375</v>
      </c>
      <c r="U42" s="236" t="s">
        <v>3256</v>
      </c>
      <c r="V42" s="236" t="s">
        <v>68</v>
      </c>
      <c r="W42" s="236" t="s">
        <v>68</v>
      </c>
      <c r="X42" s="236" t="s">
        <v>68</v>
      </c>
      <c r="Y42" s="236" t="s">
        <v>68</v>
      </c>
      <c r="Z42" s="236" t="s">
        <v>69</v>
      </c>
      <c r="AA42" s="236" t="s">
        <v>133</v>
      </c>
      <c r="AB42" s="236" t="s">
        <v>3162</v>
      </c>
      <c r="AC42" s="237">
        <v>99</v>
      </c>
      <c r="AD42" s="237">
        <v>18</v>
      </c>
      <c r="AE42" s="237">
        <v>26</v>
      </c>
      <c r="AF42" s="424">
        <f t="shared" si="4"/>
        <v>143</v>
      </c>
      <c r="AG42" s="424">
        <f t="shared" si="6"/>
        <v>0</v>
      </c>
      <c r="AH42" s="426">
        <v>228.8</v>
      </c>
      <c r="AI42" s="427">
        <f t="shared" si="5"/>
        <v>153.01000000000002</v>
      </c>
      <c r="AJ42" s="765"/>
      <c r="AK42" s="239"/>
    </row>
    <row r="43" spans="1:37" s="289" customFormat="1">
      <c r="A43" s="436">
        <v>12</v>
      </c>
      <c r="B43" s="236" t="s">
        <v>8</v>
      </c>
      <c r="C43" s="236" t="s">
        <v>3257</v>
      </c>
      <c r="D43" s="236" t="s">
        <v>3229</v>
      </c>
      <c r="E43" s="236" t="s">
        <v>444</v>
      </c>
      <c r="F43" s="236" t="s">
        <v>3258</v>
      </c>
      <c r="G43" s="236" t="s">
        <v>133</v>
      </c>
      <c r="H43" s="236" t="s">
        <v>3259</v>
      </c>
      <c r="I43" s="236" t="s">
        <v>133</v>
      </c>
      <c r="J43" s="236" t="s">
        <v>389</v>
      </c>
      <c r="K43" s="236" t="s">
        <v>133</v>
      </c>
      <c r="L43" s="236">
        <v>3000</v>
      </c>
      <c r="M43" s="236" t="s">
        <v>236</v>
      </c>
      <c r="N43" s="236" t="s">
        <v>436</v>
      </c>
      <c r="O43" s="236" t="s">
        <v>65</v>
      </c>
      <c r="P43" s="236" t="s">
        <v>133</v>
      </c>
      <c r="Q43" s="236" t="s">
        <v>133</v>
      </c>
      <c r="R43" s="236" t="s">
        <v>133</v>
      </c>
      <c r="S43" s="236" t="s">
        <v>3260</v>
      </c>
      <c r="T43" s="236" t="s">
        <v>133</v>
      </c>
      <c r="U43" s="236" t="s">
        <v>3261</v>
      </c>
      <c r="V43" s="236" t="s">
        <v>68</v>
      </c>
      <c r="W43" s="236" t="s">
        <v>68</v>
      </c>
      <c r="X43" s="236" t="s">
        <v>68</v>
      </c>
      <c r="Y43" s="236" t="s">
        <v>68</v>
      </c>
      <c r="Z43" s="236" t="s">
        <v>69</v>
      </c>
      <c r="AA43" s="236" t="s">
        <v>133</v>
      </c>
      <c r="AB43" s="236" t="s">
        <v>3262</v>
      </c>
      <c r="AC43" s="237">
        <v>173</v>
      </c>
      <c r="AD43" s="237">
        <v>15</v>
      </c>
      <c r="AE43" s="237">
        <v>24</v>
      </c>
      <c r="AF43" s="424">
        <f t="shared" si="4"/>
        <v>212</v>
      </c>
      <c r="AG43" s="424">
        <f t="shared" si="6"/>
        <v>0</v>
      </c>
      <c r="AH43" s="426">
        <v>339.20000000000005</v>
      </c>
      <c r="AI43" s="427">
        <f t="shared" si="5"/>
        <v>226.84</v>
      </c>
      <c r="AJ43" s="765"/>
      <c r="AK43" s="239"/>
    </row>
    <row r="44" spans="1:37" s="289" customFormat="1">
      <c r="A44" s="436">
        <v>13</v>
      </c>
      <c r="B44" s="236" t="s">
        <v>8</v>
      </c>
      <c r="C44" s="236" t="s">
        <v>3263</v>
      </c>
      <c r="D44" s="236" t="s">
        <v>3229</v>
      </c>
      <c r="E44" s="236" t="s">
        <v>444</v>
      </c>
      <c r="F44" s="236" t="s">
        <v>3258</v>
      </c>
      <c r="G44" s="236" t="s">
        <v>133</v>
      </c>
      <c r="H44" s="236" t="s">
        <v>3259</v>
      </c>
      <c r="I44" s="236" t="s">
        <v>133</v>
      </c>
      <c r="J44" s="236" t="s">
        <v>389</v>
      </c>
      <c r="K44" s="236" t="s">
        <v>133</v>
      </c>
      <c r="L44" s="236" t="s">
        <v>404</v>
      </c>
      <c r="M44" s="236" t="s">
        <v>236</v>
      </c>
      <c r="N44" s="236" t="s">
        <v>401</v>
      </c>
      <c r="O44" s="236" t="s">
        <v>65</v>
      </c>
      <c r="P44" s="236" t="s">
        <v>133</v>
      </c>
      <c r="Q44" s="236" t="s">
        <v>133</v>
      </c>
      <c r="R44" s="236" t="s">
        <v>133</v>
      </c>
      <c r="S44" s="236" t="s">
        <v>3260</v>
      </c>
      <c r="T44" s="236" t="s">
        <v>133</v>
      </c>
      <c r="U44" s="236" t="s">
        <v>3264</v>
      </c>
      <c r="V44" s="236" t="s">
        <v>68</v>
      </c>
      <c r="W44" s="236" t="s">
        <v>68</v>
      </c>
      <c r="X44" s="236" t="s">
        <v>68</v>
      </c>
      <c r="Y44" s="236" t="s">
        <v>68</v>
      </c>
      <c r="Z44" s="236" t="s">
        <v>69</v>
      </c>
      <c r="AA44" s="236" t="s">
        <v>133</v>
      </c>
      <c r="AB44" s="236" t="s">
        <v>3262</v>
      </c>
      <c r="AC44" s="237">
        <v>173</v>
      </c>
      <c r="AD44" s="237">
        <v>15</v>
      </c>
      <c r="AE44" s="237">
        <v>13</v>
      </c>
      <c r="AF44" s="424">
        <f t="shared" si="4"/>
        <v>201</v>
      </c>
      <c r="AG44" s="424">
        <f t="shared" si="6"/>
        <v>0</v>
      </c>
      <c r="AH44" s="426">
        <v>321.60000000000002</v>
      </c>
      <c r="AI44" s="427">
        <f t="shared" si="5"/>
        <v>215.07000000000002</v>
      </c>
      <c r="AJ44" s="765"/>
      <c r="AK44" s="239"/>
    </row>
    <row r="45" spans="1:37" s="289" customFormat="1">
      <c r="A45" s="436">
        <v>14</v>
      </c>
      <c r="B45" s="236" t="s">
        <v>8</v>
      </c>
      <c r="C45" s="236" t="s">
        <v>3265</v>
      </c>
      <c r="D45" s="236" t="s">
        <v>3229</v>
      </c>
      <c r="E45" s="236" t="s">
        <v>444</v>
      </c>
      <c r="F45" s="236" t="s">
        <v>3258</v>
      </c>
      <c r="G45" s="236" t="s">
        <v>133</v>
      </c>
      <c r="H45" s="236" t="s">
        <v>3259</v>
      </c>
      <c r="I45" s="236" t="s">
        <v>133</v>
      </c>
      <c r="J45" s="236" t="s">
        <v>396</v>
      </c>
      <c r="K45" s="236" t="s">
        <v>133</v>
      </c>
      <c r="L45" s="236" t="s">
        <v>404</v>
      </c>
      <c r="M45" s="236" t="s">
        <v>236</v>
      </c>
      <c r="N45" s="236" t="s">
        <v>401</v>
      </c>
      <c r="O45" s="236" t="s">
        <v>65</v>
      </c>
      <c r="P45" s="236" t="s">
        <v>133</v>
      </c>
      <c r="Q45" s="236" t="s">
        <v>133</v>
      </c>
      <c r="R45" s="236" t="s">
        <v>133</v>
      </c>
      <c r="S45" s="236" t="s">
        <v>3260</v>
      </c>
      <c r="T45" s="236" t="s">
        <v>133</v>
      </c>
      <c r="U45" s="236" t="s">
        <v>3266</v>
      </c>
      <c r="V45" s="236" t="s">
        <v>68</v>
      </c>
      <c r="W45" s="236" t="s">
        <v>68</v>
      </c>
      <c r="X45" s="236" t="s">
        <v>68</v>
      </c>
      <c r="Y45" s="236" t="s">
        <v>68</v>
      </c>
      <c r="Z45" s="236" t="s">
        <v>69</v>
      </c>
      <c r="AA45" s="236" t="s">
        <v>133</v>
      </c>
      <c r="AB45" s="236" t="s">
        <v>3262</v>
      </c>
      <c r="AC45" s="237">
        <v>173</v>
      </c>
      <c r="AD45" s="237">
        <v>25</v>
      </c>
      <c r="AE45" s="237">
        <v>13</v>
      </c>
      <c r="AF45" s="424">
        <f t="shared" si="4"/>
        <v>211</v>
      </c>
      <c r="AG45" s="424">
        <f t="shared" si="6"/>
        <v>0</v>
      </c>
      <c r="AH45" s="426">
        <v>337.6</v>
      </c>
      <c r="AI45" s="427">
        <f t="shared" si="5"/>
        <v>225.77</v>
      </c>
      <c r="AJ45" s="765"/>
      <c r="AK45" s="239"/>
    </row>
    <row r="46" spans="1:37" s="289" customFormat="1">
      <c r="A46" s="436">
        <v>15</v>
      </c>
      <c r="B46" s="236" t="s">
        <v>8</v>
      </c>
      <c r="C46" s="236" t="s">
        <v>3267</v>
      </c>
      <c r="D46" s="236" t="s">
        <v>3229</v>
      </c>
      <c r="E46" s="236" t="s">
        <v>444</v>
      </c>
      <c r="F46" s="236" t="s">
        <v>3258</v>
      </c>
      <c r="G46" s="236" t="s">
        <v>133</v>
      </c>
      <c r="H46" s="236" t="s">
        <v>3259</v>
      </c>
      <c r="I46" s="236" t="s">
        <v>133</v>
      </c>
      <c r="J46" s="236" t="s">
        <v>396</v>
      </c>
      <c r="K46" s="236" t="s">
        <v>133</v>
      </c>
      <c r="L46" s="236" t="s">
        <v>404</v>
      </c>
      <c r="M46" s="236" t="s">
        <v>236</v>
      </c>
      <c r="N46" s="236" t="s">
        <v>401</v>
      </c>
      <c r="O46" s="236" t="s">
        <v>65</v>
      </c>
      <c r="P46" s="236" t="s">
        <v>133</v>
      </c>
      <c r="Q46" s="236" t="s">
        <v>133</v>
      </c>
      <c r="R46" s="236" t="s">
        <v>133</v>
      </c>
      <c r="S46" s="236" t="s">
        <v>3260</v>
      </c>
      <c r="T46" s="236" t="s">
        <v>133</v>
      </c>
      <c r="U46" s="236" t="s">
        <v>3268</v>
      </c>
      <c r="V46" s="236" t="s">
        <v>68</v>
      </c>
      <c r="W46" s="236" t="s">
        <v>68</v>
      </c>
      <c r="X46" s="236" t="s">
        <v>68</v>
      </c>
      <c r="Y46" s="236" t="s">
        <v>68</v>
      </c>
      <c r="Z46" s="236" t="s">
        <v>69</v>
      </c>
      <c r="AA46" s="236" t="s">
        <v>133</v>
      </c>
      <c r="AB46" s="236" t="s">
        <v>3262</v>
      </c>
      <c r="AC46" s="237">
        <v>173</v>
      </c>
      <c r="AD46" s="237">
        <v>25</v>
      </c>
      <c r="AE46" s="237">
        <v>13</v>
      </c>
      <c r="AF46" s="424">
        <f t="shared" si="4"/>
        <v>211</v>
      </c>
      <c r="AG46" s="424">
        <f t="shared" si="6"/>
        <v>0</v>
      </c>
      <c r="AH46" s="426">
        <v>337.6</v>
      </c>
      <c r="AI46" s="427">
        <f t="shared" si="5"/>
        <v>225.77</v>
      </c>
      <c r="AJ46" s="765"/>
      <c r="AK46" s="239"/>
    </row>
    <row r="47" spans="1:37" s="289" customFormat="1">
      <c r="A47" s="436">
        <v>16</v>
      </c>
      <c r="B47" s="236" t="s">
        <v>8</v>
      </c>
      <c r="C47" s="236" t="s">
        <v>3269</v>
      </c>
      <c r="D47" s="236" t="s">
        <v>3229</v>
      </c>
      <c r="E47" s="236" t="s">
        <v>408</v>
      </c>
      <c r="F47" s="236" t="s">
        <v>3258</v>
      </c>
      <c r="G47" s="236" t="s">
        <v>133</v>
      </c>
      <c r="H47" s="236" t="s">
        <v>3270</v>
      </c>
      <c r="I47" s="236" t="s">
        <v>133</v>
      </c>
      <c r="J47" s="236" t="s">
        <v>121</v>
      </c>
      <c r="K47" s="236" t="s">
        <v>2974</v>
      </c>
      <c r="L47" s="236" t="s">
        <v>429</v>
      </c>
      <c r="M47" s="236" t="s">
        <v>236</v>
      </c>
      <c r="N47" s="236" t="s">
        <v>401</v>
      </c>
      <c r="O47" s="236" t="s">
        <v>65</v>
      </c>
      <c r="P47" s="236" t="s">
        <v>133</v>
      </c>
      <c r="Q47" s="236" t="s">
        <v>133</v>
      </c>
      <c r="R47" s="236" t="s">
        <v>133</v>
      </c>
      <c r="S47" s="236" t="s">
        <v>133</v>
      </c>
      <c r="T47" s="236" t="s">
        <v>133</v>
      </c>
      <c r="U47" s="236" t="s">
        <v>3271</v>
      </c>
      <c r="V47" s="236" t="s">
        <v>68</v>
      </c>
      <c r="W47" s="236" t="s">
        <v>68</v>
      </c>
      <c r="X47" s="236" t="s">
        <v>68</v>
      </c>
      <c r="Y47" s="236" t="s">
        <v>68</v>
      </c>
      <c r="Z47" s="236" t="s">
        <v>69</v>
      </c>
      <c r="AA47" s="236" t="s">
        <v>82</v>
      </c>
      <c r="AB47" s="236" t="s">
        <v>3262</v>
      </c>
      <c r="AC47" s="237">
        <v>220</v>
      </c>
      <c r="AD47" s="237">
        <v>8</v>
      </c>
      <c r="AE47" s="237">
        <v>13</v>
      </c>
      <c r="AF47" s="424">
        <f t="shared" si="4"/>
        <v>241</v>
      </c>
      <c r="AG47" s="424">
        <f>AF47*(1-(0.95^0*0.9^0*0.8^0*0.7^0*0.65^0*0.93^0*0.93^0*1^1))</f>
        <v>0</v>
      </c>
      <c r="AH47" s="426">
        <v>385.6</v>
      </c>
      <c r="AI47" s="427">
        <f t="shared" si="5"/>
        <v>257.87</v>
      </c>
      <c r="AJ47" s="765"/>
      <c r="AK47" s="239"/>
    </row>
    <row r="48" spans="1:37" s="289" customFormat="1">
      <c r="A48" s="436">
        <v>17</v>
      </c>
      <c r="B48" s="236" t="s">
        <v>8</v>
      </c>
      <c r="C48" s="236" t="s">
        <v>3272</v>
      </c>
      <c r="D48" s="236" t="s">
        <v>3229</v>
      </c>
      <c r="E48" s="236" t="s">
        <v>408</v>
      </c>
      <c r="F48" s="236" t="s">
        <v>3258</v>
      </c>
      <c r="G48" s="236" t="s">
        <v>133</v>
      </c>
      <c r="H48" s="236" t="s">
        <v>709</v>
      </c>
      <c r="I48" s="236" t="s">
        <v>714</v>
      </c>
      <c r="J48" s="236" t="s">
        <v>389</v>
      </c>
      <c r="K48" s="236" t="s">
        <v>437</v>
      </c>
      <c r="L48" s="236" t="s">
        <v>693</v>
      </c>
      <c r="M48" s="236" t="s">
        <v>74</v>
      </c>
      <c r="N48" s="236" t="s">
        <v>401</v>
      </c>
      <c r="O48" s="236" t="s">
        <v>65</v>
      </c>
      <c r="P48" s="236">
        <v>0</v>
      </c>
      <c r="Q48" s="236" t="s">
        <v>133</v>
      </c>
      <c r="R48" s="236" t="s">
        <v>133</v>
      </c>
      <c r="S48" s="236" t="s">
        <v>3215</v>
      </c>
      <c r="T48" s="236" t="s">
        <v>133</v>
      </c>
      <c r="U48" s="236" t="s">
        <v>3273</v>
      </c>
      <c r="V48" s="236" t="s">
        <v>3274</v>
      </c>
      <c r="W48" s="236" t="s">
        <v>426</v>
      </c>
      <c r="X48" s="236" t="s">
        <v>68</v>
      </c>
      <c r="Y48" s="236" t="s">
        <v>68</v>
      </c>
      <c r="Z48" s="236" t="s">
        <v>69</v>
      </c>
      <c r="AA48" s="236" t="s">
        <v>133</v>
      </c>
      <c r="AB48" s="236" t="s">
        <v>3275</v>
      </c>
      <c r="AC48" s="237">
        <v>364</v>
      </c>
      <c r="AD48" s="237">
        <v>15</v>
      </c>
      <c r="AE48" s="237">
        <v>29</v>
      </c>
      <c r="AF48" s="424">
        <f t="shared" si="4"/>
        <v>408</v>
      </c>
      <c r="AG48" s="424">
        <v>0</v>
      </c>
      <c r="AH48" s="426">
        <v>652.80000000000007</v>
      </c>
      <c r="AI48" s="427">
        <f t="shared" si="5"/>
        <v>436.56</v>
      </c>
      <c r="AJ48" s="765"/>
      <c r="AK48" s="239"/>
    </row>
    <row r="49" spans="1:37" s="289" customFormat="1">
      <c r="A49" s="436">
        <v>18</v>
      </c>
      <c r="B49" s="236" t="s">
        <v>8</v>
      </c>
      <c r="C49" s="236" t="s">
        <v>3276</v>
      </c>
      <c r="D49" s="236" t="s">
        <v>3229</v>
      </c>
      <c r="E49" s="236" t="s">
        <v>408</v>
      </c>
      <c r="F49" s="236" t="s">
        <v>3258</v>
      </c>
      <c r="G49" s="236" t="s">
        <v>133</v>
      </c>
      <c r="H49" s="236" t="s">
        <v>709</v>
      </c>
      <c r="I49" s="236" t="s">
        <v>669</v>
      </c>
      <c r="J49" s="236" t="s">
        <v>389</v>
      </c>
      <c r="K49" s="236" t="s">
        <v>437</v>
      </c>
      <c r="L49" s="236" t="s">
        <v>404</v>
      </c>
      <c r="M49" s="236" t="s">
        <v>74</v>
      </c>
      <c r="N49" s="236" t="s">
        <v>401</v>
      </c>
      <c r="O49" s="236" t="s">
        <v>65</v>
      </c>
      <c r="P49" s="236">
        <v>0</v>
      </c>
      <c r="Q49" s="236" t="s">
        <v>133</v>
      </c>
      <c r="R49" s="236" t="s">
        <v>133</v>
      </c>
      <c r="S49" s="236" t="s">
        <v>3215</v>
      </c>
      <c r="T49" s="236" t="s">
        <v>133</v>
      </c>
      <c r="U49" s="236" t="s">
        <v>3277</v>
      </c>
      <c r="V49" s="236" t="s">
        <v>416</v>
      </c>
      <c r="W49" s="236" t="s">
        <v>416</v>
      </c>
      <c r="X49" s="236" t="s">
        <v>68</v>
      </c>
      <c r="Y49" s="236" t="s">
        <v>68</v>
      </c>
      <c r="Z49" s="236" t="s">
        <v>69</v>
      </c>
      <c r="AA49" s="236" t="s">
        <v>133</v>
      </c>
      <c r="AB49" s="236" t="s">
        <v>3278</v>
      </c>
      <c r="AC49" s="237">
        <v>364</v>
      </c>
      <c r="AD49" s="237">
        <v>15</v>
      </c>
      <c r="AE49" s="237">
        <v>13</v>
      </c>
      <c r="AF49" s="424">
        <f t="shared" si="4"/>
        <v>392</v>
      </c>
      <c r="AG49" s="424">
        <v>0</v>
      </c>
      <c r="AH49" s="426">
        <v>627.20000000000005</v>
      </c>
      <c r="AI49" s="427">
        <f t="shared" si="5"/>
        <v>419.44</v>
      </c>
      <c r="AJ49" s="765"/>
      <c r="AK49" s="239"/>
    </row>
    <row r="50" spans="1:37" s="289" customFormat="1">
      <c r="A50" s="436">
        <v>19</v>
      </c>
      <c r="B50" s="236" t="s">
        <v>8</v>
      </c>
      <c r="C50" s="236" t="s">
        <v>3279</v>
      </c>
      <c r="D50" s="236" t="s">
        <v>3229</v>
      </c>
      <c r="E50" s="236" t="s">
        <v>408</v>
      </c>
      <c r="F50" s="236" t="s">
        <v>3258</v>
      </c>
      <c r="G50" s="236" t="s">
        <v>133</v>
      </c>
      <c r="H50" s="236" t="s">
        <v>709</v>
      </c>
      <c r="I50" s="236" t="s">
        <v>669</v>
      </c>
      <c r="J50" s="236" t="s">
        <v>389</v>
      </c>
      <c r="K50" s="236" t="s">
        <v>437</v>
      </c>
      <c r="L50" s="236" t="s">
        <v>3280</v>
      </c>
      <c r="M50" s="236" t="s">
        <v>74</v>
      </c>
      <c r="N50" s="236" t="s">
        <v>401</v>
      </c>
      <c r="O50" s="236" t="s">
        <v>65</v>
      </c>
      <c r="P50" s="236">
        <v>0</v>
      </c>
      <c r="Q50" s="236" t="s">
        <v>133</v>
      </c>
      <c r="R50" s="236" t="s">
        <v>133</v>
      </c>
      <c r="S50" s="236" t="s">
        <v>3281</v>
      </c>
      <c r="T50" s="236" t="s">
        <v>133</v>
      </c>
      <c r="U50" s="236" t="s">
        <v>3282</v>
      </c>
      <c r="V50" s="236" t="s">
        <v>68</v>
      </c>
      <c r="W50" s="236" t="s">
        <v>68</v>
      </c>
      <c r="X50" s="236" t="s">
        <v>68</v>
      </c>
      <c r="Y50" s="236" t="s">
        <v>68</v>
      </c>
      <c r="Z50" s="236" t="s">
        <v>69</v>
      </c>
      <c r="AA50" s="236" t="s">
        <v>133</v>
      </c>
      <c r="AB50" s="236" t="s">
        <v>3283</v>
      </c>
      <c r="AC50" s="237">
        <v>364</v>
      </c>
      <c r="AD50" s="237">
        <v>15</v>
      </c>
      <c r="AE50" s="237">
        <v>63</v>
      </c>
      <c r="AF50" s="424">
        <f t="shared" si="4"/>
        <v>442</v>
      </c>
      <c r="AG50" s="424">
        <f>AF50*(1-(0.95^0*0.9^0*0.8^0*0.7^0*0.65^0*0.93^0*0.93^0*1^0))</f>
        <v>0</v>
      </c>
      <c r="AH50" s="426">
        <v>707.2</v>
      </c>
      <c r="AI50" s="427">
        <f t="shared" si="5"/>
        <v>472.94000000000005</v>
      </c>
      <c r="AJ50" s="765"/>
      <c r="AK50" s="239"/>
    </row>
    <row r="51" spans="1:37" s="289" customFormat="1">
      <c r="A51" s="436">
        <v>20</v>
      </c>
      <c r="B51" s="236" t="s">
        <v>8</v>
      </c>
      <c r="C51" s="236" t="s">
        <v>3284</v>
      </c>
      <c r="D51" s="236" t="s">
        <v>3229</v>
      </c>
      <c r="E51" s="236" t="s">
        <v>408</v>
      </c>
      <c r="F51" s="236" t="s">
        <v>3258</v>
      </c>
      <c r="G51" s="236" t="s">
        <v>133</v>
      </c>
      <c r="H51" s="236" t="s">
        <v>709</v>
      </c>
      <c r="I51" s="236" t="s">
        <v>669</v>
      </c>
      <c r="J51" s="236" t="s">
        <v>389</v>
      </c>
      <c r="K51" s="236" t="s">
        <v>437</v>
      </c>
      <c r="L51" s="236" t="s">
        <v>3280</v>
      </c>
      <c r="M51" s="236" t="s">
        <v>74</v>
      </c>
      <c r="N51" s="236" t="s">
        <v>401</v>
      </c>
      <c r="O51" s="236" t="s">
        <v>65</v>
      </c>
      <c r="P51" s="236">
        <v>0</v>
      </c>
      <c r="Q51" s="236" t="s">
        <v>133</v>
      </c>
      <c r="R51" s="236" t="s">
        <v>133</v>
      </c>
      <c r="S51" s="236" t="s">
        <v>3285</v>
      </c>
      <c r="T51" s="236" t="s">
        <v>133</v>
      </c>
      <c r="U51" s="236" t="s">
        <v>3286</v>
      </c>
      <c r="V51" s="236" t="s">
        <v>68</v>
      </c>
      <c r="W51" s="236" t="s">
        <v>68</v>
      </c>
      <c r="X51" s="236" t="s">
        <v>68</v>
      </c>
      <c r="Y51" s="236" t="s">
        <v>68</v>
      </c>
      <c r="Z51" s="236" t="s">
        <v>69</v>
      </c>
      <c r="AA51" s="236" t="s">
        <v>133</v>
      </c>
      <c r="AB51" s="236" t="s">
        <v>3283</v>
      </c>
      <c r="AC51" s="237">
        <v>364</v>
      </c>
      <c r="AD51" s="237">
        <v>15</v>
      </c>
      <c r="AE51" s="237">
        <v>63</v>
      </c>
      <c r="AF51" s="424">
        <f t="shared" si="4"/>
        <v>442</v>
      </c>
      <c r="AG51" s="424">
        <f>AF51*(1-(0.95^0*0.9^0*0.8^0*0.7^0*0.65^0*0.93^0*0.93^0*1^0))</f>
        <v>0</v>
      </c>
      <c r="AH51" s="426">
        <v>707.2</v>
      </c>
      <c r="AI51" s="427">
        <f t="shared" si="5"/>
        <v>472.94000000000005</v>
      </c>
      <c r="AJ51" s="765"/>
      <c r="AK51" s="239"/>
    </row>
    <row r="52" spans="1:37" s="289" customFormat="1">
      <c r="A52" s="436">
        <v>21</v>
      </c>
      <c r="B52" s="236" t="s">
        <v>8</v>
      </c>
      <c r="C52" s="236" t="s">
        <v>3287</v>
      </c>
      <c r="D52" s="236" t="s">
        <v>3229</v>
      </c>
      <c r="E52" s="236" t="s">
        <v>408</v>
      </c>
      <c r="F52" s="236" t="s">
        <v>3258</v>
      </c>
      <c r="G52" s="236" t="s">
        <v>133</v>
      </c>
      <c r="H52" s="236" t="s">
        <v>713</v>
      </c>
      <c r="I52" s="236" t="s">
        <v>714</v>
      </c>
      <c r="J52" s="236" t="s">
        <v>389</v>
      </c>
      <c r="K52" s="236" t="s">
        <v>437</v>
      </c>
      <c r="L52" s="236" t="s">
        <v>3288</v>
      </c>
      <c r="M52" s="236" t="s">
        <v>74</v>
      </c>
      <c r="N52" s="236" t="s">
        <v>401</v>
      </c>
      <c r="O52" s="236" t="s">
        <v>65</v>
      </c>
      <c r="P52" s="236">
        <v>0</v>
      </c>
      <c r="Q52" s="236" t="s">
        <v>133</v>
      </c>
      <c r="R52" s="236" t="s">
        <v>133</v>
      </c>
      <c r="S52" s="236" t="s">
        <v>3215</v>
      </c>
      <c r="T52" s="236" t="s">
        <v>133</v>
      </c>
      <c r="U52" s="236" t="s">
        <v>3289</v>
      </c>
      <c r="V52" s="236" t="s">
        <v>416</v>
      </c>
      <c r="W52" s="236" t="s">
        <v>416</v>
      </c>
      <c r="X52" s="236" t="s">
        <v>68</v>
      </c>
      <c r="Y52" s="236" t="s">
        <v>68</v>
      </c>
      <c r="Z52" s="236" t="s">
        <v>69</v>
      </c>
      <c r="AA52" s="236" t="s">
        <v>133</v>
      </c>
      <c r="AB52" s="236" t="s">
        <v>3278</v>
      </c>
      <c r="AC52" s="237">
        <v>364</v>
      </c>
      <c r="AD52" s="237">
        <v>15</v>
      </c>
      <c r="AE52" s="237">
        <v>63</v>
      </c>
      <c r="AF52" s="424">
        <f t="shared" si="4"/>
        <v>442</v>
      </c>
      <c r="AG52" s="424">
        <v>0</v>
      </c>
      <c r="AH52" s="426">
        <v>707.2</v>
      </c>
      <c r="AI52" s="427">
        <f t="shared" si="5"/>
        <v>472.94000000000005</v>
      </c>
      <c r="AJ52" s="765"/>
      <c r="AK52" s="239"/>
    </row>
    <row r="53" spans="1:37" s="289" customFormat="1">
      <c r="A53" s="436">
        <v>22</v>
      </c>
      <c r="B53" s="236" t="s">
        <v>8</v>
      </c>
      <c r="C53" s="236" t="s">
        <v>3290</v>
      </c>
      <c r="D53" s="236" t="s">
        <v>3229</v>
      </c>
      <c r="E53" s="236" t="s">
        <v>414</v>
      </c>
      <c r="F53" s="236" t="s">
        <v>3258</v>
      </c>
      <c r="G53" s="236" t="s">
        <v>133</v>
      </c>
      <c r="H53" s="236" t="s">
        <v>713</v>
      </c>
      <c r="I53" s="236">
        <v>3000</v>
      </c>
      <c r="J53" s="236" t="s">
        <v>396</v>
      </c>
      <c r="K53" s="236" t="s">
        <v>437</v>
      </c>
      <c r="L53" s="236" t="s">
        <v>404</v>
      </c>
      <c r="M53" s="236" t="s">
        <v>113</v>
      </c>
      <c r="N53" s="236" t="s">
        <v>401</v>
      </c>
      <c r="O53" s="236" t="s">
        <v>65</v>
      </c>
      <c r="P53" s="236">
        <v>0</v>
      </c>
      <c r="Q53" s="236" t="s">
        <v>133</v>
      </c>
      <c r="R53" s="236" t="s">
        <v>133</v>
      </c>
      <c r="S53" s="236" t="s">
        <v>3291</v>
      </c>
      <c r="T53" s="236" t="s">
        <v>133</v>
      </c>
      <c r="U53" s="236" t="s">
        <v>3292</v>
      </c>
      <c r="V53" s="236" t="s">
        <v>68</v>
      </c>
      <c r="W53" s="236" t="s">
        <v>68</v>
      </c>
      <c r="X53" s="236" t="s">
        <v>68</v>
      </c>
      <c r="Y53" s="236" t="s">
        <v>68</v>
      </c>
      <c r="Z53" s="236" t="s">
        <v>69</v>
      </c>
      <c r="AA53" s="236" t="s">
        <v>133</v>
      </c>
      <c r="AB53" s="236" t="s">
        <v>3283</v>
      </c>
      <c r="AC53" s="237">
        <v>364</v>
      </c>
      <c r="AD53" s="237">
        <v>25</v>
      </c>
      <c r="AE53" s="237">
        <v>13</v>
      </c>
      <c r="AF53" s="424">
        <f t="shared" si="4"/>
        <v>402</v>
      </c>
      <c r="AG53" s="424">
        <f>AF53*(1-(0.95^0*0.9^0*0.8^0*0.7^0*0.65^0*0.93^0*0.93^0*1^0))</f>
        <v>0</v>
      </c>
      <c r="AH53" s="426">
        <v>643.20000000000005</v>
      </c>
      <c r="AI53" s="427">
        <f t="shared" si="5"/>
        <v>430.14000000000004</v>
      </c>
      <c r="AJ53" s="765"/>
      <c r="AK53" s="239"/>
    </row>
    <row r="54" spans="1:37" s="289" customFormat="1">
      <c r="A54" s="436">
        <v>23</v>
      </c>
      <c r="B54" s="236" t="s">
        <v>8</v>
      </c>
      <c r="C54" s="236" t="s">
        <v>3293</v>
      </c>
      <c r="D54" s="236" t="s">
        <v>3229</v>
      </c>
      <c r="E54" s="236" t="s">
        <v>423</v>
      </c>
      <c r="F54" s="236" t="s">
        <v>3294</v>
      </c>
      <c r="G54" s="236" t="s">
        <v>133</v>
      </c>
      <c r="H54" s="236" t="s">
        <v>1145</v>
      </c>
      <c r="I54" s="236"/>
      <c r="J54" s="236" t="s">
        <v>396</v>
      </c>
      <c r="K54" s="236" t="s">
        <v>194</v>
      </c>
      <c r="L54" s="236" t="s">
        <v>133</v>
      </c>
      <c r="M54" s="236" t="s">
        <v>74</v>
      </c>
      <c r="N54" s="236" t="s">
        <v>75</v>
      </c>
      <c r="O54" s="236" t="s">
        <v>65</v>
      </c>
      <c r="P54" s="236">
        <v>0</v>
      </c>
      <c r="Q54" s="236" t="s">
        <v>133</v>
      </c>
      <c r="R54" s="236" t="s">
        <v>133</v>
      </c>
      <c r="S54" s="236" t="s">
        <v>752</v>
      </c>
      <c r="T54" s="236" t="s">
        <v>375</v>
      </c>
      <c r="U54" s="236" t="s">
        <v>3295</v>
      </c>
      <c r="V54" s="236" t="s">
        <v>68</v>
      </c>
      <c r="W54" s="236" t="s">
        <v>68</v>
      </c>
      <c r="X54" s="236" t="s">
        <v>68</v>
      </c>
      <c r="Y54" s="236" t="s">
        <v>68</v>
      </c>
      <c r="Z54" s="236" t="s">
        <v>69</v>
      </c>
      <c r="AA54" s="236" t="s">
        <v>133</v>
      </c>
      <c r="AB54" s="236" t="s">
        <v>141</v>
      </c>
      <c r="AC54" s="237">
        <v>54</v>
      </c>
      <c r="AD54" s="237">
        <v>25</v>
      </c>
      <c r="AE54" s="237">
        <v>0</v>
      </c>
      <c r="AF54" s="424">
        <f t="shared" si="4"/>
        <v>79</v>
      </c>
      <c r="AG54" s="424">
        <v>0</v>
      </c>
      <c r="AH54" s="426">
        <v>126.4</v>
      </c>
      <c r="AI54" s="427">
        <f t="shared" si="5"/>
        <v>84.53</v>
      </c>
      <c r="AJ54" s="765"/>
      <c r="AK54" s="239"/>
    </row>
    <row r="55" spans="1:37" s="289" customFormat="1">
      <c r="A55" s="436">
        <v>24</v>
      </c>
      <c r="B55" s="236" t="s">
        <v>8</v>
      </c>
      <c r="C55" s="236" t="s">
        <v>3296</v>
      </c>
      <c r="D55" s="236" t="s">
        <v>3229</v>
      </c>
      <c r="E55" s="236" t="s">
        <v>423</v>
      </c>
      <c r="F55" s="236" t="s">
        <v>3297</v>
      </c>
      <c r="G55" s="236" t="s">
        <v>133</v>
      </c>
      <c r="H55" s="236" t="s">
        <v>3298</v>
      </c>
      <c r="I55" s="236"/>
      <c r="J55" s="236" t="s">
        <v>389</v>
      </c>
      <c r="K55" s="236" t="s">
        <v>194</v>
      </c>
      <c r="L55" s="236" t="s">
        <v>3299</v>
      </c>
      <c r="M55" s="236" t="s">
        <v>74</v>
      </c>
      <c r="N55" s="236" t="s">
        <v>75</v>
      </c>
      <c r="O55" s="236" t="s">
        <v>65</v>
      </c>
      <c r="P55" s="236">
        <v>0</v>
      </c>
      <c r="Q55" s="236" t="s">
        <v>133</v>
      </c>
      <c r="R55" s="236" t="s">
        <v>133</v>
      </c>
      <c r="S55" s="236" t="s">
        <v>880</v>
      </c>
      <c r="T55" s="236" t="s">
        <v>375</v>
      </c>
      <c r="U55" s="236" t="s">
        <v>3300</v>
      </c>
      <c r="V55" s="236" t="s">
        <v>68</v>
      </c>
      <c r="W55" s="236" t="s">
        <v>68</v>
      </c>
      <c r="X55" s="236" t="s">
        <v>68</v>
      </c>
      <c r="Y55" s="236" t="s">
        <v>68</v>
      </c>
      <c r="Z55" s="236" t="s">
        <v>69</v>
      </c>
      <c r="AA55" s="236" t="s">
        <v>133</v>
      </c>
      <c r="AB55" s="236" t="s">
        <v>3301</v>
      </c>
      <c r="AC55" s="237">
        <v>142</v>
      </c>
      <c r="AD55" s="237">
        <v>15</v>
      </c>
      <c r="AE55" s="237">
        <v>72</v>
      </c>
      <c r="AF55" s="424">
        <f t="shared" si="4"/>
        <v>229</v>
      </c>
      <c r="AG55" s="424">
        <f>AF55*(1-(0.95^0*0.9^0*0.8^0*0.7^0*0.65^0*0.93^0*0.93^0*1^0))</f>
        <v>0</v>
      </c>
      <c r="AH55" s="426">
        <v>366.40000000000003</v>
      </c>
      <c r="AI55" s="427">
        <f t="shared" si="5"/>
        <v>245.03</v>
      </c>
      <c r="AJ55" s="765"/>
      <c r="AK55" s="239"/>
    </row>
    <row r="56" spans="1:37" s="289" customFormat="1">
      <c r="A56" s="436">
        <v>25</v>
      </c>
      <c r="B56" s="236" t="s">
        <v>8</v>
      </c>
      <c r="C56" s="236" t="s">
        <v>3302</v>
      </c>
      <c r="D56" s="236" t="s">
        <v>3229</v>
      </c>
      <c r="E56" s="236" t="s">
        <v>403</v>
      </c>
      <c r="F56" s="236" t="s">
        <v>3297</v>
      </c>
      <c r="G56" s="236" t="s">
        <v>133</v>
      </c>
      <c r="H56" s="236" t="s">
        <v>3303</v>
      </c>
      <c r="I56" s="236">
        <v>2000</v>
      </c>
      <c r="J56" s="236" t="s">
        <v>454</v>
      </c>
      <c r="K56" s="236" t="s">
        <v>133</v>
      </c>
      <c r="L56" s="236" t="s">
        <v>133</v>
      </c>
      <c r="M56" s="236" t="s">
        <v>74</v>
      </c>
      <c r="N56" s="236" t="s">
        <v>401</v>
      </c>
      <c r="O56" s="236" t="s">
        <v>65</v>
      </c>
      <c r="P56" s="236">
        <v>0</v>
      </c>
      <c r="Q56" s="236" t="s">
        <v>133</v>
      </c>
      <c r="R56" s="236" t="s">
        <v>133</v>
      </c>
      <c r="S56" s="236" t="s">
        <v>3304</v>
      </c>
      <c r="T56" s="236" t="s">
        <v>133</v>
      </c>
      <c r="U56" s="236" t="s">
        <v>3305</v>
      </c>
      <c r="V56" s="236" t="s">
        <v>68</v>
      </c>
      <c r="W56" s="236" t="s">
        <v>68</v>
      </c>
      <c r="X56" s="236" t="s">
        <v>68</v>
      </c>
      <c r="Y56" s="236" t="s">
        <v>68</v>
      </c>
      <c r="Z56" s="236" t="s">
        <v>69</v>
      </c>
      <c r="AA56" s="236" t="s">
        <v>133</v>
      </c>
      <c r="AB56" s="236" t="s">
        <v>3301</v>
      </c>
      <c r="AC56" s="237">
        <v>172</v>
      </c>
      <c r="AD56" s="237">
        <v>50</v>
      </c>
      <c r="AE56" s="237">
        <v>0</v>
      </c>
      <c r="AF56" s="424">
        <f t="shared" si="4"/>
        <v>222</v>
      </c>
      <c r="AG56" s="424">
        <v>0</v>
      </c>
      <c r="AH56" s="426">
        <v>355.20000000000005</v>
      </c>
      <c r="AI56" s="427">
        <f t="shared" si="5"/>
        <v>237.54000000000002</v>
      </c>
      <c r="AJ56" s="765"/>
      <c r="AK56" s="239"/>
    </row>
    <row r="57" spans="1:37" s="289" customFormat="1">
      <c r="A57" s="436">
        <v>26</v>
      </c>
      <c r="B57" s="236" t="s">
        <v>8</v>
      </c>
      <c r="C57" s="236" t="s">
        <v>3306</v>
      </c>
      <c r="D57" s="236" t="s">
        <v>3229</v>
      </c>
      <c r="E57" s="236" t="s">
        <v>408</v>
      </c>
      <c r="F57" s="236" t="s">
        <v>3307</v>
      </c>
      <c r="G57" s="236" t="s">
        <v>133</v>
      </c>
      <c r="H57" s="236" t="s">
        <v>3308</v>
      </c>
      <c r="I57" s="236" t="s">
        <v>133</v>
      </c>
      <c r="J57" s="236" t="s">
        <v>396</v>
      </c>
      <c r="K57" s="236" t="s">
        <v>2974</v>
      </c>
      <c r="L57" s="236" t="s">
        <v>404</v>
      </c>
      <c r="M57" s="236" t="s">
        <v>236</v>
      </c>
      <c r="N57" s="236" t="s">
        <v>401</v>
      </c>
      <c r="O57" s="236" t="s">
        <v>65</v>
      </c>
      <c r="P57" s="236" t="s">
        <v>133</v>
      </c>
      <c r="Q57" s="236" t="s">
        <v>133</v>
      </c>
      <c r="R57" s="236" t="s">
        <v>133</v>
      </c>
      <c r="S57" s="236" t="s">
        <v>133</v>
      </c>
      <c r="T57" s="236" t="s">
        <v>133</v>
      </c>
      <c r="U57" s="236" t="s">
        <v>3309</v>
      </c>
      <c r="V57" s="236" t="s">
        <v>68</v>
      </c>
      <c r="W57" s="236" t="s">
        <v>68</v>
      </c>
      <c r="X57" s="236" t="s">
        <v>68</v>
      </c>
      <c r="Y57" s="236" t="s">
        <v>68</v>
      </c>
      <c r="Z57" s="236" t="s">
        <v>69</v>
      </c>
      <c r="AA57" s="236" t="s">
        <v>82</v>
      </c>
      <c r="AB57" s="236" t="s">
        <v>3310</v>
      </c>
      <c r="AC57" s="237">
        <v>341</v>
      </c>
      <c r="AD57" s="237">
        <v>25</v>
      </c>
      <c r="AE57" s="237">
        <v>13</v>
      </c>
      <c r="AF57" s="424">
        <f t="shared" si="4"/>
        <v>379</v>
      </c>
      <c r="AG57" s="424">
        <f>AF57*(1-(0.95^0*0.9^0*0.8^0*0.7^0*0.65^0*0.93^0*0.93^0*1^1))</f>
        <v>0</v>
      </c>
      <c r="AH57" s="426">
        <v>606.4</v>
      </c>
      <c r="AI57" s="427">
        <f t="shared" si="5"/>
        <v>405.53000000000003</v>
      </c>
      <c r="AJ57" s="765"/>
      <c r="AK57" s="239"/>
    </row>
    <row r="58" spans="1:37" s="658" customFormat="1" ht="15.75" thickBot="1">
      <c r="A58" s="437">
        <v>27</v>
      </c>
      <c r="B58" s="428" t="s">
        <v>8</v>
      </c>
      <c r="C58" s="428" t="s">
        <v>3311</v>
      </c>
      <c r="D58" s="428" t="s">
        <v>3229</v>
      </c>
      <c r="E58" s="428" t="s">
        <v>1811</v>
      </c>
      <c r="F58" s="428" t="s">
        <v>3307</v>
      </c>
      <c r="G58" s="428" t="s">
        <v>133</v>
      </c>
      <c r="H58" s="428" t="s">
        <v>3312</v>
      </c>
      <c r="I58" s="428" t="s">
        <v>714</v>
      </c>
      <c r="J58" s="428" t="s">
        <v>454</v>
      </c>
      <c r="K58" s="428" t="s">
        <v>437</v>
      </c>
      <c r="L58" s="428" t="s">
        <v>448</v>
      </c>
      <c r="M58" s="428" t="s">
        <v>113</v>
      </c>
      <c r="N58" s="428" t="s">
        <v>401</v>
      </c>
      <c r="O58" s="428" t="s">
        <v>65</v>
      </c>
      <c r="P58" s="428">
        <v>0</v>
      </c>
      <c r="Q58" s="428" t="s">
        <v>133</v>
      </c>
      <c r="R58" s="428" t="s">
        <v>133</v>
      </c>
      <c r="S58" s="428" t="s">
        <v>672</v>
      </c>
      <c r="T58" s="428" t="s">
        <v>133</v>
      </c>
      <c r="U58" s="428" t="s">
        <v>3313</v>
      </c>
      <c r="V58" s="428" t="s">
        <v>68</v>
      </c>
      <c r="W58" s="428" t="s">
        <v>68</v>
      </c>
      <c r="X58" s="428" t="s">
        <v>68</v>
      </c>
      <c r="Y58" s="428" t="s">
        <v>68</v>
      </c>
      <c r="Z58" s="428" t="s">
        <v>69</v>
      </c>
      <c r="AA58" s="428" t="s">
        <v>133</v>
      </c>
      <c r="AB58" s="428" t="s">
        <v>141</v>
      </c>
      <c r="AC58" s="429">
        <v>381</v>
      </c>
      <c r="AD58" s="429">
        <v>50</v>
      </c>
      <c r="AE58" s="429">
        <v>25</v>
      </c>
      <c r="AF58" s="430">
        <f t="shared" si="4"/>
        <v>456</v>
      </c>
      <c r="AG58" s="430">
        <f>AF58*(1-(0.95^0*0.9^0*0.8^0*0.7^0*0.65^0*0.93^0*0.93^0*1^0))</f>
        <v>0</v>
      </c>
      <c r="AH58" s="431">
        <v>729.6</v>
      </c>
      <c r="AI58" s="432">
        <f t="shared" si="5"/>
        <v>487.92</v>
      </c>
      <c r="AJ58" s="766"/>
      <c r="AK58" s="433"/>
    </row>
    <row r="59" spans="1:37">
      <c r="A59" s="438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5"/>
      <c r="AD59" s="25"/>
      <c r="AE59" s="25"/>
      <c r="AF59" s="425"/>
      <c r="AG59" s="425"/>
      <c r="AH59" s="28"/>
      <c r="AI59" s="26"/>
      <c r="AJ59" s="27"/>
      <c r="AK59" s="27"/>
    </row>
    <row r="60" spans="1:37">
      <c r="A60" s="438" t="s">
        <v>133</v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5"/>
      <c r="AD60" s="25"/>
      <c r="AE60" s="25"/>
      <c r="AF60" s="425"/>
      <c r="AG60" s="425"/>
      <c r="AH60" s="28"/>
      <c r="AI60" s="29"/>
      <c r="AJ60" s="27"/>
      <c r="AK60" s="27"/>
    </row>
    <row r="61" spans="1:37">
      <c r="A61" s="438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5"/>
      <c r="AD61" s="25"/>
      <c r="AE61" s="25"/>
      <c r="AF61" s="425"/>
      <c r="AG61" s="425"/>
      <c r="AH61" s="25"/>
      <c r="AI61" s="26"/>
      <c r="AJ61" s="27"/>
      <c r="AK61" s="27"/>
    </row>
    <row r="62" spans="1:37">
      <c r="A62" s="438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5"/>
      <c r="AD62" s="25"/>
      <c r="AE62" s="25"/>
      <c r="AF62" s="425"/>
      <c r="AG62" s="425"/>
      <c r="AH62" s="25"/>
      <c r="AI62" s="26"/>
      <c r="AJ62" s="27"/>
      <c r="AK62" s="27"/>
    </row>
    <row r="63" spans="1:37">
      <c r="A63" s="438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5"/>
      <c r="AD63" s="25"/>
      <c r="AE63" s="25"/>
      <c r="AF63" s="425"/>
      <c r="AG63" s="425"/>
      <c r="AH63" s="25"/>
      <c r="AI63" s="26"/>
      <c r="AJ63" s="27"/>
      <c r="AK63" s="27"/>
    </row>
    <row r="64" spans="1:37">
      <c r="A64" s="438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5"/>
      <c r="AD64" s="25"/>
      <c r="AE64" s="25"/>
      <c r="AF64" s="425"/>
      <c r="AG64" s="425"/>
      <c r="AH64" s="25"/>
      <c r="AI64" s="26"/>
      <c r="AJ64" s="27"/>
      <c r="AK64" s="27"/>
    </row>
    <row r="65" spans="1:37">
      <c r="A65" s="438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5"/>
      <c r="AD65" s="25"/>
      <c r="AE65" s="25"/>
      <c r="AF65" s="425"/>
      <c r="AG65" s="425"/>
      <c r="AH65" s="25"/>
      <c r="AI65" s="26"/>
      <c r="AJ65" s="27"/>
      <c r="AK65" s="27"/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 r:id="rId1"/>
    </customSheetView>
    <customSheetView guid="{5B1FA305-463D-4B6E-BF98-81A6929C891E}" scale="75" hiddenColumns="1">
      <pageMargins left="0.7" right="0.7" top="0.75" bottom="0.75" header="0.3" footer="0.3"/>
      <pageSetup orientation="portrait" horizontalDpi="4294967295" verticalDpi="4294967295" r:id="rId2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 r:id="rId3"/>
    </customSheetView>
    <customSheetView guid="{B6E6045D-E631-482D-8F65-2EABDB0B6ECE}" scale="75" hiddenColumns="1">
      <selection activeCell="AW39" sqref="AW39"/>
      <pageMargins left="0" right="0" top="0" bottom="0" header="0" footer="0"/>
      <pageSetup orientation="portrait" horizontalDpi="4294967295" verticalDpi="4294967295" r:id="rId4"/>
    </customSheetView>
    <customSheetView guid="{074FE138-8171-45F3-8951-6B9C47661CC2}" scale="75" hiddenColumns="1">
      <selection activeCell="AW39" sqref="AW39"/>
      <pageMargins left="0" right="0" top="0" bottom="0" header="0" footer="0"/>
      <pageSetup orientation="portrait" horizontalDpi="4294967295" verticalDpi="4294967295" r:id="rId5"/>
    </customSheetView>
    <customSheetView guid="{6B75CD61-CFF4-4706-A14B-83CD51F19D1B}" scale="75" hiddenColumns="1">
      <pageMargins left="0" right="0" top="0" bottom="0" header="0" footer="0"/>
      <pageSetup orientation="portrait" horizontalDpi="4294967295" verticalDpi="4294967295" r:id="rId6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 r:id="rId7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 r:id="rId8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 r:id="rId9"/>
    </customSheetView>
    <customSheetView guid="{71B299E4-61CE-49C1-81D9-062E3F90F2BD}" scale="75" hiddenColumns="1">
      <pageMargins left="0" right="0" top="0" bottom="0" header="0" footer="0"/>
      <pageSetup orientation="portrait" horizontalDpi="4294967295" verticalDpi="4294967295" r:id="rId10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 r:id="rId11"/>
    </customSheetView>
  </customSheetViews>
  <pageMargins left="0" right="0" top="0" bottom="0" header="0" footer="0"/>
  <pageSetup orientation="portrait" horizontalDpi="4294967295" verticalDpi="4294967295" r:id="rId12"/>
  <drawing r:id="rId1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F0"/>
  </sheetPr>
  <dimension ref="A1:AK60"/>
  <sheetViews>
    <sheetView topLeftCell="A40" zoomScale="75" zoomScaleNormal="75" workbookViewId="0">
      <selection activeCell="AI3" sqref="AI3"/>
    </sheetView>
  </sheetViews>
  <sheetFormatPr baseColWidth="10" defaultColWidth="9.140625" defaultRowHeight="15"/>
  <cols>
    <col min="1" max="1" width="4.28515625" style="441" bestFit="1" customWidth="1"/>
    <col min="2" max="2" width="8" style="227" bestFit="1" customWidth="1"/>
    <col min="3" max="3" width="12.85546875" style="227" hidden="1" customWidth="1"/>
    <col min="4" max="4" width="9.28515625" style="227" hidden="1" customWidth="1"/>
    <col min="5" max="5" width="11.5703125" style="227" hidden="1" customWidth="1"/>
    <col min="6" max="6" width="8" style="227" bestFit="1" customWidth="1"/>
    <col min="7" max="7" width="7.140625" style="227" hidden="1" customWidth="1"/>
    <col min="8" max="8" width="10.28515625" style="227" bestFit="1" customWidth="1"/>
    <col min="9" max="9" width="8.85546875" style="227" hidden="1" customWidth="1"/>
    <col min="10" max="10" width="6.42578125" style="227" bestFit="1" customWidth="1"/>
    <col min="11" max="11" width="11.5703125" style="227" bestFit="1" customWidth="1"/>
    <col min="12" max="12" width="8.28515625" style="227" bestFit="1" customWidth="1"/>
    <col min="13" max="13" width="11.140625" style="227" bestFit="1" customWidth="1"/>
    <col min="14" max="14" width="6.85546875" style="227" bestFit="1" customWidth="1"/>
    <col min="15" max="15" width="7.140625" style="227" bestFit="1" customWidth="1"/>
    <col min="16" max="16" width="9.28515625" style="227" hidden="1" customWidth="1"/>
    <col min="17" max="17" width="12.85546875" style="227" hidden="1" customWidth="1"/>
    <col min="18" max="18" width="15.7109375" style="227" hidden="1" customWidth="1"/>
    <col min="19" max="19" width="36.28515625" style="227" customWidth="1"/>
    <col min="20" max="20" width="10.5703125" style="227" hidden="1" customWidth="1"/>
    <col min="21" max="21" width="11" style="227" bestFit="1" customWidth="1"/>
    <col min="22" max="22" width="8.5703125" style="227" hidden="1" customWidth="1"/>
    <col min="23" max="23" width="16.28515625" style="227" bestFit="1" customWidth="1"/>
    <col min="24" max="24" width="16.85546875" style="227" bestFit="1" customWidth="1"/>
    <col min="25" max="25" width="15" style="227" bestFit="1" customWidth="1"/>
    <col min="26" max="26" width="4.7109375" style="227" bestFit="1" customWidth="1"/>
    <col min="27" max="27" width="6" style="227" customWidth="1"/>
    <col min="28" max="28" width="13.85546875" style="227" hidden="1" customWidth="1"/>
    <col min="29" max="29" width="13.140625" style="19" hidden="1" customWidth="1"/>
    <col min="30" max="30" width="10" style="19" hidden="1" customWidth="1"/>
    <col min="31" max="31" width="9.85546875" style="19" hidden="1" customWidth="1"/>
    <col min="32" max="32" width="8.5703125" style="423" bestFit="1" customWidth="1"/>
    <col min="33" max="33" width="12.5703125" style="423" bestFit="1" customWidth="1"/>
    <col min="34" max="34" width="10" style="19" bestFit="1" customWidth="1"/>
    <col min="35" max="35" width="11" style="20" bestFit="1" customWidth="1"/>
    <col min="36" max="36" width="9.140625" style="21"/>
    <col min="37" max="37" width="22.85546875" style="21" bestFit="1" customWidth="1"/>
    <col min="38" max="16384" width="9.140625" style="21"/>
  </cols>
  <sheetData>
    <row r="1" spans="1:37" s="235" customFormat="1" ht="77.25" customHeight="1" thickBot="1">
      <c r="A1" s="440"/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3"/>
      <c r="AD1" s="233"/>
      <c r="AE1" s="233"/>
      <c r="AF1" s="422"/>
      <c r="AG1" s="422"/>
      <c r="AH1" s="233"/>
      <c r="AI1" s="234"/>
    </row>
    <row r="2" spans="1:37" s="371" customFormat="1" ht="19.5" customHeight="1" thickBot="1">
      <c r="A2" s="439" t="s">
        <v>22</v>
      </c>
      <c r="B2" s="366" t="s">
        <v>23</v>
      </c>
      <c r="C2" s="366" t="s">
        <v>24</v>
      </c>
      <c r="D2" s="366" t="s">
        <v>25</v>
      </c>
      <c r="E2" s="366" t="s">
        <v>26</v>
      </c>
      <c r="F2" s="366" t="s">
        <v>27</v>
      </c>
      <c r="G2" s="366" t="s">
        <v>28</v>
      </c>
      <c r="H2" s="366" t="s">
        <v>29</v>
      </c>
      <c r="I2" s="366" t="s">
        <v>30</v>
      </c>
      <c r="J2" s="366" t="s">
        <v>31</v>
      </c>
      <c r="K2" s="366" t="s">
        <v>32</v>
      </c>
      <c r="L2" s="366" t="s">
        <v>33</v>
      </c>
      <c r="M2" s="366" t="s">
        <v>34</v>
      </c>
      <c r="N2" s="366" t="s">
        <v>35</v>
      </c>
      <c r="O2" s="366" t="s">
        <v>36</v>
      </c>
      <c r="P2" s="366" t="s">
        <v>37</v>
      </c>
      <c r="Q2" s="366" t="s">
        <v>38</v>
      </c>
      <c r="R2" s="366" t="s">
        <v>39</v>
      </c>
      <c r="S2" s="366" t="s">
        <v>40</v>
      </c>
      <c r="T2" s="366" t="s">
        <v>41</v>
      </c>
      <c r="U2" s="366" t="s">
        <v>42</v>
      </c>
      <c r="V2" s="366" t="s">
        <v>43</v>
      </c>
      <c r="W2" s="366" t="s">
        <v>44</v>
      </c>
      <c r="X2" s="366" t="s">
        <v>45</v>
      </c>
      <c r="Y2" s="366" t="s">
        <v>46</v>
      </c>
      <c r="Z2" s="366" t="s">
        <v>47</v>
      </c>
      <c r="AA2" s="366" t="s">
        <v>48</v>
      </c>
      <c r="AB2" s="366" t="s">
        <v>49</v>
      </c>
      <c r="AC2" s="367" t="s">
        <v>50</v>
      </c>
      <c r="AD2" s="367" t="s">
        <v>51</v>
      </c>
      <c r="AE2" s="367" t="s">
        <v>52</v>
      </c>
      <c r="AF2" s="377" t="s">
        <v>53</v>
      </c>
      <c r="AG2" s="377" t="s">
        <v>54</v>
      </c>
      <c r="AH2" s="367" t="s">
        <v>55</v>
      </c>
      <c r="AI2" s="368" t="s">
        <v>56</v>
      </c>
      <c r="AJ2" s="369"/>
      <c r="AK2" s="370"/>
    </row>
    <row r="3" spans="1:37" s="235" customFormat="1">
      <c r="A3" s="442">
        <v>1</v>
      </c>
      <c r="B3" s="232" t="s">
        <v>0</v>
      </c>
      <c r="C3" s="232" t="s">
        <v>8655</v>
      </c>
      <c r="D3" s="232" t="s">
        <v>8524</v>
      </c>
      <c r="E3" s="232" t="s">
        <v>7716</v>
      </c>
      <c r="F3" s="232" t="s">
        <v>8654</v>
      </c>
      <c r="G3" s="232" t="s">
        <v>133</v>
      </c>
      <c r="H3" s="232" t="s">
        <v>434</v>
      </c>
      <c r="I3" s="232">
        <v>2000</v>
      </c>
      <c r="J3" s="232" t="s">
        <v>121</v>
      </c>
      <c r="K3" s="232" t="s">
        <v>133</v>
      </c>
      <c r="L3" s="232" t="s">
        <v>133</v>
      </c>
      <c r="M3" s="232" t="s">
        <v>113</v>
      </c>
      <c r="N3" s="232" t="s">
        <v>6785</v>
      </c>
      <c r="O3" s="232" t="s">
        <v>8521</v>
      </c>
      <c r="P3" s="232">
        <v>0</v>
      </c>
      <c r="Q3" s="232" t="s">
        <v>133</v>
      </c>
      <c r="R3" s="232" t="s">
        <v>133</v>
      </c>
      <c r="S3" s="232" t="s">
        <v>133</v>
      </c>
      <c r="T3" s="232" t="s">
        <v>133</v>
      </c>
      <c r="U3" s="232" t="s">
        <v>8653</v>
      </c>
      <c r="V3" s="232" t="s">
        <v>68</v>
      </c>
      <c r="W3" s="232" t="s">
        <v>68</v>
      </c>
      <c r="X3" s="232" t="s">
        <v>68</v>
      </c>
      <c r="Y3" s="232" t="s">
        <v>68</v>
      </c>
      <c r="Z3" s="232" t="s">
        <v>69</v>
      </c>
      <c r="AA3" s="232" t="s">
        <v>133</v>
      </c>
      <c r="AB3" s="232" t="s">
        <v>8652</v>
      </c>
      <c r="AC3" s="233">
        <v>54</v>
      </c>
      <c r="AD3" s="233">
        <v>8</v>
      </c>
      <c r="AE3" s="233">
        <v>0</v>
      </c>
      <c r="AF3" s="422">
        <v>99.2</v>
      </c>
      <c r="AG3" s="422">
        <v>0</v>
      </c>
      <c r="AH3" s="419">
        <f t="shared" ref="AH3:AH34" si="0">AF3-AG3</f>
        <v>99.2</v>
      </c>
      <c r="AI3" s="420">
        <f>AF3*1.07</f>
        <v>106.14400000000001</v>
      </c>
      <c r="AJ3" s="421"/>
    </row>
    <row r="4" spans="1:37" s="235" customFormat="1">
      <c r="A4" s="442">
        <v>2</v>
      </c>
      <c r="B4" s="232" t="s">
        <v>0</v>
      </c>
      <c r="C4" s="232" t="s">
        <v>8651</v>
      </c>
      <c r="D4" s="232" t="s">
        <v>8524</v>
      </c>
      <c r="E4" s="232" t="s">
        <v>7102</v>
      </c>
      <c r="F4" s="232" t="s">
        <v>8638</v>
      </c>
      <c r="G4" s="232" t="s">
        <v>133</v>
      </c>
      <c r="H4" s="232" t="s">
        <v>434</v>
      </c>
      <c r="I4" s="232">
        <v>2000</v>
      </c>
      <c r="J4" s="232" t="s">
        <v>121</v>
      </c>
      <c r="K4" s="232" t="s">
        <v>437</v>
      </c>
      <c r="L4" s="232" t="s">
        <v>404</v>
      </c>
      <c r="M4" s="232" t="s">
        <v>113</v>
      </c>
      <c r="N4" s="232" t="s">
        <v>401</v>
      </c>
      <c r="O4" s="232" t="s">
        <v>8521</v>
      </c>
      <c r="P4" s="232">
        <v>0</v>
      </c>
      <c r="Q4" s="232" t="s">
        <v>133</v>
      </c>
      <c r="R4" s="232" t="s">
        <v>133</v>
      </c>
      <c r="S4" s="232" t="s">
        <v>438</v>
      </c>
      <c r="T4" s="232" t="s">
        <v>133</v>
      </c>
      <c r="U4" s="232" t="s">
        <v>8650</v>
      </c>
      <c r="V4" s="232" t="s">
        <v>68</v>
      </c>
      <c r="W4" s="232" t="s">
        <v>68</v>
      </c>
      <c r="X4" s="232" t="s">
        <v>68</v>
      </c>
      <c r="Y4" s="232" t="s">
        <v>68</v>
      </c>
      <c r="Z4" s="232" t="s">
        <v>69</v>
      </c>
      <c r="AA4" s="232" t="s">
        <v>133</v>
      </c>
      <c r="AB4" s="232" t="s">
        <v>8636</v>
      </c>
      <c r="AC4" s="233">
        <v>72</v>
      </c>
      <c r="AD4" s="233">
        <v>8</v>
      </c>
      <c r="AE4" s="233">
        <v>13</v>
      </c>
      <c r="AF4" s="422">
        <v>148.80000000000001</v>
      </c>
      <c r="AG4" s="422">
        <f t="shared" ref="AG4:AG14" si="1">AF4*(1-(0.95^0*0.9^0*0.8^0*0.7^0*0.65^0*0.93^0*0.93^0*1^0))</f>
        <v>0</v>
      </c>
      <c r="AH4" s="419">
        <f t="shared" si="0"/>
        <v>148.80000000000001</v>
      </c>
      <c r="AI4" s="420">
        <f t="shared" ref="AI4:AI58" si="2">AF4*1.07</f>
        <v>159.21600000000001</v>
      </c>
      <c r="AJ4" s="421"/>
    </row>
    <row r="5" spans="1:37" s="235" customFormat="1">
      <c r="A5" s="442">
        <v>3</v>
      </c>
      <c r="B5" s="232" t="s">
        <v>0</v>
      </c>
      <c r="C5" s="232" t="s">
        <v>8649</v>
      </c>
      <c r="D5" s="232" t="s">
        <v>8524</v>
      </c>
      <c r="E5" s="232" t="s">
        <v>7102</v>
      </c>
      <c r="F5" s="232" t="s">
        <v>8638</v>
      </c>
      <c r="G5" s="232" t="s">
        <v>133</v>
      </c>
      <c r="H5" s="232" t="s">
        <v>434</v>
      </c>
      <c r="I5" s="232">
        <v>2000</v>
      </c>
      <c r="J5" s="232" t="s">
        <v>121</v>
      </c>
      <c r="K5" s="232" t="s">
        <v>437</v>
      </c>
      <c r="L5" s="232" t="s">
        <v>404</v>
      </c>
      <c r="M5" s="232" t="s">
        <v>113</v>
      </c>
      <c r="N5" s="232" t="s">
        <v>401</v>
      </c>
      <c r="O5" s="232" t="s">
        <v>8521</v>
      </c>
      <c r="P5" s="232">
        <v>0</v>
      </c>
      <c r="Q5" s="232" t="s">
        <v>133</v>
      </c>
      <c r="R5" s="232" t="s">
        <v>133</v>
      </c>
      <c r="S5" s="232" t="s">
        <v>438</v>
      </c>
      <c r="T5" s="232" t="s">
        <v>133</v>
      </c>
      <c r="U5" s="232" t="s">
        <v>8648</v>
      </c>
      <c r="V5" s="232" t="s">
        <v>68</v>
      </c>
      <c r="W5" s="232" t="s">
        <v>68</v>
      </c>
      <c r="X5" s="232" t="s">
        <v>68</v>
      </c>
      <c r="Y5" s="232" t="s">
        <v>68</v>
      </c>
      <c r="Z5" s="232" t="s">
        <v>69</v>
      </c>
      <c r="AA5" s="232" t="s">
        <v>133</v>
      </c>
      <c r="AB5" s="232" t="s">
        <v>8636</v>
      </c>
      <c r="AC5" s="233">
        <v>72</v>
      </c>
      <c r="AD5" s="233">
        <v>8</v>
      </c>
      <c r="AE5" s="233">
        <v>13</v>
      </c>
      <c r="AF5" s="422">
        <v>148.80000000000001</v>
      </c>
      <c r="AG5" s="422">
        <f t="shared" si="1"/>
        <v>0</v>
      </c>
      <c r="AH5" s="419">
        <f t="shared" si="0"/>
        <v>148.80000000000001</v>
      </c>
      <c r="AI5" s="420">
        <f t="shared" si="2"/>
        <v>159.21600000000001</v>
      </c>
      <c r="AJ5" s="421"/>
    </row>
    <row r="6" spans="1:37" s="235" customFormat="1">
      <c r="A6" s="442">
        <v>4</v>
      </c>
      <c r="B6" s="232" t="s">
        <v>0</v>
      </c>
      <c r="C6" s="232" t="s">
        <v>8647</v>
      </c>
      <c r="D6" s="232" t="s">
        <v>8524</v>
      </c>
      <c r="E6" s="232" t="s">
        <v>7102</v>
      </c>
      <c r="F6" s="232" t="s">
        <v>8638</v>
      </c>
      <c r="G6" s="232" t="s">
        <v>133</v>
      </c>
      <c r="H6" s="232" t="s">
        <v>434</v>
      </c>
      <c r="I6" s="232">
        <v>2000</v>
      </c>
      <c r="J6" s="232" t="s">
        <v>121</v>
      </c>
      <c r="K6" s="232" t="s">
        <v>437</v>
      </c>
      <c r="L6" s="232" t="s">
        <v>404</v>
      </c>
      <c r="M6" s="232" t="s">
        <v>113</v>
      </c>
      <c r="N6" s="232" t="s">
        <v>401</v>
      </c>
      <c r="O6" s="232" t="s">
        <v>8521</v>
      </c>
      <c r="P6" s="232">
        <v>0</v>
      </c>
      <c r="Q6" s="232" t="s">
        <v>133</v>
      </c>
      <c r="R6" s="232" t="s">
        <v>133</v>
      </c>
      <c r="S6" s="232" t="s">
        <v>438</v>
      </c>
      <c r="T6" s="232" t="s">
        <v>133</v>
      </c>
      <c r="U6" s="232" t="s">
        <v>8646</v>
      </c>
      <c r="V6" s="232" t="s">
        <v>68</v>
      </c>
      <c r="W6" s="232" t="s">
        <v>68</v>
      </c>
      <c r="X6" s="232" t="s">
        <v>68</v>
      </c>
      <c r="Y6" s="232" t="s">
        <v>68</v>
      </c>
      <c r="Z6" s="232" t="s">
        <v>69</v>
      </c>
      <c r="AA6" s="232" t="s">
        <v>133</v>
      </c>
      <c r="AB6" s="232" t="s">
        <v>8636</v>
      </c>
      <c r="AC6" s="233">
        <v>72</v>
      </c>
      <c r="AD6" s="233">
        <v>8</v>
      </c>
      <c r="AE6" s="233">
        <v>13</v>
      </c>
      <c r="AF6" s="422">
        <v>148.80000000000001</v>
      </c>
      <c r="AG6" s="422">
        <f t="shared" si="1"/>
        <v>0</v>
      </c>
      <c r="AH6" s="419">
        <f t="shared" si="0"/>
        <v>148.80000000000001</v>
      </c>
      <c r="AI6" s="420">
        <f t="shared" si="2"/>
        <v>159.21600000000001</v>
      </c>
      <c r="AJ6" s="421"/>
    </row>
    <row r="7" spans="1:37" s="235" customFormat="1">
      <c r="A7" s="442">
        <v>5</v>
      </c>
      <c r="B7" s="232" t="s">
        <v>0</v>
      </c>
      <c r="C7" s="232" t="s">
        <v>8645</v>
      </c>
      <c r="D7" s="232" t="s">
        <v>8524</v>
      </c>
      <c r="E7" s="232" t="s">
        <v>7102</v>
      </c>
      <c r="F7" s="232" t="s">
        <v>8638</v>
      </c>
      <c r="G7" s="232" t="s">
        <v>133</v>
      </c>
      <c r="H7" s="232" t="s">
        <v>434</v>
      </c>
      <c r="I7" s="232">
        <v>2000</v>
      </c>
      <c r="J7" s="232" t="s">
        <v>121</v>
      </c>
      <c r="K7" s="232" t="s">
        <v>437</v>
      </c>
      <c r="L7" s="232" t="s">
        <v>404</v>
      </c>
      <c r="M7" s="232" t="s">
        <v>113</v>
      </c>
      <c r="N7" s="232" t="s">
        <v>401</v>
      </c>
      <c r="O7" s="232" t="s">
        <v>8521</v>
      </c>
      <c r="P7" s="232">
        <v>0</v>
      </c>
      <c r="Q7" s="232" t="s">
        <v>133</v>
      </c>
      <c r="R7" s="232" t="s">
        <v>133</v>
      </c>
      <c r="S7" s="232" t="s">
        <v>438</v>
      </c>
      <c r="T7" s="232" t="s">
        <v>133</v>
      </c>
      <c r="U7" s="232" t="s">
        <v>8644</v>
      </c>
      <c r="V7" s="232" t="s">
        <v>68</v>
      </c>
      <c r="W7" s="232" t="s">
        <v>68</v>
      </c>
      <c r="X7" s="232" t="s">
        <v>68</v>
      </c>
      <c r="Y7" s="232" t="s">
        <v>68</v>
      </c>
      <c r="Z7" s="232" t="s">
        <v>69</v>
      </c>
      <c r="AA7" s="232" t="s">
        <v>133</v>
      </c>
      <c r="AB7" s="232" t="s">
        <v>8636</v>
      </c>
      <c r="AC7" s="233">
        <v>72</v>
      </c>
      <c r="AD7" s="233">
        <v>8</v>
      </c>
      <c r="AE7" s="233">
        <v>13</v>
      </c>
      <c r="AF7" s="422">
        <v>148.80000000000001</v>
      </c>
      <c r="AG7" s="422">
        <f t="shared" si="1"/>
        <v>0</v>
      </c>
      <c r="AH7" s="419">
        <f t="shared" si="0"/>
        <v>148.80000000000001</v>
      </c>
      <c r="AI7" s="420">
        <f t="shared" si="2"/>
        <v>159.21600000000001</v>
      </c>
      <c r="AJ7" s="421"/>
    </row>
    <row r="8" spans="1:37" s="235" customFormat="1">
      <c r="A8" s="442">
        <v>6</v>
      </c>
      <c r="B8" s="232" t="s">
        <v>0</v>
      </c>
      <c r="C8" s="232" t="s">
        <v>8643</v>
      </c>
      <c r="D8" s="232" t="s">
        <v>8524</v>
      </c>
      <c r="E8" s="232" t="s">
        <v>7102</v>
      </c>
      <c r="F8" s="232" t="s">
        <v>8638</v>
      </c>
      <c r="G8" s="232" t="s">
        <v>133</v>
      </c>
      <c r="H8" s="232" t="s">
        <v>434</v>
      </c>
      <c r="I8" s="232">
        <v>2000</v>
      </c>
      <c r="J8" s="232" t="s">
        <v>121</v>
      </c>
      <c r="K8" s="232" t="s">
        <v>437</v>
      </c>
      <c r="L8" s="232" t="s">
        <v>404</v>
      </c>
      <c r="M8" s="232" t="s">
        <v>113</v>
      </c>
      <c r="N8" s="232" t="s">
        <v>401</v>
      </c>
      <c r="O8" s="232" t="s">
        <v>8521</v>
      </c>
      <c r="P8" s="232">
        <v>0</v>
      </c>
      <c r="Q8" s="232" t="s">
        <v>133</v>
      </c>
      <c r="R8" s="232" t="s">
        <v>133</v>
      </c>
      <c r="S8" s="232" t="s">
        <v>438</v>
      </c>
      <c r="T8" s="232" t="s">
        <v>133</v>
      </c>
      <c r="U8" s="232" t="s">
        <v>8642</v>
      </c>
      <c r="V8" s="232" t="s">
        <v>68</v>
      </c>
      <c r="W8" s="232" t="s">
        <v>68</v>
      </c>
      <c r="X8" s="232" t="s">
        <v>68</v>
      </c>
      <c r="Y8" s="232" t="s">
        <v>68</v>
      </c>
      <c r="Z8" s="232" t="s">
        <v>69</v>
      </c>
      <c r="AA8" s="232" t="s">
        <v>133</v>
      </c>
      <c r="AB8" s="232" t="s">
        <v>8636</v>
      </c>
      <c r="AC8" s="233">
        <v>72</v>
      </c>
      <c r="AD8" s="233">
        <v>8</v>
      </c>
      <c r="AE8" s="233">
        <v>13</v>
      </c>
      <c r="AF8" s="422">
        <v>148.80000000000001</v>
      </c>
      <c r="AG8" s="422">
        <f t="shared" si="1"/>
        <v>0</v>
      </c>
      <c r="AH8" s="419">
        <f t="shared" si="0"/>
        <v>148.80000000000001</v>
      </c>
      <c r="AI8" s="420">
        <f t="shared" si="2"/>
        <v>159.21600000000001</v>
      </c>
      <c r="AJ8" s="421"/>
    </row>
    <row r="9" spans="1:37" s="235" customFormat="1">
      <c r="A9" s="442">
        <v>7</v>
      </c>
      <c r="B9" s="232" t="s">
        <v>0</v>
      </c>
      <c r="C9" s="232" t="s">
        <v>8641</v>
      </c>
      <c r="D9" s="232" t="s">
        <v>8524</v>
      </c>
      <c r="E9" s="232" t="s">
        <v>7102</v>
      </c>
      <c r="F9" s="232" t="s">
        <v>8638</v>
      </c>
      <c r="G9" s="232" t="s">
        <v>133</v>
      </c>
      <c r="H9" s="232" t="s">
        <v>434</v>
      </c>
      <c r="I9" s="232">
        <v>2000</v>
      </c>
      <c r="J9" s="232" t="s">
        <v>121</v>
      </c>
      <c r="K9" s="232" t="s">
        <v>437</v>
      </c>
      <c r="L9" s="232" t="s">
        <v>404</v>
      </c>
      <c r="M9" s="232" t="s">
        <v>113</v>
      </c>
      <c r="N9" s="232" t="s">
        <v>401</v>
      </c>
      <c r="O9" s="232" t="s">
        <v>8521</v>
      </c>
      <c r="P9" s="232">
        <v>0</v>
      </c>
      <c r="Q9" s="232" t="s">
        <v>133</v>
      </c>
      <c r="R9" s="232" t="s">
        <v>133</v>
      </c>
      <c r="S9" s="232" t="s">
        <v>438</v>
      </c>
      <c r="T9" s="232" t="s">
        <v>133</v>
      </c>
      <c r="U9" s="232" t="s">
        <v>8640</v>
      </c>
      <c r="V9" s="232" t="s">
        <v>68</v>
      </c>
      <c r="W9" s="232" t="s">
        <v>68</v>
      </c>
      <c r="X9" s="232" t="s">
        <v>68</v>
      </c>
      <c r="Y9" s="232" t="s">
        <v>68</v>
      </c>
      <c r="Z9" s="232" t="s">
        <v>69</v>
      </c>
      <c r="AA9" s="232" t="s">
        <v>133</v>
      </c>
      <c r="AB9" s="232" t="s">
        <v>8636</v>
      </c>
      <c r="AC9" s="233">
        <v>72</v>
      </c>
      <c r="AD9" s="233">
        <v>8</v>
      </c>
      <c r="AE9" s="233">
        <v>13</v>
      </c>
      <c r="AF9" s="422">
        <v>148.80000000000001</v>
      </c>
      <c r="AG9" s="422">
        <f t="shared" si="1"/>
        <v>0</v>
      </c>
      <c r="AH9" s="419">
        <f t="shared" si="0"/>
        <v>148.80000000000001</v>
      </c>
      <c r="AI9" s="420">
        <f t="shared" si="2"/>
        <v>159.21600000000001</v>
      </c>
      <c r="AJ9" s="421"/>
    </row>
    <row r="10" spans="1:37" s="235" customFormat="1">
      <c r="A10" s="442">
        <v>8</v>
      </c>
      <c r="B10" s="232" t="s">
        <v>0</v>
      </c>
      <c r="C10" s="232" t="s">
        <v>8639</v>
      </c>
      <c r="D10" s="232" t="s">
        <v>8524</v>
      </c>
      <c r="E10" s="232" t="s">
        <v>7102</v>
      </c>
      <c r="F10" s="232" t="s">
        <v>8638</v>
      </c>
      <c r="G10" s="232" t="s">
        <v>133</v>
      </c>
      <c r="H10" s="232" t="s">
        <v>434</v>
      </c>
      <c r="I10" s="232">
        <v>2000</v>
      </c>
      <c r="J10" s="232" t="s">
        <v>121</v>
      </c>
      <c r="K10" s="232" t="s">
        <v>437</v>
      </c>
      <c r="L10" s="232" t="s">
        <v>404</v>
      </c>
      <c r="M10" s="232" t="s">
        <v>113</v>
      </c>
      <c r="N10" s="232" t="s">
        <v>401</v>
      </c>
      <c r="O10" s="232" t="s">
        <v>8521</v>
      </c>
      <c r="P10" s="232">
        <v>0</v>
      </c>
      <c r="Q10" s="232" t="s">
        <v>133</v>
      </c>
      <c r="R10" s="232" t="s">
        <v>133</v>
      </c>
      <c r="S10" s="232" t="s">
        <v>438</v>
      </c>
      <c r="T10" s="232" t="s">
        <v>133</v>
      </c>
      <c r="U10" s="232" t="s">
        <v>8637</v>
      </c>
      <c r="V10" s="232" t="s">
        <v>68</v>
      </c>
      <c r="W10" s="232" t="s">
        <v>68</v>
      </c>
      <c r="X10" s="232" t="s">
        <v>68</v>
      </c>
      <c r="Y10" s="232" t="s">
        <v>68</v>
      </c>
      <c r="Z10" s="232" t="s">
        <v>69</v>
      </c>
      <c r="AA10" s="232" t="s">
        <v>133</v>
      </c>
      <c r="AB10" s="232" t="s">
        <v>8636</v>
      </c>
      <c r="AC10" s="233">
        <v>72</v>
      </c>
      <c r="AD10" s="233">
        <v>8</v>
      </c>
      <c r="AE10" s="233">
        <v>13</v>
      </c>
      <c r="AF10" s="422">
        <v>148.80000000000001</v>
      </c>
      <c r="AG10" s="422">
        <f t="shared" si="1"/>
        <v>0</v>
      </c>
      <c r="AH10" s="419">
        <f t="shared" si="0"/>
        <v>148.80000000000001</v>
      </c>
      <c r="AI10" s="420">
        <f t="shared" si="2"/>
        <v>159.21600000000001</v>
      </c>
      <c r="AJ10" s="421"/>
    </row>
    <row r="11" spans="1:37" s="235" customFormat="1">
      <c r="A11" s="442">
        <v>9</v>
      </c>
      <c r="B11" s="232" t="s">
        <v>0</v>
      </c>
      <c r="C11" s="232" t="s">
        <v>8635</v>
      </c>
      <c r="D11" s="232" t="s">
        <v>8524</v>
      </c>
      <c r="E11" s="232" t="s">
        <v>7716</v>
      </c>
      <c r="F11" s="232" t="s">
        <v>8620</v>
      </c>
      <c r="G11" s="232" t="s">
        <v>133</v>
      </c>
      <c r="H11" s="232" t="s">
        <v>435</v>
      </c>
      <c r="I11" s="232">
        <v>2000</v>
      </c>
      <c r="J11" s="232" t="s">
        <v>389</v>
      </c>
      <c r="K11" s="232" t="s">
        <v>133</v>
      </c>
      <c r="L11" s="232" t="s">
        <v>404</v>
      </c>
      <c r="M11" s="232" t="s">
        <v>113</v>
      </c>
      <c r="N11" s="232" t="s">
        <v>6785</v>
      </c>
      <c r="O11" s="232" t="s">
        <v>8628</v>
      </c>
      <c r="P11" s="232">
        <v>0</v>
      </c>
      <c r="Q11" s="232" t="s">
        <v>133</v>
      </c>
      <c r="R11" s="232" t="s">
        <v>133</v>
      </c>
      <c r="S11" s="232" t="s">
        <v>133</v>
      </c>
      <c r="T11" s="232" t="s">
        <v>133</v>
      </c>
      <c r="U11" s="232" t="s">
        <v>8634</v>
      </c>
      <c r="V11" s="232" t="s">
        <v>68</v>
      </c>
      <c r="W11" s="232" t="s">
        <v>68</v>
      </c>
      <c r="X11" s="232" t="s">
        <v>68</v>
      </c>
      <c r="Y11" s="232" t="s">
        <v>68</v>
      </c>
      <c r="Z11" s="232" t="s">
        <v>69</v>
      </c>
      <c r="AA11" s="232" t="s">
        <v>133</v>
      </c>
      <c r="AB11" s="232" t="s">
        <v>8618</v>
      </c>
      <c r="AC11" s="233">
        <v>90</v>
      </c>
      <c r="AD11" s="233">
        <v>15</v>
      </c>
      <c r="AE11" s="233">
        <v>13</v>
      </c>
      <c r="AF11" s="422">
        <v>188.8</v>
      </c>
      <c r="AG11" s="422">
        <f t="shared" si="1"/>
        <v>0</v>
      </c>
      <c r="AH11" s="419">
        <f t="shared" si="0"/>
        <v>188.8</v>
      </c>
      <c r="AI11" s="420">
        <f t="shared" si="2"/>
        <v>202.01600000000002</v>
      </c>
      <c r="AJ11" s="421"/>
    </row>
    <row r="12" spans="1:37" s="235" customFormat="1">
      <c r="A12" s="442">
        <v>10</v>
      </c>
      <c r="B12" s="232" t="s">
        <v>0</v>
      </c>
      <c r="C12" s="232" t="s">
        <v>8633</v>
      </c>
      <c r="D12" s="232" t="s">
        <v>8524</v>
      </c>
      <c r="E12" s="232" t="s">
        <v>7716</v>
      </c>
      <c r="F12" s="232" t="s">
        <v>8620</v>
      </c>
      <c r="G12" s="232" t="s">
        <v>133</v>
      </c>
      <c r="H12" s="232" t="s">
        <v>435</v>
      </c>
      <c r="I12" s="232">
        <v>2000</v>
      </c>
      <c r="J12" s="232" t="s">
        <v>389</v>
      </c>
      <c r="K12" s="232" t="s">
        <v>133</v>
      </c>
      <c r="L12" s="232" t="s">
        <v>404</v>
      </c>
      <c r="M12" s="232" t="s">
        <v>113</v>
      </c>
      <c r="N12" s="232" t="s">
        <v>392</v>
      </c>
      <c r="O12" s="232" t="s">
        <v>8628</v>
      </c>
      <c r="P12" s="232">
        <v>0</v>
      </c>
      <c r="Q12" s="232" t="s">
        <v>133</v>
      </c>
      <c r="R12" s="232" t="s">
        <v>133</v>
      </c>
      <c r="S12" s="232" t="s">
        <v>133</v>
      </c>
      <c r="T12" s="232" t="s">
        <v>133</v>
      </c>
      <c r="U12" s="232" t="s">
        <v>8632</v>
      </c>
      <c r="V12" s="232" t="s">
        <v>68</v>
      </c>
      <c r="W12" s="232" t="s">
        <v>68</v>
      </c>
      <c r="X12" s="232" t="s">
        <v>68</v>
      </c>
      <c r="Y12" s="232" t="s">
        <v>68</v>
      </c>
      <c r="Z12" s="232" t="s">
        <v>69</v>
      </c>
      <c r="AA12" s="232" t="s">
        <v>133</v>
      </c>
      <c r="AB12" s="232" t="s">
        <v>8618</v>
      </c>
      <c r="AC12" s="233">
        <v>90</v>
      </c>
      <c r="AD12" s="233">
        <v>15</v>
      </c>
      <c r="AE12" s="233">
        <v>13</v>
      </c>
      <c r="AF12" s="422">
        <v>188.8</v>
      </c>
      <c r="AG12" s="422">
        <f t="shared" si="1"/>
        <v>0</v>
      </c>
      <c r="AH12" s="419">
        <f t="shared" si="0"/>
        <v>188.8</v>
      </c>
      <c r="AI12" s="420">
        <f t="shared" si="2"/>
        <v>202.01600000000002</v>
      </c>
      <c r="AJ12" s="421"/>
    </row>
    <row r="13" spans="1:37" s="235" customFormat="1">
      <c r="A13" s="442">
        <v>11</v>
      </c>
      <c r="B13" s="232" t="s">
        <v>0</v>
      </c>
      <c r="C13" s="232" t="s">
        <v>8631</v>
      </c>
      <c r="D13" s="232" t="s">
        <v>8524</v>
      </c>
      <c r="E13" s="232" t="s">
        <v>7716</v>
      </c>
      <c r="F13" s="232" t="s">
        <v>8620</v>
      </c>
      <c r="G13" s="232" t="s">
        <v>133</v>
      </c>
      <c r="H13" s="232" t="s">
        <v>435</v>
      </c>
      <c r="I13" s="232">
        <v>2000</v>
      </c>
      <c r="J13" s="232" t="s">
        <v>389</v>
      </c>
      <c r="K13" s="232" t="s">
        <v>133</v>
      </c>
      <c r="L13" s="232" t="s">
        <v>404</v>
      </c>
      <c r="M13" s="232" t="s">
        <v>113</v>
      </c>
      <c r="N13" s="232" t="s">
        <v>6785</v>
      </c>
      <c r="O13" s="232" t="s">
        <v>8628</v>
      </c>
      <c r="P13" s="232">
        <v>0</v>
      </c>
      <c r="Q13" s="232" t="s">
        <v>133</v>
      </c>
      <c r="R13" s="232" t="s">
        <v>133</v>
      </c>
      <c r="S13" s="232" t="s">
        <v>133</v>
      </c>
      <c r="T13" s="232" t="s">
        <v>133</v>
      </c>
      <c r="U13" s="232" t="s">
        <v>8630</v>
      </c>
      <c r="V13" s="232" t="s">
        <v>68</v>
      </c>
      <c r="W13" s="232" t="s">
        <v>68</v>
      </c>
      <c r="X13" s="232" t="s">
        <v>68</v>
      </c>
      <c r="Y13" s="232" t="s">
        <v>68</v>
      </c>
      <c r="Z13" s="232" t="s">
        <v>69</v>
      </c>
      <c r="AA13" s="232" t="s">
        <v>133</v>
      </c>
      <c r="AB13" s="232" t="s">
        <v>8618</v>
      </c>
      <c r="AC13" s="233">
        <v>90</v>
      </c>
      <c r="AD13" s="233">
        <v>15</v>
      </c>
      <c r="AE13" s="233">
        <v>13</v>
      </c>
      <c r="AF13" s="422">
        <v>188.8</v>
      </c>
      <c r="AG13" s="422">
        <f t="shared" si="1"/>
        <v>0</v>
      </c>
      <c r="AH13" s="419">
        <f t="shared" si="0"/>
        <v>188.8</v>
      </c>
      <c r="AI13" s="420">
        <f t="shared" si="2"/>
        <v>202.01600000000002</v>
      </c>
      <c r="AJ13" s="421"/>
    </row>
    <row r="14" spans="1:37" s="235" customFormat="1">
      <c r="A14" s="442">
        <v>12</v>
      </c>
      <c r="B14" s="232" t="s">
        <v>0</v>
      </c>
      <c r="C14" s="232" t="s">
        <v>8629</v>
      </c>
      <c r="D14" s="232" t="s">
        <v>8524</v>
      </c>
      <c r="E14" s="232" t="s">
        <v>7716</v>
      </c>
      <c r="F14" s="232" t="s">
        <v>8620</v>
      </c>
      <c r="G14" s="232" t="s">
        <v>133</v>
      </c>
      <c r="H14" s="232" t="s">
        <v>435</v>
      </c>
      <c r="I14" s="232">
        <v>2000</v>
      </c>
      <c r="J14" s="232" t="s">
        <v>389</v>
      </c>
      <c r="K14" s="232" t="s">
        <v>133</v>
      </c>
      <c r="L14" s="232" t="s">
        <v>404</v>
      </c>
      <c r="M14" s="232" t="s">
        <v>113</v>
      </c>
      <c r="N14" s="232" t="s">
        <v>392</v>
      </c>
      <c r="O14" s="232" t="s">
        <v>8628</v>
      </c>
      <c r="P14" s="232">
        <v>0</v>
      </c>
      <c r="Q14" s="232" t="s">
        <v>133</v>
      </c>
      <c r="R14" s="232" t="s">
        <v>133</v>
      </c>
      <c r="S14" s="232" t="s">
        <v>133</v>
      </c>
      <c r="T14" s="232" t="s">
        <v>133</v>
      </c>
      <c r="U14" s="232" t="s">
        <v>8627</v>
      </c>
      <c r="V14" s="232" t="s">
        <v>68</v>
      </c>
      <c r="W14" s="232" t="s">
        <v>68</v>
      </c>
      <c r="X14" s="232" t="s">
        <v>68</v>
      </c>
      <c r="Y14" s="232" t="s">
        <v>68</v>
      </c>
      <c r="Z14" s="232" t="s">
        <v>69</v>
      </c>
      <c r="AA14" s="232" t="s">
        <v>133</v>
      </c>
      <c r="AB14" s="232" t="s">
        <v>8618</v>
      </c>
      <c r="AC14" s="233">
        <v>90</v>
      </c>
      <c r="AD14" s="233">
        <v>15</v>
      </c>
      <c r="AE14" s="233">
        <v>13</v>
      </c>
      <c r="AF14" s="422">
        <v>188.8</v>
      </c>
      <c r="AG14" s="422">
        <f t="shared" si="1"/>
        <v>0</v>
      </c>
      <c r="AH14" s="419">
        <f t="shared" si="0"/>
        <v>188.8</v>
      </c>
      <c r="AI14" s="420">
        <f t="shared" si="2"/>
        <v>202.01600000000002</v>
      </c>
      <c r="AJ14" s="421"/>
    </row>
    <row r="15" spans="1:37" s="235" customFormat="1">
      <c r="A15" s="442">
        <v>13</v>
      </c>
      <c r="B15" s="232" t="s">
        <v>0</v>
      </c>
      <c r="C15" s="232" t="s">
        <v>8626</v>
      </c>
      <c r="D15" s="232" t="s">
        <v>8524</v>
      </c>
      <c r="E15" s="232" t="s">
        <v>7716</v>
      </c>
      <c r="F15" s="232" t="s">
        <v>8620</v>
      </c>
      <c r="G15" s="232" t="s">
        <v>133</v>
      </c>
      <c r="H15" s="232" t="s">
        <v>435</v>
      </c>
      <c r="I15" s="232">
        <v>2000</v>
      </c>
      <c r="J15" s="232" t="s">
        <v>121</v>
      </c>
      <c r="K15" s="232" t="s">
        <v>133</v>
      </c>
      <c r="L15" s="232" t="s">
        <v>133</v>
      </c>
      <c r="M15" s="232" t="s">
        <v>113</v>
      </c>
      <c r="N15" s="232" t="s">
        <v>6785</v>
      </c>
      <c r="O15" s="232" t="s">
        <v>8521</v>
      </c>
      <c r="P15" s="232">
        <v>0</v>
      </c>
      <c r="Q15" s="232" t="s">
        <v>133</v>
      </c>
      <c r="R15" s="232" t="s">
        <v>133</v>
      </c>
      <c r="S15" s="232" t="s">
        <v>133</v>
      </c>
      <c r="T15" s="232" t="s">
        <v>133</v>
      </c>
      <c r="U15" s="232" t="s">
        <v>8625</v>
      </c>
      <c r="V15" s="232" t="s">
        <v>68</v>
      </c>
      <c r="W15" s="232" t="s">
        <v>68</v>
      </c>
      <c r="X15" s="232" t="s">
        <v>68</v>
      </c>
      <c r="Y15" s="232" t="s">
        <v>68</v>
      </c>
      <c r="Z15" s="232" t="s">
        <v>69</v>
      </c>
      <c r="AA15" s="232" t="s">
        <v>133</v>
      </c>
      <c r="AB15" s="232" t="s">
        <v>8618</v>
      </c>
      <c r="AC15" s="233">
        <v>90</v>
      </c>
      <c r="AD15" s="233">
        <v>8</v>
      </c>
      <c r="AE15" s="233">
        <v>0</v>
      </c>
      <c r="AF15" s="422">
        <v>156.80000000000001</v>
      </c>
      <c r="AG15" s="422">
        <v>0</v>
      </c>
      <c r="AH15" s="419">
        <f t="shared" si="0"/>
        <v>156.80000000000001</v>
      </c>
      <c r="AI15" s="420">
        <f t="shared" si="2"/>
        <v>167.77600000000001</v>
      </c>
      <c r="AJ15" s="421"/>
    </row>
    <row r="16" spans="1:37" s="235" customFormat="1">
      <c r="A16" s="442">
        <v>14</v>
      </c>
      <c r="B16" s="232" t="s">
        <v>0</v>
      </c>
      <c r="C16" s="232" t="s">
        <v>8624</v>
      </c>
      <c r="D16" s="232" t="s">
        <v>8524</v>
      </c>
      <c r="E16" s="232" t="s">
        <v>378</v>
      </c>
      <c r="F16" s="232" t="s">
        <v>8620</v>
      </c>
      <c r="G16" s="232" t="s">
        <v>133</v>
      </c>
      <c r="H16" s="232" t="s">
        <v>435</v>
      </c>
      <c r="I16" s="232" t="s">
        <v>133</v>
      </c>
      <c r="J16" s="232" t="s">
        <v>121</v>
      </c>
      <c r="K16" s="232" t="s">
        <v>133</v>
      </c>
      <c r="L16" s="232" t="s">
        <v>386</v>
      </c>
      <c r="M16" s="232" t="s">
        <v>113</v>
      </c>
      <c r="N16" s="232" t="s">
        <v>436</v>
      </c>
      <c r="O16" s="232" t="s">
        <v>8521</v>
      </c>
      <c r="P16" s="232" t="s">
        <v>133</v>
      </c>
      <c r="Q16" s="232" t="s">
        <v>133</v>
      </c>
      <c r="R16" s="232" t="s">
        <v>133</v>
      </c>
      <c r="S16" s="232" t="s">
        <v>133</v>
      </c>
      <c r="T16" s="232" t="s">
        <v>133</v>
      </c>
      <c r="U16" s="232" t="s">
        <v>8623</v>
      </c>
      <c r="V16" s="232" t="s">
        <v>68</v>
      </c>
      <c r="W16" s="232" t="s">
        <v>68</v>
      </c>
      <c r="X16" s="232" t="s">
        <v>68</v>
      </c>
      <c r="Y16" s="232" t="s">
        <v>68</v>
      </c>
      <c r="Z16" s="232" t="s">
        <v>69</v>
      </c>
      <c r="AA16" s="232" t="s">
        <v>133</v>
      </c>
      <c r="AB16" s="232" t="s">
        <v>8622</v>
      </c>
      <c r="AC16" s="233">
        <v>90</v>
      </c>
      <c r="AD16" s="233">
        <v>8</v>
      </c>
      <c r="AE16" s="233">
        <v>8</v>
      </c>
      <c r="AF16" s="422">
        <v>169.60000000000002</v>
      </c>
      <c r="AG16" s="422">
        <f>AF16*(1-(0.95^0*0.9^0*0.8^0*0.7^0*0.65^0*0.93^0*0.93^0*1^0))</f>
        <v>0</v>
      </c>
      <c r="AH16" s="419">
        <f t="shared" si="0"/>
        <v>169.60000000000002</v>
      </c>
      <c r="AI16" s="420">
        <f t="shared" si="2"/>
        <v>181.47200000000004</v>
      </c>
      <c r="AJ16" s="421"/>
    </row>
    <row r="17" spans="1:36" s="235" customFormat="1">
      <c r="A17" s="442">
        <v>15</v>
      </c>
      <c r="B17" s="232" t="s">
        <v>0</v>
      </c>
      <c r="C17" s="232" t="s">
        <v>8621</v>
      </c>
      <c r="D17" s="232" t="s">
        <v>8524</v>
      </c>
      <c r="E17" s="232" t="s">
        <v>7716</v>
      </c>
      <c r="F17" s="232" t="s">
        <v>8620</v>
      </c>
      <c r="G17" s="232" t="s">
        <v>133</v>
      </c>
      <c r="H17" s="232" t="s">
        <v>435</v>
      </c>
      <c r="I17" s="232">
        <v>2000</v>
      </c>
      <c r="J17" s="232" t="s">
        <v>121</v>
      </c>
      <c r="K17" s="232" t="s">
        <v>133</v>
      </c>
      <c r="L17" s="232" t="s">
        <v>133</v>
      </c>
      <c r="M17" s="232" t="s">
        <v>113</v>
      </c>
      <c r="N17" s="232" t="s">
        <v>6785</v>
      </c>
      <c r="O17" s="232" t="s">
        <v>8521</v>
      </c>
      <c r="P17" s="232">
        <v>0</v>
      </c>
      <c r="Q17" s="232" t="s">
        <v>133</v>
      </c>
      <c r="R17" s="232" t="s">
        <v>133</v>
      </c>
      <c r="S17" s="232" t="s">
        <v>133</v>
      </c>
      <c r="T17" s="232" t="s">
        <v>133</v>
      </c>
      <c r="U17" s="232" t="s">
        <v>8619</v>
      </c>
      <c r="V17" s="232" t="s">
        <v>68</v>
      </c>
      <c r="W17" s="232" t="s">
        <v>68</v>
      </c>
      <c r="X17" s="232" t="s">
        <v>68</v>
      </c>
      <c r="Y17" s="232" t="s">
        <v>68</v>
      </c>
      <c r="Z17" s="232" t="s">
        <v>69</v>
      </c>
      <c r="AA17" s="232" t="s">
        <v>133</v>
      </c>
      <c r="AB17" s="232" t="s">
        <v>8618</v>
      </c>
      <c r="AC17" s="233">
        <v>90</v>
      </c>
      <c r="AD17" s="233">
        <v>8</v>
      </c>
      <c r="AE17" s="233">
        <v>0</v>
      </c>
      <c r="AF17" s="422">
        <v>156.80000000000001</v>
      </c>
      <c r="AG17" s="422">
        <v>0</v>
      </c>
      <c r="AH17" s="419">
        <f t="shared" si="0"/>
        <v>156.80000000000001</v>
      </c>
      <c r="AI17" s="420">
        <f t="shared" si="2"/>
        <v>167.77600000000001</v>
      </c>
      <c r="AJ17" s="421"/>
    </row>
    <row r="18" spans="1:36" s="235" customFormat="1">
      <c r="A18" s="442">
        <v>16</v>
      </c>
      <c r="B18" s="232" t="s">
        <v>0</v>
      </c>
      <c r="C18" s="232" t="s">
        <v>8617</v>
      </c>
      <c r="D18" s="232" t="s">
        <v>8524</v>
      </c>
      <c r="E18" s="232" t="s">
        <v>7071</v>
      </c>
      <c r="F18" s="232" t="s">
        <v>8550</v>
      </c>
      <c r="G18" s="232" t="s">
        <v>133</v>
      </c>
      <c r="H18" s="232" t="s">
        <v>8549</v>
      </c>
      <c r="I18" s="232">
        <v>2000</v>
      </c>
      <c r="J18" s="232" t="s">
        <v>121</v>
      </c>
      <c r="K18" s="232" t="s">
        <v>437</v>
      </c>
      <c r="L18" s="232" t="s">
        <v>386</v>
      </c>
      <c r="M18" s="232" t="s">
        <v>113</v>
      </c>
      <c r="N18" s="232" t="s">
        <v>401</v>
      </c>
      <c r="O18" s="232" t="s">
        <v>8521</v>
      </c>
      <c r="P18" s="232">
        <v>0</v>
      </c>
      <c r="Q18" s="232" t="s">
        <v>133</v>
      </c>
      <c r="R18" s="232" t="s">
        <v>133</v>
      </c>
      <c r="S18" s="232" t="s">
        <v>8616</v>
      </c>
      <c r="T18" s="232" t="s">
        <v>375</v>
      </c>
      <c r="U18" s="232" t="s">
        <v>8615</v>
      </c>
      <c r="V18" s="232" t="s">
        <v>68</v>
      </c>
      <c r="W18" s="232" t="s">
        <v>68</v>
      </c>
      <c r="X18" s="232" t="s">
        <v>68</v>
      </c>
      <c r="Y18" s="232" t="s">
        <v>68</v>
      </c>
      <c r="Z18" s="232" t="s">
        <v>69</v>
      </c>
      <c r="AA18" s="232" t="s">
        <v>133</v>
      </c>
      <c r="AB18" s="232" t="s">
        <v>8612</v>
      </c>
      <c r="AC18" s="233">
        <v>140</v>
      </c>
      <c r="AD18" s="233">
        <v>8</v>
      </c>
      <c r="AE18" s="233">
        <v>8</v>
      </c>
      <c r="AF18" s="422">
        <v>249.60000000000002</v>
      </c>
      <c r="AG18" s="422">
        <f t="shared" ref="AG18:AG58" si="3">AF18*(1-(0.95^0*0.9^0*0.8^0*0.7^0*0.65^0*0.93^0*0.93^0*1^0))</f>
        <v>0</v>
      </c>
      <c r="AH18" s="419">
        <f t="shared" si="0"/>
        <v>249.60000000000002</v>
      </c>
      <c r="AI18" s="420">
        <f t="shared" si="2"/>
        <v>267.07200000000006</v>
      </c>
      <c r="AJ18" s="421"/>
    </row>
    <row r="19" spans="1:36" s="235" customFormat="1">
      <c r="A19" s="442">
        <v>17</v>
      </c>
      <c r="B19" s="232" t="s">
        <v>0</v>
      </c>
      <c r="C19" s="232" t="s">
        <v>8614</v>
      </c>
      <c r="D19" s="232" t="s">
        <v>8524</v>
      </c>
      <c r="E19" s="232" t="s">
        <v>352</v>
      </c>
      <c r="F19" s="232" t="s">
        <v>8550</v>
      </c>
      <c r="G19" s="232" t="s">
        <v>133</v>
      </c>
      <c r="H19" s="232" t="s">
        <v>8549</v>
      </c>
      <c r="I19" s="232">
        <v>2000</v>
      </c>
      <c r="J19" s="232" t="s">
        <v>121</v>
      </c>
      <c r="K19" s="232" t="s">
        <v>133</v>
      </c>
      <c r="L19" s="232" t="s">
        <v>404</v>
      </c>
      <c r="M19" s="232" t="s">
        <v>113</v>
      </c>
      <c r="N19" s="232" t="s">
        <v>6785</v>
      </c>
      <c r="O19" s="232" t="s">
        <v>433</v>
      </c>
      <c r="P19" s="232">
        <v>0</v>
      </c>
      <c r="Q19" s="232" t="s">
        <v>133</v>
      </c>
      <c r="R19" s="232" t="s">
        <v>133</v>
      </c>
      <c r="S19" s="232" t="s">
        <v>133</v>
      </c>
      <c r="T19" s="232" t="s">
        <v>133</v>
      </c>
      <c r="U19" s="232" t="s">
        <v>8613</v>
      </c>
      <c r="V19" s="232" t="s">
        <v>68</v>
      </c>
      <c r="W19" s="232" t="s">
        <v>68</v>
      </c>
      <c r="X19" s="232" t="s">
        <v>68</v>
      </c>
      <c r="Y19" s="232" t="s">
        <v>68</v>
      </c>
      <c r="Z19" s="232" t="s">
        <v>69</v>
      </c>
      <c r="AA19" s="232" t="s">
        <v>133</v>
      </c>
      <c r="AB19" s="232" t="s">
        <v>8612</v>
      </c>
      <c r="AC19" s="233">
        <v>140</v>
      </c>
      <c r="AD19" s="233">
        <v>8</v>
      </c>
      <c r="AE19" s="233">
        <v>13</v>
      </c>
      <c r="AF19" s="422">
        <v>257.60000000000002</v>
      </c>
      <c r="AG19" s="422">
        <f t="shared" si="3"/>
        <v>0</v>
      </c>
      <c r="AH19" s="419">
        <f t="shared" si="0"/>
        <v>257.60000000000002</v>
      </c>
      <c r="AI19" s="420">
        <f t="shared" si="2"/>
        <v>275.63200000000006</v>
      </c>
      <c r="AJ19" s="421"/>
    </row>
    <row r="20" spans="1:36" s="235" customFormat="1">
      <c r="A20" s="442">
        <v>18</v>
      </c>
      <c r="B20" s="232" t="s">
        <v>0</v>
      </c>
      <c r="C20" s="232" t="s">
        <v>8611</v>
      </c>
      <c r="D20" s="232" t="s">
        <v>8524</v>
      </c>
      <c r="E20" s="232" t="s">
        <v>422</v>
      </c>
      <c r="F20" s="232" t="s">
        <v>8550</v>
      </c>
      <c r="G20" s="232" t="s">
        <v>133</v>
      </c>
      <c r="H20" s="232" t="s">
        <v>8549</v>
      </c>
      <c r="I20" s="232" t="s">
        <v>133</v>
      </c>
      <c r="J20" s="232" t="s">
        <v>121</v>
      </c>
      <c r="K20" s="232" t="s">
        <v>133</v>
      </c>
      <c r="L20" s="232" t="s">
        <v>404</v>
      </c>
      <c r="M20" s="232" t="s">
        <v>113</v>
      </c>
      <c r="N20" s="232" t="s">
        <v>436</v>
      </c>
      <c r="O20" s="232" t="s">
        <v>8521</v>
      </c>
      <c r="P20" s="232" t="s">
        <v>133</v>
      </c>
      <c r="Q20" s="232" t="s">
        <v>133</v>
      </c>
      <c r="R20" s="232" t="s">
        <v>133</v>
      </c>
      <c r="S20" s="232" t="s">
        <v>133</v>
      </c>
      <c r="T20" s="232" t="s">
        <v>133</v>
      </c>
      <c r="U20" s="232" t="s">
        <v>8610</v>
      </c>
      <c r="V20" s="232" t="s">
        <v>68</v>
      </c>
      <c r="W20" s="232" t="s">
        <v>68</v>
      </c>
      <c r="X20" s="232" t="s">
        <v>68</v>
      </c>
      <c r="Y20" s="232" t="s">
        <v>68</v>
      </c>
      <c r="Z20" s="232" t="s">
        <v>69</v>
      </c>
      <c r="AA20" s="232" t="s">
        <v>133</v>
      </c>
      <c r="AB20" s="232" t="s">
        <v>8547</v>
      </c>
      <c r="AC20" s="233">
        <v>140</v>
      </c>
      <c r="AD20" s="233">
        <v>8</v>
      </c>
      <c r="AE20" s="233">
        <v>13</v>
      </c>
      <c r="AF20" s="422">
        <v>257.60000000000002</v>
      </c>
      <c r="AG20" s="422">
        <f t="shared" si="3"/>
        <v>0</v>
      </c>
      <c r="AH20" s="419">
        <f t="shared" si="0"/>
        <v>257.60000000000002</v>
      </c>
      <c r="AI20" s="420">
        <f t="shared" si="2"/>
        <v>275.63200000000006</v>
      </c>
      <c r="AJ20" s="421"/>
    </row>
    <row r="21" spans="1:36" s="235" customFormat="1">
      <c r="A21" s="442">
        <v>19</v>
      </c>
      <c r="B21" s="232" t="s">
        <v>0</v>
      </c>
      <c r="C21" s="232" t="s">
        <v>8609</v>
      </c>
      <c r="D21" s="232" t="s">
        <v>8524</v>
      </c>
      <c r="E21" s="232" t="s">
        <v>422</v>
      </c>
      <c r="F21" s="232" t="s">
        <v>8550</v>
      </c>
      <c r="G21" s="232" t="s">
        <v>133</v>
      </c>
      <c r="H21" s="232" t="s">
        <v>8549</v>
      </c>
      <c r="I21" s="232" t="s">
        <v>133</v>
      </c>
      <c r="J21" s="232" t="s">
        <v>121</v>
      </c>
      <c r="K21" s="232" t="s">
        <v>133</v>
      </c>
      <c r="L21" s="232" t="s">
        <v>404</v>
      </c>
      <c r="M21" s="232" t="s">
        <v>113</v>
      </c>
      <c r="N21" s="232" t="s">
        <v>436</v>
      </c>
      <c r="O21" s="232" t="s">
        <v>8521</v>
      </c>
      <c r="P21" s="232" t="s">
        <v>133</v>
      </c>
      <c r="Q21" s="232" t="s">
        <v>133</v>
      </c>
      <c r="R21" s="232" t="s">
        <v>133</v>
      </c>
      <c r="S21" s="232" t="s">
        <v>133</v>
      </c>
      <c r="T21" s="232" t="s">
        <v>133</v>
      </c>
      <c r="U21" s="232" t="s">
        <v>8608</v>
      </c>
      <c r="V21" s="232" t="s">
        <v>68</v>
      </c>
      <c r="W21" s="232" t="s">
        <v>68</v>
      </c>
      <c r="X21" s="232" t="s">
        <v>68</v>
      </c>
      <c r="Y21" s="232" t="s">
        <v>68</v>
      </c>
      <c r="Z21" s="232" t="s">
        <v>69</v>
      </c>
      <c r="AA21" s="232" t="s">
        <v>133</v>
      </c>
      <c r="AB21" s="232" t="s">
        <v>8547</v>
      </c>
      <c r="AC21" s="233">
        <v>140</v>
      </c>
      <c r="AD21" s="233">
        <v>8</v>
      </c>
      <c r="AE21" s="233">
        <v>13</v>
      </c>
      <c r="AF21" s="422">
        <v>257.60000000000002</v>
      </c>
      <c r="AG21" s="422">
        <f t="shared" si="3"/>
        <v>0</v>
      </c>
      <c r="AH21" s="419">
        <f t="shared" si="0"/>
        <v>257.60000000000002</v>
      </c>
      <c r="AI21" s="420">
        <f t="shared" si="2"/>
        <v>275.63200000000006</v>
      </c>
      <c r="AJ21" s="421"/>
    </row>
    <row r="22" spans="1:36" s="235" customFormat="1">
      <c r="A22" s="442">
        <v>20</v>
      </c>
      <c r="B22" s="232" t="s">
        <v>0</v>
      </c>
      <c r="C22" s="232" t="s">
        <v>8607</v>
      </c>
      <c r="D22" s="232" t="s">
        <v>8524</v>
      </c>
      <c r="E22" s="232" t="s">
        <v>422</v>
      </c>
      <c r="F22" s="232" t="s">
        <v>8550</v>
      </c>
      <c r="G22" s="232" t="s">
        <v>133</v>
      </c>
      <c r="H22" s="232" t="s">
        <v>8549</v>
      </c>
      <c r="I22" s="232" t="s">
        <v>133</v>
      </c>
      <c r="J22" s="232" t="s">
        <v>121</v>
      </c>
      <c r="K22" s="232" t="s">
        <v>133</v>
      </c>
      <c r="L22" s="232" t="s">
        <v>404</v>
      </c>
      <c r="M22" s="232" t="s">
        <v>113</v>
      </c>
      <c r="N22" s="232" t="s">
        <v>436</v>
      </c>
      <c r="O22" s="232" t="s">
        <v>8521</v>
      </c>
      <c r="P22" s="232" t="s">
        <v>133</v>
      </c>
      <c r="Q22" s="232" t="s">
        <v>133</v>
      </c>
      <c r="R22" s="232" t="s">
        <v>133</v>
      </c>
      <c r="S22" s="232" t="s">
        <v>133</v>
      </c>
      <c r="T22" s="232" t="s">
        <v>133</v>
      </c>
      <c r="U22" s="232" t="s">
        <v>8606</v>
      </c>
      <c r="V22" s="232" t="s">
        <v>68</v>
      </c>
      <c r="W22" s="232" t="s">
        <v>68</v>
      </c>
      <c r="X22" s="232" t="s">
        <v>68</v>
      </c>
      <c r="Y22" s="232" t="s">
        <v>68</v>
      </c>
      <c r="Z22" s="232" t="s">
        <v>69</v>
      </c>
      <c r="AA22" s="232" t="s">
        <v>133</v>
      </c>
      <c r="AB22" s="232" t="s">
        <v>8547</v>
      </c>
      <c r="AC22" s="233">
        <v>140</v>
      </c>
      <c r="AD22" s="233">
        <v>8</v>
      </c>
      <c r="AE22" s="233">
        <v>13</v>
      </c>
      <c r="AF22" s="422">
        <v>257.60000000000002</v>
      </c>
      <c r="AG22" s="422">
        <f t="shared" si="3"/>
        <v>0</v>
      </c>
      <c r="AH22" s="419">
        <f t="shared" si="0"/>
        <v>257.60000000000002</v>
      </c>
      <c r="AI22" s="420">
        <f t="shared" si="2"/>
        <v>275.63200000000006</v>
      </c>
      <c r="AJ22" s="421"/>
    </row>
    <row r="23" spans="1:36" s="235" customFormat="1">
      <c r="A23" s="442">
        <v>21</v>
      </c>
      <c r="B23" s="232" t="s">
        <v>0</v>
      </c>
      <c r="C23" s="232" t="s">
        <v>8605</v>
      </c>
      <c r="D23" s="232" t="s">
        <v>8524</v>
      </c>
      <c r="E23" s="232" t="s">
        <v>422</v>
      </c>
      <c r="F23" s="232" t="s">
        <v>8550</v>
      </c>
      <c r="G23" s="232" t="s">
        <v>133</v>
      </c>
      <c r="H23" s="232" t="s">
        <v>8549</v>
      </c>
      <c r="I23" s="232" t="s">
        <v>133</v>
      </c>
      <c r="J23" s="232" t="s">
        <v>121</v>
      </c>
      <c r="K23" s="232" t="s">
        <v>133</v>
      </c>
      <c r="L23" s="232" t="s">
        <v>404</v>
      </c>
      <c r="M23" s="232" t="s">
        <v>113</v>
      </c>
      <c r="N23" s="232" t="s">
        <v>436</v>
      </c>
      <c r="O23" s="232" t="s">
        <v>8521</v>
      </c>
      <c r="P23" s="232" t="s">
        <v>133</v>
      </c>
      <c r="Q23" s="232" t="s">
        <v>133</v>
      </c>
      <c r="R23" s="232" t="s">
        <v>133</v>
      </c>
      <c r="S23" s="232" t="s">
        <v>133</v>
      </c>
      <c r="T23" s="232" t="s">
        <v>133</v>
      </c>
      <c r="U23" s="232" t="s">
        <v>8604</v>
      </c>
      <c r="V23" s="232" t="s">
        <v>68</v>
      </c>
      <c r="W23" s="232" t="s">
        <v>68</v>
      </c>
      <c r="X23" s="232" t="s">
        <v>68</v>
      </c>
      <c r="Y23" s="232" t="s">
        <v>68</v>
      </c>
      <c r="Z23" s="232" t="s">
        <v>69</v>
      </c>
      <c r="AA23" s="232" t="s">
        <v>133</v>
      </c>
      <c r="AB23" s="232" t="s">
        <v>8547</v>
      </c>
      <c r="AC23" s="233">
        <v>140</v>
      </c>
      <c r="AD23" s="233">
        <v>8</v>
      </c>
      <c r="AE23" s="233">
        <v>13</v>
      </c>
      <c r="AF23" s="422">
        <v>257.60000000000002</v>
      </c>
      <c r="AG23" s="422">
        <f t="shared" si="3"/>
        <v>0</v>
      </c>
      <c r="AH23" s="419">
        <f t="shared" si="0"/>
        <v>257.60000000000002</v>
      </c>
      <c r="AI23" s="420">
        <f t="shared" si="2"/>
        <v>275.63200000000006</v>
      </c>
      <c r="AJ23" s="421"/>
    </row>
    <row r="24" spans="1:36" s="235" customFormat="1">
      <c r="A24" s="442">
        <v>22</v>
      </c>
      <c r="B24" s="232" t="s">
        <v>0</v>
      </c>
      <c r="C24" s="232" t="s">
        <v>8603</v>
      </c>
      <c r="D24" s="232" t="s">
        <v>8524</v>
      </c>
      <c r="E24" s="232" t="s">
        <v>422</v>
      </c>
      <c r="F24" s="232" t="s">
        <v>8550</v>
      </c>
      <c r="G24" s="232" t="s">
        <v>133</v>
      </c>
      <c r="H24" s="232" t="s">
        <v>8549</v>
      </c>
      <c r="I24" s="232" t="s">
        <v>133</v>
      </c>
      <c r="J24" s="232" t="s">
        <v>121</v>
      </c>
      <c r="K24" s="232" t="s">
        <v>133</v>
      </c>
      <c r="L24" s="232" t="s">
        <v>404</v>
      </c>
      <c r="M24" s="232" t="s">
        <v>113</v>
      </c>
      <c r="N24" s="232" t="s">
        <v>436</v>
      </c>
      <c r="O24" s="232" t="s">
        <v>8521</v>
      </c>
      <c r="P24" s="232" t="s">
        <v>133</v>
      </c>
      <c r="Q24" s="232" t="s">
        <v>133</v>
      </c>
      <c r="R24" s="232" t="s">
        <v>133</v>
      </c>
      <c r="S24" s="232" t="s">
        <v>133</v>
      </c>
      <c r="T24" s="232" t="s">
        <v>133</v>
      </c>
      <c r="U24" s="232" t="s">
        <v>8602</v>
      </c>
      <c r="V24" s="232" t="s">
        <v>68</v>
      </c>
      <c r="W24" s="232" t="s">
        <v>68</v>
      </c>
      <c r="X24" s="232" t="s">
        <v>68</v>
      </c>
      <c r="Y24" s="232" t="s">
        <v>68</v>
      </c>
      <c r="Z24" s="232" t="s">
        <v>69</v>
      </c>
      <c r="AA24" s="232" t="s">
        <v>133</v>
      </c>
      <c r="AB24" s="232" t="s">
        <v>8547</v>
      </c>
      <c r="AC24" s="233">
        <v>140</v>
      </c>
      <c r="AD24" s="233">
        <v>8</v>
      </c>
      <c r="AE24" s="233">
        <v>13</v>
      </c>
      <c r="AF24" s="422">
        <v>257.60000000000002</v>
      </c>
      <c r="AG24" s="422">
        <f t="shared" si="3"/>
        <v>0</v>
      </c>
      <c r="AH24" s="419">
        <f t="shared" si="0"/>
        <v>257.60000000000002</v>
      </c>
      <c r="AI24" s="420">
        <f t="shared" si="2"/>
        <v>275.63200000000006</v>
      </c>
      <c r="AJ24" s="421"/>
    </row>
    <row r="25" spans="1:36" s="235" customFormat="1">
      <c r="A25" s="442">
        <v>23</v>
      </c>
      <c r="B25" s="232" t="s">
        <v>0</v>
      </c>
      <c r="C25" s="232" t="s">
        <v>8601</v>
      </c>
      <c r="D25" s="232" t="s">
        <v>8524</v>
      </c>
      <c r="E25" s="232" t="s">
        <v>422</v>
      </c>
      <c r="F25" s="232" t="s">
        <v>8550</v>
      </c>
      <c r="G25" s="232" t="s">
        <v>133</v>
      </c>
      <c r="H25" s="232" t="s">
        <v>8549</v>
      </c>
      <c r="I25" s="232" t="s">
        <v>133</v>
      </c>
      <c r="J25" s="232" t="s">
        <v>121</v>
      </c>
      <c r="K25" s="232" t="s">
        <v>133</v>
      </c>
      <c r="L25" s="232" t="s">
        <v>404</v>
      </c>
      <c r="M25" s="232" t="s">
        <v>113</v>
      </c>
      <c r="N25" s="232" t="s">
        <v>436</v>
      </c>
      <c r="O25" s="232" t="s">
        <v>8521</v>
      </c>
      <c r="P25" s="232" t="s">
        <v>133</v>
      </c>
      <c r="Q25" s="232" t="s">
        <v>133</v>
      </c>
      <c r="R25" s="232" t="s">
        <v>133</v>
      </c>
      <c r="S25" s="232" t="s">
        <v>133</v>
      </c>
      <c r="T25" s="232" t="s">
        <v>133</v>
      </c>
      <c r="U25" s="232" t="s">
        <v>8600</v>
      </c>
      <c r="V25" s="232" t="s">
        <v>68</v>
      </c>
      <c r="W25" s="232" t="s">
        <v>68</v>
      </c>
      <c r="X25" s="232" t="s">
        <v>68</v>
      </c>
      <c r="Y25" s="232" t="s">
        <v>68</v>
      </c>
      <c r="Z25" s="232" t="s">
        <v>69</v>
      </c>
      <c r="AA25" s="232" t="s">
        <v>133</v>
      </c>
      <c r="AB25" s="232" t="s">
        <v>8547</v>
      </c>
      <c r="AC25" s="233">
        <v>140</v>
      </c>
      <c r="AD25" s="233">
        <v>8</v>
      </c>
      <c r="AE25" s="233">
        <v>13</v>
      </c>
      <c r="AF25" s="422">
        <v>257.60000000000002</v>
      </c>
      <c r="AG25" s="422">
        <f t="shared" si="3"/>
        <v>0</v>
      </c>
      <c r="AH25" s="419">
        <f t="shared" si="0"/>
        <v>257.60000000000002</v>
      </c>
      <c r="AI25" s="420">
        <f t="shared" si="2"/>
        <v>275.63200000000006</v>
      </c>
      <c r="AJ25" s="421"/>
    </row>
    <row r="26" spans="1:36" s="235" customFormat="1">
      <c r="A26" s="442">
        <v>24</v>
      </c>
      <c r="B26" s="232" t="s">
        <v>0</v>
      </c>
      <c r="C26" s="232" t="s">
        <v>8599</v>
      </c>
      <c r="D26" s="232" t="s">
        <v>8524</v>
      </c>
      <c r="E26" s="232" t="s">
        <v>422</v>
      </c>
      <c r="F26" s="232" t="s">
        <v>8550</v>
      </c>
      <c r="G26" s="232" t="s">
        <v>133</v>
      </c>
      <c r="H26" s="232" t="s">
        <v>8549</v>
      </c>
      <c r="I26" s="232" t="s">
        <v>133</v>
      </c>
      <c r="J26" s="232" t="s">
        <v>121</v>
      </c>
      <c r="K26" s="232" t="s">
        <v>133</v>
      </c>
      <c r="L26" s="232" t="s">
        <v>404</v>
      </c>
      <c r="M26" s="232" t="s">
        <v>113</v>
      </c>
      <c r="N26" s="232" t="s">
        <v>436</v>
      </c>
      <c r="O26" s="232" t="s">
        <v>8521</v>
      </c>
      <c r="P26" s="232" t="s">
        <v>133</v>
      </c>
      <c r="Q26" s="232" t="s">
        <v>133</v>
      </c>
      <c r="R26" s="232" t="s">
        <v>133</v>
      </c>
      <c r="S26" s="232" t="s">
        <v>133</v>
      </c>
      <c r="T26" s="232" t="s">
        <v>133</v>
      </c>
      <c r="U26" s="232" t="s">
        <v>8598</v>
      </c>
      <c r="V26" s="232" t="s">
        <v>68</v>
      </c>
      <c r="W26" s="232" t="s">
        <v>68</v>
      </c>
      <c r="X26" s="232" t="s">
        <v>68</v>
      </c>
      <c r="Y26" s="232" t="s">
        <v>68</v>
      </c>
      <c r="Z26" s="232" t="s">
        <v>69</v>
      </c>
      <c r="AA26" s="232" t="s">
        <v>133</v>
      </c>
      <c r="AB26" s="232" t="s">
        <v>8547</v>
      </c>
      <c r="AC26" s="233">
        <v>140</v>
      </c>
      <c r="AD26" s="233">
        <v>8</v>
      </c>
      <c r="AE26" s="233">
        <v>13</v>
      </c>
      <c r="AF26" s="422">
        <v>257.60000000000002</v>
      </c>
      <c r="AG26" s="422">
        <f t="shared" si="3"/>
        <v>0</v>
      </c>
      <c r="AH26" s="419">
        <f t="shared" si="0"/>
        <v>257.60000000000002</v>
      </c>
      <c r="AI26" s="420">
        <f t="shared" si="2"/>
        <v>275.63200000000006</v>
      </c>
      <c r="AJ26" s="421"/>
    </row>
    <row r="27" spans="1:36" s="235" customFormat="1">
      <c r="A27" s="442">
        <v>25</v>
      </c>
      <c r="B27" s="232" t="s">
        <v>0</v>
      </c>
      <c r="C27" s="232" t="s">
        <v>8597</v>
      </c>
      <c r="D27" s="232" t="s">
        <v>8524</v>
      </c>
      <c r="E27" s="232" t="s">
        <v>422</v>
      </c>
      <c r="F27" s="232" t="s">
        <v>8550</v>
      </c>
      <c r="G27" s="232" t="s">
        <v>133</v>
      </c>
      <c r="H27" s="232" t="s">
        <v>8549</v>
      </c>
      <c r="I27" s="232" t="s">
        <v>133</v>
      </c>
      <c r="J27" s="232" t="s">
        <v>121</v>
      </c>
      <c r="K27" s="232" t="s">
        <v>133</v>
      </c>
      <c r="L27" s="232" t="s">
        <v>404</v>
      </c>
      <c r="M27" s="232" t="s">
        <v>113</v>
      </c>
      <c r="N27" s="232" t="s">
        <v>436</v>
      </c>
      <c r="O27" s="232" t="s">
        <v>8521</v>
      </c>
      <c r="P27" s="232" t="s">
        <v>133</v>
      </c>
      <c r="Q27" s="232" t="s">
        <v>133</v>
      </c>
      <c r="R27" s="232" t="s">
        <v>133</v>
      </c>
      <c r="S27" s="232" t="s">
        <v>133</v>
      </c>
      <c r="T27" s="232" t="s">
        <v>133</v>
      </c>
      <c r="U27" s="232" t="s">
        <v>8596</v>
      </c>
      <c r="V27" s="232" t="s">
        <v>68</v>
      </c>
      <c r="W27" s="232" t="s">
        <v>68</v>
      </c>
      <c r="X27" s="232" t="s">
        <v>68</v>
      </c>
      <c r="Y27" s="232" t="s">
        <v>68</v>
      </c>
      <c r="Z27" s="232" t="s">
        <v>69</v>
      </c>
      <c r="AA27" s="232" t="s">
        <v>133</v>
      </c>
      <c r="AB27" s="232" t="s">
        <v>8547</v>
      </c>
      <c r="AC27" s="233">
        <v>140</v>
      </c>
      <c r="AD27" s="233">
        <v>8</v>
      </c>
      <c r="AE27" s="233">
        <v>13</v>
      </c>
      <c r="AF27" s="422">
        <v>257.60000000000002</v>
      </c>
      <c r="AG27" s="422">
        <f t="shared" si="3"/>
        <v>0</v>
      </c>
      <c r="AH27" s="419">
        <f t="shared" si="0"/>
        <v>257.60000000000002</v>
      </c>
      <c r="AI27" s="420">
        <f t="shared" si="2"/>
        <v>275.63200000000006</v>
      </c>
      <c r="AJ27" s="421"/>
    </row>
    <row r="28" spans="1:36" s="235" customFormat="1">
      <c r="A28" s="442">
        <v>26</v>
      </c>
      <c r="B28" s="232" t="s">
        <v>0</v>
      </c>
      <c r="C28" s="232" t="s">
        <v>8595</v>
      </c>
      <c r="D28" s="232" t="s">
        <v>8524</v>
      </c>
      <c r="E28" s="232" t="s">
        <v>422</v>
      </c>
      <c r="F28" s="232" t="s">
        <v>8550</v>
      </c>
      <c r="G28" s="232" t="s">
        <v>133</v>
      </c>
      <c r="H28" s="232" t="s">
        <v>8549</v>
      </c>
      <c r="I28" s="232" t="s">
        <v>133</v>
      </c>
      <c r="J28" s="232" t="s">
        <v>121</v>
      </c>
      <c r="K28" s="232" t="s">
        <v>133</v>
      </c>
      <c r="L28" s="232" t="s">
        <v>404</v>
      </c>
      <c r="M28" s="232" t="s">
        <v>113</v>
      </c>
      <c r="N28" s="232" t="s">
        <v>436</v>
      </c>
      <c r="O28" s="232" t="s">
        <v>8521</v>
      </c>
      <c r="P28" s="232" t="s">
        <v>133</v>
      </c>
      <c r="Q28" s="232" t="s">
        <v>133</v>
      </c>
      <c r="R28" s="232" t="s">
        <v>133</v>
      </c>
      <c r="S28" s="232" t="s">
        <v>133</v>
      </c>
      <c r="T28" s="232" t="s">
        <v>133</v>
      </c>
      <c r="U28" s="232" t="s">
        <v>8594</v>
      </c>
      <c r="V28" s="232" t="s">
        <v>68</v>
      </c>
      <c r="W28" s="232" t="s">
        <v>68</v>
      </c>
      <c r="X28" s="232" t="s">
        <v>68</v>
      </c>
      <c r="Y28" s="232" t="s">
        <v>68</v>
      </c>
      <c r="Z28" s="232" t="s">
        <v>69</v>
      </c>
      <c r="AA28" s="232" t="s">
        <v>133</v>
      </c>
      <c r="AB28" s="232" t="s">
        <v>8547</v>
      </c>
      <c r="AC28" s="233">
        <v>140</v>
      </c>
      <c r="AD28" s="233">
        <v>8</v>
      </c>
      <c r="AE28" s="233">
        <v>13</v>
      </c>
      <c r="AF28" s="422">
        <v>257.60000000000002</v>
      </c>
      <c r="AG28" s="422">
        <f t="shared" si="3"/>
        <v>0</v>
      </c>
      <c r="AH28" s="419">
        <f t="shared" si="0"/>
        <v>257.60000000000002</v>
      </c>
      <c r="AI28" s="420">
        <f t="shared" si="2"/>
        <v>275.63200000000006</v>
      </c>
      <c r="AJ28" s="421"/>
    </row>
    <row r="29" spans="1:36" s="235" customFormat="1">
      <c r="A29" s="442">
        <v>27</v>
      </c>
      <c r="B29" s="232" t="s">
        <v>0</v>
      </c>
      <c r="C29" s="232" t="s">
        <v>8593</v>
      </c>
      <c r="D29" s="232" t="s">
        <v>8524</v>
      </c>
      <c r="E29" s="232" t="s">
        <v>422</v>
      </c>
      <c r="F29" s="232" t="s">
        <v>8550</v>
      </c>
      <c r="G29" s="232" t="s">
        <v>133</v>
      </c>
      <c r="H29" s="232" t="s">
        <v>8549</v>
      </c>
      <c r="I29" s="232" t="s">
        <v>133</v>
      </c>
      <c r="J29" s="232" t="s">
        <v>121</v>
      </c>
      <c r="K29" s="232" t="s">
        <v>133</v>
      </c>
      <c r="L29" s="232" t="s">
        <v>404</v>
      </c>
      <c r="M29" s="232" t="s">
        <v>113</v>
      </c>
      <c r="N29" s="232" t="s">
        <v>436</v>
      </c>
      <c r="O29" s="232" t="s">
        <v>8521</v>
      </c>
      <c r="P29" s="232" t="s">
        <v>133</v>
      </c>
      <c r="Q29" s="232" t="s">
        <v>133</v>
      </c>
      <c r="R29" s="232" t="s">
        <v>133</v>
      </c>
      <c r="S29" s="232" t="s">
        <v>133</v>
      </c>
      <c r="T29" s="232" t="s">
        <v>133</v>
      </c>
      <c r="U29" s="232" t="s">
        <v>8592</v>
      </c>
      <c r="V29" s="232" t="s">
        <v>68</v>
      </c>
      <c r="W29" s="232" t="s">
        <v>68</v>
      </c>
      <c r="X29" s="232" t="s">
        <v>68</v>
      </c>
      <c r="Y29" s="232" t="s">
        <v>68</v>
      </c>
      <c r="Z29" s="232" t="s">
        <v>69</v>
      </c>
      <c r="AA29" s="232" t="s">
        <v>133</v>
      </c>
      <c r="AB29" s="232" t="s">
        <v>8547</v>
      </c>
      <c r="AC29" s="233">
        <v>140</v>
      </c>
      <c r="AD29" s="233">
        <v>8</v>
      </c>
      <c r="AE29" s="233">
        <v>13</v>
      </c>
      <c r="AF29" s="422">
        <v>257.60000000000002</v>
      </c>
      <c r="AG29" s="422">
        <f t="shared" si="3"/>
        <v>0</v>
      </c>
      <c r="AH29" s="419">
        <f t="shared" si="0"/>
        <v>257.60000000000002</v>
      </c>
      <c r="AI29" s="420">
        <f t="shared" si="2"/>
        <v>275.63200000000006</v>
      </c>
      <c r="AJ29" s="421"/>
    </row>
    <row r="30" spans="1:36" s="235" customFormat="1">
      <c r="A30" s="442">
        <v>28</v>
      </c>
      <c r="B30" s="232" t="s">
        <v>0</v>
      </c>
      <c r="C30" s="232" t="s">
        <v>8591</v>
      </c>
      <c r="D30" s="232" t="s">
        <v>8524</v>
      </c>
      <c r="E30" s="232" t="s">
        <v>422</v>
      </c>
      <c r="F30" s="232" t="s">
        <v>8550</v>
      </c>
      <c r="G30" s="232" t="s">
        <v>133</v>
      </c>
      <c r="H30" s="232" t="s">
        <v>8549</v>
      </c>
      <c r="I30" s="232" t="s">
        <v>133</v>
      </c>
      <c r="J30" s="232" t="s">
        <v>121</v>
      </c>
      <c r="K30" s="232" t="s">
        <v>133</v>
      </c>
      <c r="L30" s="232" t="s">
        <v>404</v>
      </c>
      <c r="M30" s="232" t="s">
        <v>113</v>
      </c>
      <c r="N30" s="232" t="s">
        <v>436</v>
      </c>
      <c r="O30" s="232" t="s">
        <v>8521</v>
      </c>
      <c r="P30" s="232" t="s">
        <v>133</v>
      </c>
      <c r="Q30" s="232" t="s">
        <v>133</v>
      </c>
      <c r="R30" s="232" t="s">
        <v>133</v>
      </c>
      <c r="S30" s="232" t="s">
        <v>133</v>
      </c>
      <c r="T30" s="232" t="s">
        <v>133</v>
      </c>
      <c r="U30" s="232" t="s">
        <v>8590</v>
      </c>
      <c r="V30" s="232" t="s">
        <v>68</v>
      </c>
      <c r="W30" s="232" t="s">
        <v>68</v>
      </c>
      <c r="X30" s="232" t="s">
        <v>68</v>
      </c>
      <c r="Y30" s="232" t="s">
        <v>68</v>
      </c>
      <c r="Z30" s="232" t="s">
        <v>69</v>
      </c>
      <c r="AA30" s="232" t="s">
        <v>133</v>
      </c>
      <c r="AB30" s="232" t="s">
        <v>8547</v>
      </c>
      <c r="AC30" s="233">
        <v>140</v>
      </c>
      <c r="AD30" s="233">
        <v>8</v>
      </c>
      <c r="AE30" s="233">
        <v>13</v>
      </c>
      <c r="AF30" s="422">
        <v>257.60000000000002</v>
      </c>
      <c r="AG30" s="422">
        <f t="shared" si="3"/>
        <v>0</v>
      </c>
      <c r="AH30" s="419">
        <f t="shared" si="0"/>
        <v>257.60000000000002</v>
      </c>
      <c r="AI30" s="420">
        <f t="shared" si="2"/>
        <v>275.63200000000006</v>
      </c>
      <c r="AJ30" s="421"/>
    </row>
    <row r="31" spans="1:36" s="235" customFormat="1">
      <c r="A31" s="442">
        <v>29</v>
      </c>
      <c r="B31" s="232" t="s">
        <v>0</v>
      </c>
      <c r="C31" s="232" t="s">
        <v>8589</v>
      </c>
      <c r="D31" s="232" t="s">
        <v>8524</v>
      </c>
      <c r="E31" s="232" t="s">
        <v>422</v>
      </c>
      <c r="F31" s="232" t="s">
        <v>8550</v>
      </c>
      <c r="G31" s="232" t="s">
        <v>133</v>
      </c>
      <c r="H31" s="232" t="s">
        <v>8549</v>
      </c>
      <c r="I31" s="232" t="s">
        <v>133</v>
      </c>
      <c r="J31" s="232" t="s">
        <v>121</v>
      </c>
      <c r="K31" s="232" t="s">
        <v>133</v>
      </c>
      <c r="L31" s="232" t="s">
        <v>404</v>
      </c>
      <c r="M31" s="232" t="s">
        <v>113</v>
      </c>
      <c r="N31" s="232" t="s">
        <v>436</v>
      </c>
      <c r="O31" s="232" t="s">
        <v>8521</v>
      </c>
      <c r="P31" s="232" t="s">
        <v>133</v>
      </c>
      <c r="Q31" s="232" t="s">
        <v>133</v>
      </c>
      <c r="R31" s="232" t="s">
        <v>133</v>
      </c>
      <c r="S31" s="232" t="s">
        <v>133</v>
      </c>
      <c r="T31" s="232" t="s">
        <v>133</v>
      </c>
      <c r="U31" s="232" t="s">
        <v>8588</v>
      </c>
      <c r="V31" s="232" t="s">
        <v>68</v>
      </c>
      <c r="W31" s="232" t="s">
        <v>68</v>
      </c>
      <c r="X31" s="232" t="s">
        <v>68</v>
      </c>
      <c r="Y31" s="232" t="s">
        <v>68</v>
      </c>
      <c r="Z31" s="232" t="s">
        <v>69</v>
      </c>
      <c r="AA31" s="232" t="s">
        <v>133</v>
      </c>
      <c r="AB31" s="232" t="s">
        <v>8547</v>
      </c>
      <c r="AC31" s="233">
        <v>140</v>
      </c>
      <c r="AD31" s="233">
        <v>8</v>
      </c>
      <c r="AE31" s="233">
        <v>13</v>
      </c>
      <c r="AF31" s="422">
        <v>257.60000000000002</v>
      </c>
      <c r="AG31" s="422">
        <f t="shared" si="3"/>
        <v>0</v>
      </c>
      <c r="AH31" s="419">
        <f t="shared" si="0"/>
        <v>257.60000000000002</v>
      </c>
      <c r="AI31" s="420">
        <f t="shared" si="2"/>
        <v>275.63200000000006</v>
      </c>
      <c r="AJ31" s="421"/>
    </row>
    <row r="32" spans="1:36" s="235" customFormat="1">
      <c r="A32" s="442">
        <v>30</v>
      </c>
      <c r="B32" s="232" t="s">
        <v>0</v>
      </c>
      <c r="C32" s="232" t="s">
        <v>8587</v>
      </c>
      <c r="D32" s="232" t="s">
        <v>8524</v>
      </c>
      <c r="E32" s="232" t="s">
        <v>422</v>
      </c>
      <c r="F32" s="232" t="s">
        <v>8550</v>
      </c>
      <c r="G32" s="232" t="s">
        <v>133</v>
      </c>
      <c r="H32" s="232" t="s">
        <v>8549</v>
      </c>
      <c r="I32" s="232" t="s">
        <v>133</v>
      </c>
      <c r="J32" s="232" t="s">
        <v>121</v>
      </c>
      <c r="K32" s="232" t="s">
        <v>133</v>
      </c>
      <c r="L32" s="232" t="s">
        <v>404</v>
      </c>
      <c r="M32" s="232" t="s">
        <v>113</v>
      </c>
      <c r="N32" s="232" t="s">
        <v>436</v>
      </c>
      <c r="O32" s="232" t="s">
        <v>8521</v>
      </c>
      <c r="P32" s="232" t="s">
        <v>133</v>
      </c>
      <c r="Q32" s="232" t="s">
        <v>133</v>
      </c>
      <c r="R32" s="232" t="s">
        <v>133</v>
      </c>
      <c r="S32" s="232" t="s">
        <v>133</v>
      </c>
      <c r="T32" s="232" t="s">
        <v>133</v>
      </c>
      <c r="U32" s="232" t="s">
        <v>8586</v>
      </c>
      <c r="V32" s="232" t="s">
        <v>68</v>
      </c>
      <c r="W32" s="232" t="s">
        <v>68</v>
      </c>
      <c r="X32" s="232" t="s">
        <v>68</v>
      </c>
      <c r="Y32" s="232" t="s">
        <v>68</v>
      </c>
      <c r="Z32" s="232" t="s">
        <v>69</v>
      </c>
      <c r="AA32" s="232" t="s">
        <v>133</v>
      </c>
      <c r="AB32" s="232" t="s">
        <v>8547</v>
      </c>
      <c r="AC32" s="233">
        <v>140</v>
      </c>
      <c r="AD32" s="233">
        <v>8</v>
      </c>
      <c r="AE32" s="233">
        <v>13</v>
      </c>
      <c r="AF32" s="422">
        <v>257.60000000000002</v>
      </c>
      <c r="AG32" s="422">
        <f t="shared" si="3"/>
        <v>0</v>
      </c>
      <c r="AH32" s="419">
        <f t="shared" si="0"/>
        <v>257.60000000000002</v>
      </c>
      <c r="AI32" s="420">
        <f t="shared" si="2"/>
        <v>275.63200000000006</v>
      </c>
      <c r="AJ32" s="421"/>
    </row>
    <row r="33" spans="1:36" s="235" customFormat="1">
      <c r="A33" s="442">
        <v>31</v>
      </c>
      <c r="B33" s="232" t="s">
        <v>0</v>
      </c>
      <c r="C33" s="232" t="s">
        <v>8585</v>
      </c>
      <c r="D33" s="232" t="s">
        <v>8524</v>
      </c>
      <c r="E33" s="232" t="s">
        <v>422</v>
      </c>
      <c r="F33" s="232" t="s">
        <v>8550</v>
      </c>
      <c r="G33" s="232" t="s">
        <v>133</v>
      </c>
      <c r="H33" s="232" t="s">
        <v>8549</v>
      </c>
      <c r="I33" s="232" t="s">
        <v>133</v>
      </c>
      <c r="J33" s="232" t="s">
        <v>121</v>
      </c>
      <c r="K33" s="232" t="s">
        <v>133</v>
      </c>
      <c r="L33" s="232" t="s">
        <v>404</v>
      </c>
      <c r="M33" s="232" t="s">
        <v>113</v>
      </c>
      <c r="N33" s="232" t="s">
        <v>436</v>
      </c>
      <c r="O33" s="232" t="s">
        <v>8521</v>
      </c>
      <c r="P33" s="232" t="s">
        <v>133</v>
      </c>
      <c r="Q33" s="232" t="s">
        <v>133</v>
      </c>
      <c r="R33" s="232" t="s">
        <v>133</v>
      </c>
      <c r="S33" s="232" t="s">
        <v>133</v>
      </c>
      <c r="T33" s="232" t="s">
        <v>133</v>
      </c>
      <c r="U33" s="232" t="s">
        <v>8584</v>
      </c>
      <c r="V33" s="232" t="s">
        <v>68</v>
      </c>
      <c r="W33" s="232" t="s">
        <v>68</v>
      </c>
      <c r="X33" s="232" t="s">
        <v>68</v>
      </c>
      <c r="Y33" s="232" t="s">
        <v>68</v>
      </c>
      <c r="Z33" s="232" t="s">
        <v>69</v>
      </c>
      <c r="AA33" s="232" t="s">
        <v>133</v>
      </c>
      <c r="AB33" s="232" t="s">
        <v>8547</v>
      </c>
      <c r="AC33" s="233">
        <v>140</v>
      </c>
      <c r="AD33" s="233">
        <v>8</v>
      </c>
      <c r="AE33" s="233">
        <v>13</v>
      </c>
      <c r="AF33" s="422">
        <v>257.60000000000002</v>
      </c>
      <c r="AG33" s="422">
        <f t="shared" si="3"/>
        <v>0</v>
      </c>
      <c r="AH33" s="419">
        <f t="shared" si="0"/>
        <v>257.60000000000002</v>
      </c>
      <c r="AI33" s="420">
        <f t="shared" si="2"/>
        <v>275.63200000000006</v>
      </c>
      <c r="AJ33" s="421"/>
    </row>
    <row r="34" spans="1:36" s="235" customFormat="1">
      <c r="A34" s="442">
        <v>32</v>
      </c>
      <c r="B34" s="232" t="s">
        <v>0</v>
      </c>
      <c r="C34" s="232" t="s">
        <v>8583</v>
      </c>
      <c r="D34" s="232" t="s">
        <v>8524</v>
      </c>
      <c r="E34" s="232" t="s">
        <v>422</v>
      </c>
      <c r="F34" s="232" t="s">
        <v>8550</v>
      </c>
      <c r="G34" s="232" t="s">
        <v>133</v>
      </c>
      <c r="H34" s="232" t="s">
        <v>8549</v>
      </c>
      <c r="I34" s="232" t="s">
        <v>133</v>
      </c>
      <c r="J34" s="232" t="s">
        <v>121</v>
      </c>
      <c r="K34" s="232" t="s">
        <v>133</v>
      </c>
      <c r="L34" s="232" t="s">
        <v>404</v>
      </c>
      <c r="M34" s="232" t="s">
        <v>113</v>
      </c>
      <c r="N34" s="232" t="s">
        <v>436</v>
      </c>
      <c r="O34" s="232" t="s">
        <v>8521</v>
      </c>
      <c r="P34" s="232" t="s">
        <v>133</v>
      </c>
      <c r="Q34" s="232" t="s">
        <v>133</v>
      </c>
      <c r="R34" s="232" t="s">
        <v>133</v>
      </c>
      <c r="S34" s="232" t="s">
        <v>133</v>
      </c>
      <c r="T34" s="232" t="s">
        <v>133</v>
      </c>
      <c r="U34" s="232" t="s">
        <v>8582</v>
      </c>
      <c r="V34" s="232" t="s">
        <v>68</v>
      </c>
      <c r="W34" s="232" t="s">
        <v>68</v>
      </c>
      <c r="X34" s="232" t="s">
        <v>68</v>
      </c>
      <c r="Y34" s="232" t="s">
        <v>68</v>
      </c>
      <c r="Z34" s="232" t="s">
        <v>69</v>
      </c>
      <c r="AA34" s="232" t="s">
        <v>133</v>
      </c>
      <c r="AB34" s="232" t="s">
        <v>8547</v>
      </c>
      <c r="AC34" s="233">
        <v>140</v>
      </c>
      <c r="AD34" s="233">
        <v>8</v>
      </c>
      <c r="AE34" s="233">
        <v>13</v>
      </c>
      <c r="AF34" s="422">
        <v>257.60000000000002</v>
      </c>
      <c r="AG34" s="422">
        <f t="shared" si="3"/>
        <v>0</v>
      </c>
      <c r="AH34" s="419">
        <f t="shared" si="0"/>
        <v>257.60000000000002</v>
      </c>
      <c r="AI34" s="420">
        <f t="shared" si="2"/>
        <v>275.63200000000006</v>
      </c>
      <c r="AJ34" s="421"/>
    </row>
    <row r="35" spans="1:36" s="235" customFormat="1">
      <c r="A35" s="442">
        <v>33</v>
      </c>
      <c r="B35" s="232" t="s">
        <v>0</v>
      </c>
      <c r="C35" s="232" t="s">
        <v>8581</v>
      </c>
      <c r="D35" s="232" t="s">
        <v>8524</v>
      </c>
      <c r="E35" s="232" t="s">
        <v>422</v>
      </c>
      <c r="F35" s="232" t="s">
        <v>8550</v>
      </c>
      <c r="G35" s="232" t="s">
        <v>133</v>
      </c>
      <c r="H35" s="232" t="s">
        <v>8549</v>
      </c>
      <c r="I35" s="232" t="s">
        <v>133</v>
      </c>
      <c r="J35" s="232" t="s">
        <v>121</v>
      </c>
      <c r="K35" s="232" t="s">
        <v>133</v>
      </c>
      <c r="L35" s="232" t="s">
        <v>404</v>
      </c>
      <c r="M35" s="232" t="s">
        <v>113</v>
      </c>
      <c r="N35" s="232" t="s">
        <v>436</v>
      </c>
      <c r="O35" s="232" t="s">
        <v>8521</v>
      </c>
      <c r="P35" s="232" t="s">
        <v>133</v>
      </c>
      <c r="Q35" s="232" t="s">
        <v>133</v>
      </c>
      <c r="R35" s="232" t="s">
        <v>133</v>
      </c>
      <c r="S35" s="232" t="s">
        <v>133</v>
      </c>
      <c r="T35" s="232" t="s">
        <v>133</v>
      </c>
      <c r="U35" s="232" t="s">
        <v>8580</v>
      </c>
      <c r="V35" s="232" t="s">
        <v>68</v>
      </c>
      <c r="W35" s="232" t="s">
        <v>68</v>
      </c>
      <c r="X35" s="232" t="s">
        <v>68</v>
      </c>
      <c r="Y35" s="232" t="s">
        <v>68</v>
      </c>
      <c r="Z35" s="232" t="s">
        <v>69</v>
      </c>
      <c r="AA35" s="232" t="s">
        <v>133</v>
      </c>
      <c r="AB35" s="232" t="s">
        <v>8547</v>
      </c>
      <c r="AC35" s="233">
        <v>140</v>
      </c>
      <c r="AD35" s="233">
        <v>8</v>
      </c>
      <c r="AE35" s="233">
        <v>13</v>
      </c>
      <c r="AF35" s="422">
        <v>257.60000000000002</v>
      </c>
      <c r="AG35" s="422">
        <f t="shared" si="3"/>
        <v>0</v>
      </c>
      <c r="AH35" s="419">
        <f t="shared" ref="AH35:AH58" si="4">AF35-AG35</f>
        <v>257.60000000000002</v>
      </c>
      <c r="AI35" s="420">
        <f t="shared" si="2"/>
        <v>275.63200000000006</v>
      </c>
      <c r="AJ35" s="421"/>
    </row>
    <row r="36" spans="1:36" s="235" customFormat="1">
      <c r="A36" s="442">
        <v>34</v>
      </c>
      <c r="B36" s="232" t="s">
        <v>0</v>
      </c>
      <c r="C36" s="232" t="s">
        <v>8579</v>
      </c>
      <c r="D36" s="232" t="s">
        <v>8524</v>
      </c>
      <c r="E36" s="232" t="s">
        <v>422</v>
      </c>
      <c r="F36" s="232" t="s">
        <v>8550</v>
      </c>
      <c r="G36" s="232" t="s">
        <v>133</v>
      </c>
      <c r="H36" s="232" t="s">
        <v>8549</v>
      </c>
      <c r="I36" s="232" t="s">
        <v>133</v>
      </c>
      <c r="J36" s="232" t="s">
        <v>121</v>
      </c>
      <c r="K36" s="232" t="s">
        <v>133</v>
      </c>
      <c r="L36" s="232" t="s">
        <v>404</v>
      </c>
      <c r="M36" s="232" t="s">
        <v>113</v>
      </c>
      <c r="N36" s="232" t="s">
        <v>436</v>
      </c>
      <c r="O36" s="232" t="s">
        <v>8521</v>
      </c>
      <c r="P36" s="232" t="s">
        <v>133</v>
      </c>
      <c r="Q36" s="232" t="s">
        <v>133</v>
      </c>
      <c r="R36" s="232" t="s">
        <v>133</v>
      </c>
      <c r="S36" s="232" t="s">
        <v>133</v>
      </c>
      <c r="T36" s="232" t="s">
        <v>133</v>
      </c>
      <c r="U36" s="232" t="s">
        <v>8578</v>
      </c>
      <c r="V36" s="232" t="s">
        <v>68</v>
      </c>
      <c r="W36" s="232" t="s">
        <v>68</v>
      </c>
      <c r="X36" s="232" t="s">
        <v>68</v>
      </c>
      <c r="Y36" s="232" t="s">
        <v>68</v>
      </c>
      <c r="Z36" s="232" t="s">
        <v>69</v>
      </c>
      <c r="AA36" s="232" t="s">
        <v>133</v>
      </c>
      <c r="AB36" s="232" t="s">
        <v>8547</v>
      </c>
      <c r="AC36" s="233">
        <v>140</v>
      </c>
      <c r="AD36" s="233">
        <v>8</v>
      </c>
      <c r="AE36" s="233">
        <v>13</v>
      </c>
      <c r="AF36" s="422">
        <v>257.60000000000002</v>
      </c>
      <c r="AG36" s="422">
        <f t="shared" si="3"/>
        <v>0</v>
      </c>
      <c r="AH36" s="419">
        <f t="shared" si="4"/>
        <v>257.60000000000002</v>
      </c>
      <c r="AI36" s="420">
        <f t="shared" si="2"/>
        <v>275.63200000000006</v>
      </c>
      <c r="AJ36" s="421"/>
    </row>
    <row r="37" spans="1:36" s="235" customFormat="1">
      <c r="A37" s="442">
        <v>35</v>
      </c>
      <c r="B37" s="232" t="s">
        <v>0</v>
      </c>
      <c r="C37" s="232" t="s">
        <v>8577</v>
      </c>
      <c r="D37" s="232" t="s">
        <v>8524</v>
      </c>
      <c r="E37" s="232" t="s">
        <v>422</v>
      </c>
      <c r="F37" s="232" t="s">
        <v>8550</v>
      </c>
      <c r="G37" s="232" t="s">
        <v>133</v>
      </c>
      <c r="H37" s="232" t="s">
        <v>8549</v>
      </c>
      <c r="I37" s="232" t="s">
        <v>133</v>
      </c>
      <c r="J37" s="232" t="s">
        <v>121</v>
      </c>
      <c r="K37" s="232" t="s">
        <v>133</v>
      </c>
      <c r="L37" s="232" t="s">
        <v>404</v>
      </c>
      <c r="M37" s="232" t="s">
        <v>113</v>
      </c>
      <c r="N37" s="232" t="s">
        <v>436</v>
      </c>
      <c r="O37" s="232" t="s">
        <v>8521</v>
      </c>
      <c r="P37" s="232" t="s">
        <v>133</v>
      </c>
      <c r="Q37" s="232" t="s">
        <v>133</v>
      </c>
      <c r="R37" s="232" t="s">
        <v>133</v>
      </c>
      <c r="S37" s="232" t="s">
        <v>133</v>
      </c>
      <c r="T37" s="232" t="s">
        <v>133</v>
      </c>
      <c r="U37" s="232" t="s">
        <v>8576</v>
      </c>
      <c r="V37" s="232" t="s">
        <v>68</v>
      </c>
      <c r="W37" s="232" t="s">
        <v>68</v>
      </c>
      <c r="X37" s="232" t="s">
        <v>68</v>
      </c>
      <c r="Y37" s="232" t="s">
        <v>68</v>
      </c>
      <c r="Z37" s="232" t="s">
        <v>69</v>
      </c>
      <c r="AA37" s="232" t="s">
        <v>133</v>
      </c>
      <c r="AB37" s="232" t="s">
        <v>8547</v>
      </c>
      <c r="AC37" s="233">
        <v>140</v>
      </c>
      <c r="AD37" s="233">
        <v>8</v>
      </c>
      <c r="AE37" s="233">
        <v>13</v>
      </c>
      <c r="AF37" s="422">
        <v>257.60000000000002</v>
      </c>
      <c r="AG37" s="422">
        <f t="shared" si="3"/>
        <v>0</v>
      </c>
      <c r="AH37" s="419">
        <f t="shared" si="4"/>
        <v>257.60000000000002</v>
      </c>
      <c r="AI37" s="420">
        <f t="shared" si="2"/>
        <v>275.63200000000006</v>
      </c>
      <c r="AJ37" s="421"/>
    </row>
    <row r="38" spans="1:36" s="235" customFormat="1">
      <c r="A38" s="442">
        <v>36</v>
      </c>
      <c r="B38" s="232" t="s">
        <v>0</v>
      </c>
      <c r="C38" s="232" t="s">
        <v>8575</v>
      </c>
      <c r="D38" s="232" t="s">
        <v>8524</v>
      </c>
      <c r="E38" s="232" t="s">
        <v>422</v>
      </c>
      <c r="F38" s="232" t="s">
        <v>8550</v>
      </c>
      <c r="G38" s="232" t="s">
        <v>133</v>
      </c>
      <c r="H38" s="232" t="s">
        <v>8549</v>
      </c>
      <c r="I38" s="232" t="s">
        <v>133</v>
      </c>
      <c r="J38" s="232" t="s">
        <v>121</v>
      </c>
      <c r="K38" s="232" t="s">
        <v>133</v>
      </c>
      <c r="L38" s="232" t="s">
        <v>404</v>
      </c>
      <c r="M38" s="232" t="s">
        <v>113</v>
      </c>
      <c r="N38" s="232" t="s">
        <v>436</v>
      </c>
      <c r="O38" s="232" t="s">
        <v>8521</v>
      </c>
      <c r="P38" s="232" t="s">
        <v>133</v>
      </c>
      <c r="Q38" s="232" t="s">
        <v>133</v>
      </c>
      <c r="R38" s="232" t="s">
        <v>133</v>
      </c>
      <c r="S38" s="232" t="s">
        <v>133</v>
      </c>
      <c r="T38" s="232" t="s">
        <v>133</v>
      </c>
      <c r="U38" s="232" t="s">
        <v>8574</v>
      </c>
      <c r="V38" s="232" t="s">
        <v>68</v>
      </c>
      <c r="W38" s="232" t="s">
        <v>68</v>
      </c>
      <c r="X38" s="232" t="s">
        <v>68</v>
      </c>
      <c r="Y38" s="232" t="s">
        <v>68</v>
      </c>
      <c r="Z38" s="232" t="s">
        <v>69</v>
      </c>
      <c r="AA38" s="232" t="s">
        <v>133</v>
      </c>
      <c r="AB38" s="232" t="s">
        <v>8547</v>
      </c>
      <c r="AC38" s="233">
        <v>140</v>
      </c>
      <c r="AD38" s="233">
        <v>8</v>
      </c>
      <c r="AE38" s="233">
        <v>13</v>
      </c>
      <c r="AF38" s="422">
        <v>257.60000000000002</v>
      </c>
      <c r="AG38" s="422">
        <f t="shared" si="3"/>
        <v>0</v>
      </c>
      <c r="AH38" s="419">
        <f t="shared" si="4"/>
        <v>257.60000000000002</v>
      </c>
      <c r="AI38" s="420">
        <f t="shared" si="2"/>
        <v>275.63200000000006</v>
      </c>
      <c r="AJ38" s="421"/>
    </row>
    <row r="39" spans="1:36" s="235" customFormat="1">
      <c r="A39" s="442">
        <v>37</v>
      </c>
      <c r="B39" s="232" t="s">
        <v>0</v>
      </c>
      <c r="C39" s="232" t="s">
        <v>8573</v>
      </c>
      <c r="D39" s="232" t="s">
        <v>8524</v>
      </c>
      <c r="E39" s="232" t="s">
        <v>445</v>
      </c>
      <c r="F39" s="232" t="s">
        <v>8550</v>
      </c>
      <c r="G39" s="232" t="s">
        <v>133</v>
      </c>
      <c r="H39" s="232" t="s">
        <v>8549</v>
      </c>
      <c r="I39" s="232" t="s">
        <v>133</v>
      </c>
      <c r="J39" s="232" t="s">
        <v>121</v>
      </c>
      <c r="K39" s="232" t="s">
        <v>133</v>
      </c>
      <c r="L39" s="232" t="s">
        <v>404</v>
      </c>
      <c r="M39" s="232" t="s">
        <v>113</v>
      </c>
      <c r="N39" s="232" t="s">
        <v>436</v>
      </c>
      <c r="O39" s="232" t="s">
        <v>8521</v>
      </c>
      <c r="P39" s="232" t="s">
        <v>133</v>
      </c>
      <c r="Q39" s="232" t="s">
        <v>133</v>
      </c>
      <c r="R39" s="232" t="s">
        <v>133</v>
      </c>
      <c r="S39" s="232" t="s">
        <v>133</v>
      </c>
      <c r="T39" s="232" t="s">
        <v>133</v>
      </c>
      <c r="U39" s="232" t="s">
        <v>8572</v>
      </c>
      <c r="V39" s="232" t="s">
        <v>68</v>
      </c>
      <c r="W39" s="232" t="s">
        <v>68</v>
      </c>
      <c r="X39" s="232" t="s">
        <v>68</v>
      </c>
      <c r="Y39" s="232" t="s">
        <v>68</v>
      </c>
      <c r="Z39" s="232" t="s">
        <v>69</v>
      </c>
      <c r="AA39" s="232" t="s">
        <v>133</v>
      </c>
      <c r="AB39" s="232" t="s">
        <v>8547</v>
      </c>
      <c r="AC39" s="233">
        <v>140</v>
      </c>
      <c r="AD39" s="233">
        <v>8</v>
      </c>
      <c r="AE39" s="233">
        <v>13</v>
      </c>
      <c r="AF39" s="422">
        <v>257.60000000000002</v>
      </c>
      <c r="AG39" s="422">
        <f t="shared" si="3"/>
        <v>0</v>
      </c>
      <c r="AH39" s="419">
        <f t="shared" si="4"/>
        <v>257.60000000000002</v>
      </c>
      <c r="AI39" s="420">
        <f t="shared" si="2"/>
        <v>275.63200000000006</v>
      </c>
      <c r="AJ39" s="421"/>
    </row>
    <row r="40" spans="1:36" s="235" customFormat="1">
      <c r="A40" s="442">
        <v>38</v>
      </c>
      <c r="B40" s="232" t="s">
        <v>0</v>
      </c>
      <c r="C40" s="232" t="s">
        <v>8571</v>
      </c>
      <c r="D40" s="232" t="s">
        <v>8524</v>
      </c>
      <c r="E40" s="232" t="s">
        <v>445</v>
      </c>
      <c r="F40" s="232" t="s">
        <v>8550</v>
      </c>
      <c r="G40" s="232" t="s">
        <v>133</v>
      </c>
      <c r="H40" s="232" t="s">
        <v>8549</v>
      </c>
      <c r="I40" s="232" t="s">
        <v>133</v>
      </c>
      <c r="J40" s="232" t="s">
        <v>121</v>
      </c>
      <c r="K40" s="232" t="s">
        <v>133</v>
      </c>
      <c r="L40" s="232" t="s">
        <v>404</v>
      </c>
      <c r="M40" s="232" t="s">
        <v>113</v>
      </c>
      <c r="N40" s="232" t="s">
        <v>436</v>
      </c>
      <c r="O40" s="232" t="s">
        <v>8521</v>
      </c>
      <c r="P40" s="232" t="s">
        <v>133</v>
      </c>
      <c r="Q40" s="232" t="s">
        <v>133</v>
      </c>
      <c r="R40" s="232" t="s">
        <v>133</v>
      </c>
      <c r="S40" s="232" t="s">
        <v>133</v>
      </c>
      <c r="T40" s="232" t="s">
        <v>133</v>
      </c>
      <c r="U40" s="232" t="s">
        <v>8570</v>
      </c>
      <c r="V40" s="232" t="s">
        <v>68</v>
      </c>
      <c r="W40" s="232" t="s">
        <v>68</v>
      </c>
      <c r="X40" s="232" t="s">
        <v>68</v>
      </c>
      <c r="Y40" s="232" t="s">
        <v>68</v>
      </c>
      <c r="Z40" s="232" t="s">
        <v>69</v>
      </c>
      <c r="AA40" s="232" t="s">
        <v>133</v>
      </c>
      <c r="AB40" s="232" t="s">
        <v>8547</v>
      </c>
      <c r="AC40" s="233">
        <v>140</v>
      </c>
      <c r="AD40" s="233">
        <v>8</v>
      </c>
      <c r="AE40" s="233">
        <v>13</v>
      </c>
      <c r="AF40" s="422">
        <v>257.60000000000002</v>
      </c>
      <c r="AG40" s="422">
        <f t="shared" si="3"/>
        <v>0</v>
      </c>
      <c r="AH40" s="419">
        <f t="shared" si="4"/>
        <v>257.60000000000002</v>
      </c>
      <c r="AI40" s="420">
        <f t="shared" si="2"/>
        <v>275.63200000000006</v>
      </c>
      <c r="AJ40" s="421"/>
    </row>
    <row r="41" spans="1:36" s="235" customFormat="1">
      <c r="A41" s="442">
        <v>39</v>
      </c>
      <c r="B41" s="232" t="s">
        <v>0</v>
      </c>
      <c r="C41" s="232" t="s">
        <v>8569</v>
      </c>
      <c r="D41" s="232" t="s">
        <v>8524</v>
      </c>
      <c r="E41" s="232" t="s">
        <v>445</v>
      </c>
      <c r="F41" s="232" t="s">
        <v>8550</v>
      </c>
      <c r="G41" s="232" t="s">
        <v>133</v>
      </c>
      <c r="H41" s="232" t="s">
        <v>8549</v>
      </c>
      <c r="I41" s="232" t="s">
        <v>133</v>
      </c>
      <c r="J41" s="232" t="s">
        <v>121</v>
      </c>
      <c r="K41" s="232" t="s">
        <v>133</v>
      </c>
      <c r="L41" s="232" t="s">
        <v>404</v>
      </c>
      <c r="M41" s="232" t="s">
        <v>113</v>
      </c>
      <c r="N41" s="232" t="s">
        <v>436</v>
      </c>
      <c r="O41" s="232" t="s">
        <v>8521</v>
      </c>
      <c r="P41" s="232" t="s">
        <v>133</v>
      </c>
      <c r="Q41" s="232" t="s">
        <v>133</v>
      </c>
      <c r="R41" s="232" t="s">
        <v>133</v>
      </c>
      <c r="S41" s="232" t="s">
        <v>133</v>
      </c>
      <c r="T41" s="232" t="s">
        <v>133</v>
      </c>
      <c r="U41" s="232" t="s">
        <v>8568</v>
      </c>
      <c r="V41" s="232" t="s">
        <v>68</v>
      </c>
      <c r="W41" s="232" t="s">
        <v>68</v>
      </c>
      <c r="X41" s="232" t="s">
        <v>68</v>
      </c>
      <c r="Y41" s="232" t="s">
        <v>68</v>
      </c>
      <c r="Z41" s="232" t="s">
        <v>69</v>
      </c>
      <c r="AA41" s="232" t="s">
        <v>133</v>
      </c>
      <c r="AB41" s="232" t="s">
        <v>8547</v>
      </c>
      <c r="AC41" s="233">
        <v>140</v>
      </c>
      <c r="AD41" s="233">
        <v>8</v>
      </c>
      <c r="AE41" s="233">
        <v>13</v>
      </c>
      <c r="AF41" s="422">
        <v>257.60000000000002</v>
      </c>
      <c r="AG41" s="422">
        <f t="shared" si="3"/>
        <v>0</v>
      </c>
      <c r="AH41" s="419">
        <f t="shared" si="4"/>
        <v>257.60000000000002</v>
      </c>
      <c r="AI41" s="420">
        <f t="shared" si="2"/>
        <v>275.63200000000006</v>
      </c>
      <c r="AJ41" s="421"/>
    </row>
    <row r="42" spans="1:36" s="235" customFormat="1">
      <c r="A42" s="442">
        <v>40</v>
      </c>
      <c r="B42" s="232" t="s">
        <v>0</v>
      </c>
      <c r="C42" s="232" t="s">
        <v>8567</v>
      </c>
      <c r="D42" s="232" t="s">
        <v>8524</v>
      </c>
      <c r="E42" s="232" t="s">
        <v>445</v>
      </c>
      <c r="F42" s="232" t="s">
        <v>8550</v>
      </c>
      <c r="G42" s="232" t="s">
        <v>133</v>
      </c>
      <c r="H42" s="232" t="s">
        <v>8549</v>
      </c>
      <c r="I42" s="232" t="s">
        <v>133</v>
      </c>
      <c r="J42" s="232" t="s">
        <v>121</v>
      </c>
      <c r="K42" s="232" t="s">
        <v>133</v>
      </c>
      <c r="L42" s="232" t="s">
        <v>404</v>
      </c>
      <c r="M42" s="232" t="s">
        <v>113</v>
      </c>
      <c r="N42" s="232" t="s">
        <v>436</v>
      </c>
      <c r="O42" s="232" t="s">
        <v>8521</v>
      </c>
      <c r="P42" s="232" t="s">
        <v>133</v>
      </c>
      <c r="Q42" s="232" t="s">
        <v>133</v>
      </c>
      <c r="R42" s="232" t="s">
        <v>133</v>
      </c>
      <c r="S42" s="232" t="s">
        <v>133</v>
      </c>
      <c r="T42" s="232" t="s">
        <v>133</v>
      </c>
      <c r="U42" s="232" t="s">
        <v>8566</v>
      </c>
      <c r="V42" s="232" t="s">
        <v>68</v>
      </c>
      <c r="W42" s="232" t="s">
        <v>68</v>
      </c>
      <c r="X42" s="232" t="s">
        <v>68</v>
      </c>
      <c r="Y42" s="232" t="s">
        <v>68</v>
      </c>
      <c r="Z42" s="232" t="s">
        <v>69</v>
      </c>
      <c r="AA42" s="232" t="s">
        <v>133</v>
      </c>
      <c r="AB42" s="232" t="s">
        <v>8547</v>
      </c>
      <c r="AC42" s="233">
        <v>140</v>
      </c>
      <c r="AD42" s="233">
        <v>8</v>
      </c>
      <c r="AE42" s="233">
        <v>13</v>
      </c>
      <c r="AF42" s="422">
        <v>257.60000000000002</v>
      </c>
      <c r="AG42" s="422">
        <f t="shared" si="3"/>
        <v>0</v>
      </c>
      <c r="AH42" s="419">
        <f t="shared" si="4"/>
        <v>257.60000000000002</v>
      </c>
      <c r="AI42" s="420">
        <f t="shared" si="2"/>
        <v>275.63200000000006</v>
      </c>
      <c r="AJ42" s="421"/>
    </row>
    <row r="43" spans="1:36" s="235" customFormat="1">
      <c r="A43" s="442">
        <v>41</v>
      </c>
      <c r="B43" s="232" t="s">
        <v>0</v>
      </c>
      <c r="C43" s="232" t="s">
        <v>8565</v>
      </c>
      <c r="D43" s="232" t="s">
        <v>8524</v>
      </c>
      <c r="E43" s="232" t="s">
        <v>445</v>
      </c>
      <c r="F43" s="232" t="s">
        <v>8550</v>
      </c>
      <c r="G43" s="232" t="s">
        <v>133</v>
      </c>
      <c r="H43" s="232" t="s">
        <v>8549</v>
      </c>
      <c r="I43" s="232" t="s">
        <v>133</v>
      </c>
      <c r="J43" s="232" t="s">
        <v>121</v>
      </c>
      <c r="K43" s="232" t="s">
        <v>133</v>
      </c>
      <c r="L43" s="232" t="s">
        <v>404</v>
      </c>
      <c r="M43" s="232" t="s">
        <v>113</v>
      </c>
      <c r="N43" s="232" t="s">
        <v>436</v>
      </c>
      <c r="O43" s="232" t="s">
        <v>8521</v>
      </c>
      <c r="P43" s="232" t="s">
        <v>133</v>
      </c>
      <c r="Q43" s="232" t="s">
        <v>133</v>
      </c>
      <c r="R43" s="232" t="s">
        <v>133</v>
      </c>
      <c r="S43" s="232" t="s">
        <v>133</v>
      </c>
      <c r="T43" s="232" t="s">
        <v>133</v>
      </c>
      <c r="U43" s="232" t="s">
        <v>8564</v>
      </c>
      <c r="V43" s="232" t="s">
        <v>68</v>
      </c>
      <c r="W43" s="232" t="s">
        <v>68</v>
      </c>
      <c r="X43" s="232" t="s">
        <v>68</v>
      </c>
      <c r="Y43" s="232" t="s">
        <v>68</v>
      </c>
      <c r="Z43" s="232" t="s">
        <v>69</v>
      </c>
      <c r="AA43" s="232" t="s">
        <v>133</v>
      </c>
      <c r="AB43" s="232" t="s">
        <v>8547</v>
      </c>
      <c r="AC43" s="233">
        <v>140</v>
      </c>
      <c r="AD43" s="233">
        <v>8</v>
      </c>
      <c r="AE43" s="233">
        <v>13</v>
      </c>
      <c r="AF43" s="422">
        <v>257.60000000000002</v>
      </c>
      <c r="AG43" s="422">
        <f t="shared" si="3"/>
        <v>0</v>
      </c>
      <c r="AH43" s="419">
        <f t="shared" si="4"/>
        <v>257.60000000000002</v>
      </c>
      <c r="AI43" s="420">
        <f t="shared" si="2"/>
        <v>275.63200000000006</v>
      </c>
      <c r="AJ43" s="421"/>
    </row>
    <row r="44" spans="1:36" s="235" customFormat="1">
      <c r="A44" s="442">
        <v>42</v>
      </c>
      <c r="B44" s="232" t="s">
        <v>0</v>
      </c>
      <c r="C44" s="232" t="s">
        <v>8563</v>
      </c>
      <c r="D44" s="232" t="s">
        <v>8524</v>
      </c>
      <c r="E44" s="232" t="s">
        <v>445</v>
      </c>
      <c r="F44" s="232" t="s">
        <v>8550</v>
      </c>
      <c r="G44" s="232" t="s">
        <v>133</v>
      </c>
      <c r="H44" s="232" t="s">
        <v>8549</v>
      </c>
      <c r="I44" s="232" t="s">
        <v>133</v>
      </c>
      <c r="J44" s="232" t="s">
        <v>121</v>
      </c>
      <c r="K44" s="232" t="s">
        <v>133</v>
      </c>
      <c r="L44" s="232" t="s">
        <v>404</v>
      </c>
      <c r="M44" s="232" t="s">
        <v>113</v>
      </c>
      <c r="N44" s="232" t="s">
        <v>436</v>
      </c>
      <c r="O44" s="232" t="s">
        <v>8521</v>
      </c>
      <c r="P44" s="232" t="s">
        <v>133</v>
      </c>
      <c r="Q44" s="232" t="s">
        <v>133</v>
      </c>
      <c r="R44" s="232" t="s">
        <v>133</v>
      </c>
      <c r="S44" s="232" t="s">
        <v>133</v>
      </c>
      <c r="T44" s="232" t="s">
        <v>133</v>
      </c>
      <c r="U44" s="232" t="s">
        <v>8562</v>
      </c>
      <c r="V44" s="232" t="s">
        <v>68</v>
      </c>
      <c r="W44" s="232" t="s">
        <v>68</v>
      </c>
      <c r="X44" s="232" t="s">
        <v>68</v>
      </c>
      <c r="Y44" s="232" t="s">
        <v>68</v>
      </c>
      <c r="Z44" s="232" t="s">
        <v>69</v>
      </c>
      <c r="AA44" s="232" t="s">
        <v>133</v>
      </c>
      <c r="AB44" s="232" t="s">
        <v>8547</v>
      </c>
      <c r="AC44" s="233">
        <v>140</v>
      </c>
      <c r="AD44" s="233">
        <v>8</v>
      </c>
      <c r="AE44" s="233">
        <v>13</v>
      </c>
      <c r="AF44" s="422">
        <v>257.60000000000002</v>
      </c>
      <c r="AG44" s="422">
        <f t="shared" si="3"/>
        <v>0</v>
      </c>
      <c r="AH44" s="419">
        <f t="shared" si="4"/>
        <v>257.60000000000002</v>
      </c>
      <c r="AI44" s="420">
        <f t="shared" si="2"/>
        <v>275.63200000000006</v>
      </c>
      <c r="AJ44" s="421"/>
    </row>
    <row r="45" spans="1:36" s="235" customFormat="1">
      <c r="A45" s="442">
        <v>43</v>
      </c>
      <c r="B45" s="232" t="s">
        <v>0</v>
      </c>
      <c r="C45" s="232" t="s">
        <v>8561</v>
      </c>
      <c r="D45" s="232" t="s">
        <v>8524</v>
      </c>
      <c r="E45" s="232" t="s">
        <v>445</v>
      </c>
      <c r="F45" s="232" t="s">
        <v>8550</v>
      </c>
      <c r="G45" s="232" t="s">
        <v>133</v>
      </c>
      <c r="H45" s="232" t="s">
        <v>8549</v>
      </c>
      <c r="I45" s="232" t="s">
        <v>133</v>
      </c>
      <c r="J45" s="232" t="s">
        <v>121</v>
      </c>
      <c r="K45" s="232" t="s">
        <v>133</v>
      </c>
      <c r="L45" s="232" t="s">
        <v>404</v>
      </c>
      <c r="M45" s="232" t="s">
        <v>113</v>
      </c>
      <c r="N45" s="232" t="s">
        <v>436</v>
      </c>
      <c r="O45" s="232" t="s">
        <v>8521</v>
      </c>
      <c r="P45" s="232" t="s">
        <v>133</v>
      </c>
      <c r="Q45" s="232" t="s">
        <v>133</v>
      </c>
      <c r="R45" s="232" t="s">
        <v>133</v>
      </c>
      <c r="S45" s="232" t="s">
        <v>133</v>
      </c>
      <c r="T45" s="232" t="s">
        <v>133</v>
      </c>
      <c r="U45" s="232" t="s">
        <v>8560</v>
      </c>
      <c r="V45" s="232" t="s">
        <v>68</v>
      </c>
      <c r="W45" s="232" t="s">
        <v>68</v>
      </c>
      <c r="X45" s="232" t="s">
        <v>68</v>
      </c>
      <c r="Y45" s="232" t="s">
        <v>68</v>
      </c>
      <c r="Z45" s="232" t="s">
        <v>69</v>
      </c>
      <c r="AA45" s="232" t="s">
        <v>133</v>
      </c>
      <c r="AB45" s="232" t="s">
        <v>8547</v>
      </c>
      <c r="AC45" s="233">
        <v>140</v>
      </c>
      <c r="AD45" s="233">
        <v>8</v>
      </c>
      <c r="AE45" s="233">
        <v>13</v>
      </c>
      <c r="AF45" s="422">
        <v>257.60000000000002</v>
      </c>
      <c r="AG45" s="422">
        <f t="shared" si="3"/>
        <v>0</v>
      </c>
      <c r="AH45" s="419">
        <f t="shared" si="4"/>
        <v>257.60000000000002</v>
      </c>
      <c r="AI45" s="420">
        <f t="shared" si="2"/>
        <v>275.63200000000006</v>
      </c>
      <c r="AJ45" s="421"/>
    </row>
    <row r="46" spans="1:36" s="235" customFormat="1">
      <c r="A46" s="442">
        <v>44</v>
      </c>
      <c r="B46" s="232" t="s">
        <v>0</v>
      </c>
      <c r="C46" s="232" t="s">
        <v>8559</v>
      </c>
      <c r="D46" s="232" t="s">
        <v>8524</v>
      </c>
      <c r="E46" s="232" t="s">
        <v>445</v>
      </c>
      <c r="F46" s="232" t="s">
        <v>8550</v>
      </c>
      <c r="G46" s="232" t="s">
        <v>133</v>
      </c>
      <c r="H46" s="232" t="s">
        <v>8549</v>
      </c>
      <c r="I46" s="232" t="s">
        <v>133</v>
      </c>
      <c r="J46" s="232" t="s">
        <v>121</v>
      </c>
      <c r="K46" s="232" t="s">
        <v>133</v>
      </c>
      <c r="L46" s="232" t="s">
        <v>404</v>
      </c>
      <c r="M46" s="232" t="s">
        <v>113</v>
      </c>
      <c r="N46" s="232" t="s">
        <v>436</v>
      </c>
      <c r="O46" s="232" t="s">
        <v>8521</v>
      </c>
      <c r="P46" s="232" t="s">
        <v>133</v>
      </c>
      <c r="Q46" s="232" t="s">
        <v>133</v>
      </c>
      <c r="R46" s="232" t="s">
        <v>133</v>
      </c>
      <c r="S46" s="232" t="s">
        <v>133</v>
      </c>
      <c r="T46" s="232" t="s">
        <v>133</v>
      </c>
      <c r="U46" s="232" t="s">
        <v>8558</v>
      </c>
      <c r="V46" s="232" t="s">
        <v>68</v>
      </c>
      <c r="W46" s="232" t="s">
        <v>68</v>
      </c>
      <c r="X46" s="232" t="s">
        <v>68</v>
      </c>
      <c r="Y46" s="232" t="s">
        <v>68</v>
      </c>
      <c r="Z46" s="232" t="s">
        <v>69</v>
      </c>
      <c r="AA46" s="232" t="s">
        <v>133</v>
      </c>
      <c r="AB46" s="232" t="s">
        <v>8547</v>
      </c>
      <c r="AC46" s="233">
        <v>140</v>
      </c>
      <c r="AD46" s="233">
        <v>8</v>
      </c>
      <c r="AE46" s="233">
        <v>13</v>
      </c>
      <c r="AF46" s="422">
        <v>257.60000000000002</v>
      </c>
      <c r="AG46" s="422">
        <f t="shared" si="3"/>
        <v>0</v>
      </c>
      <c r="AH46" s="419">
        <f t="shared" si="4"/>
        <v>257.60000000000002</v>
      </c>
      <c r="AI46" s="420">
        <f t="shared" si="2"/>
        <v>275.63200000000006</v>
      </c>
      <c r="AJ46" s="421"/>
    </row>
    <row r="47" spans="1:36" s="235" customFormat="1">
      <c r="A47" s="442">
        <v>45</v>
      </c>
      <c r="B47" s="232" t="s">
        <v>0</v>
      </c>
      <c r="C47" s="232" t="s">
        <v>8557</v>
      </c>
      <c r="D47" s="232" t="s">
        <v>8524</v>
      </c>
      <c r="E47" s="232" t="s">
        <v>445</v>
      </c>
      <c r="F47" s="232" t="s">
        <v>8550</v>
      </c>
      <c r="G47" s="232" t="s">
        <v>133</v>
      </c>
      <c r="H47" s="232" t="s">
        <v>8549</v>
      </c>
      <c r="I47" s="232" t="s">
        <v>133</v>
      </c>
      <c r="J47" s="232" t="s">
        <v>121</v>
      </c>
      <c r="K47" s="232" t="s">
        <v>133</v>
      </c>
      <c r="L47" s="232" t="s">
        <v>404</v>
      </c>
      <c r="M47" s="232" t="s">
        <v>113</v>
      </c>
      <c r="N47" s="232" t="s">
        <v>436</v>
      </c>
      <c r="O47" s="232" t="s">
        <v>8521</v>
      </c>
      <c r="P47" s="232" t="s">
        <v>133</v>
      </c>
      <c r="Q47" s="232" t="s">
        <v>133</v>
      </c>
      <c r="R47" s="232" t="s">
        <v>133</v>
      </c>
      <c r="S47" s="232" t="s">
        <v>133</v>
      </c>
      <c r="T47" s="232" t="s">
        <v>133</v>
      </c>
      <c r="U47" s="232" t="s">
        <v>8556</v>
      </c>
      <c r="V47" s="232" t="s">
        <v>68</v>
      </c>
      <c r="W47" s="232" t="s">
        <v>68</v>
      </c>
      <c r="X47" s="232" t="s">
        <v>68</v>
      </c>
      <c r="Y47" s="232" t="s">
        <v>68</v>
      </c>
      <c r="Z47" s="232" t="s">
        <v>69</v>
      </c>
      <c r="AA47" s="232" t="s">
        <v>133</v>
      </c>
      <c r="AB47" s="232" t="s">
        <v>8547</v>
      </c>
      <c r="AC47" s="233">
        <v>140</v>
      </c>
      <c r="AD47" s="233">
        <v>8</v>
      </c>
      <c r="AE47" s="233">
        <v>13</v>
      </c>
      <c r="AF47" s="422">
        <v>257.60000000000002</v>
      </c>
      <c r="AG47" s="422">
        <f t="shared" si="3"/>
        <v>0</v>
      </c>
      <c r="AH47" s="419">
        <f t="shared" si="4"/>
        <v>257.60000000000002</v>
      </c>
      <c r="AI47" s="420">
        <f t="shared" si="2"/>
        <v>275.63200000000006</v>
      </c>
      <c r="AJ47" s="421"/>
    </row>
    <row r="48" spans="1:36" s="235" customFormat="1">
      <c r="A48" s="442">
        <v>46</v>
      </c>
      <c r="B48" s="232" t="s">
        <v>0</v>
      </c>
      <c r="C48" s="232" t="s">
        <v>8555</v>
      </c>
      <c r="D48" s="232" t="s">
        <v>8524</v>
      </c>
      <c r="E48" s="232" t="s">
        <v>445</v>
      </c>
      <c r="F48" s="232" t="s">
        <v>8550</v>
      </c>
      <c r="G48" s="232" t="s">
        <v>133</v>
      </c>
      <c r="H48" s="232" t="s">
        <v>8549</v>
      </c>
      <c r="I48" s="232" t="s">
        <v>133</v>
      </c>
      <c r="J48" s="232" t="s">
        <v>121</v>
      </c>
      <c r="K48" s="232" t="s">
        <v>133</v>
      </c>
      <c r="L48" s="232" t="s">
        <v>404</v>
      </c>
      <c r="M48" s="232" t="s">
        <v>113</v>
      </c>
      <c r="N48" s="232" t="s">
        <v>436</v>
      </c>
      <c r="O48" s="232" t="s">
        <v>8521</v>
      </c>
      <c r="P48" s="232" t="s">
        <v>133</v>
      </c>
      <c r="Q48" s="232" t="s">
        <v>133</v>
      </c>
      <c r="R48" s="232" t="s">
        <v>133</v>
      </c>
      <c r="S48" s="232" t="s">
        <v>133</v>
      </c>
      <c r="T48" s="232" t="s">
        <v>133</v>
      </c>
      <c r="U48" s="232" t="s">
        <v>8554</v>
      </c>
      <c r="V48" s="232" t="s">
        <v>68</v>
      </c>
      <c r="W48" s="232" t="s">
        <v>68</v>
      </c>
      <c r="X48" s="232" t="s">
        <v>68</v>
      </c>
      <c r="Y48" s="232" t="s">
        <v>68</v>
      </c>
      <c r="Z48" s="232" t="s">
        <v>69</v>
      </c>
      <c r="AA48" s="232" t="s">
        <v>133</v>
      </c>
      <c r="AB48" s="232" t="s">
        <v>8547</v>
      </c>
      <c r="AC48" s="233">
        <v>140</v>
      </c>
      <c r="AD48" s="233">
        <v>8</v>
      </c>
      <c r="AE48" s="233">
        <v>13</v>
      </c>
      <c r="AF48" s="422">
        <v>257.60000000000002</v>
      </c>
      <c r="AG48" s="422">
        <f t="shared" si="3"/>
        <v>0</v>
      </c>
      <c r="AH48" s="419">
        <f t="shared" si="4"/>
        <v>257.60000000000002</v>
      </c>
      <c r="AI48" s="420">
        <f t="shared" si="2"/>
        <v>275.63200000000006</v>
      </c>
      <c r="AJ48" s="421"/>
    </row>
    <row r="49" spans="1:36" s="235" customFormat="1">
      <c r="A49" s="442">
        <v>47</v>
      </c>
      <c r="B49" s="232" t="s">
        <v>0</v>
      </c>
      <c r="C49" s="232" t="s">
        <v>8553</v>
      </c>
      <c r="D49" s="232" t="s">
        <v>8524</v>
      </c>
      <c r="E49" s="232" t="s">
        <v>445</v>
      </c>
      <c r="F49" s="232" t="s">
        <v>8550</v>
      </c>
      <c r="G49" s="232" t="s">
        <v>133</v>
      </c>
      <c r="H49" s="232" t="s">
        <v>8549</v>
      </c>
      <c r="I49" s="232" t="s">
        <v>133</v>
      </c>
      <c r="J49" s="232" t="s">
        <v>121</v>
      </c>
      <c r="K49" s="232" t="s">
        <v>133</v>
      </c>
      <c r="L49" s="232" t="s">
        <v>404</v>
      </c>
      <c r="M49" s="232" t="s">
        <v>113</v>
      </c>
      <c r="N49" s="232" t="s">
        <v>436</v>
      </c>
      <c r="O49" s="232" t="s">
        <v>8521</v>
      </c>
      <c r="P49" s="232" t="s">
        <v>133</v>
      </c>
      <c r="Q49" s="232" t="s">
        <v>133</v>
      </c>
      <c r="R49" s="232" t="s">
        <v>133</v>
      </c>
      <c r="S49" s="232" t="s">
        <v>133</v>
      </c>
      <c r="T49" s="232" t="s">
        <v>133</v>
      </c>
      <c r="U49" s="232" t="s">
        <v>8552</v>
      </c>
      <c r="V49" s="232" t="s">
        <v>68</v>
      </c>
      <c r="W49" s="232" t="s">
        <v>68</v>
      </c>
      <c r="X49" s="232" t="s">
        <v>68</v>
      </c>
      <c r="Y49" s="232" t="s">
        <v>68</v>
      </c>
      <c r="Z49" s="232" t="s">
        <v>69</v>
      </c>
      <c r="AA49" s="232" t="s">
        <v>133</v>
      </c>
      <c r="AB49" s="232" t="s">
        <v>8547</v>
      </c>
      <c r="AC49" s="233">
        <v>140</v>
      </c>
      <c r="AD49" s="233">
        <v>8</v>
      </c>
      <c r="AE49" s="233">
        <v>13</v>
      </c>
      <c r="AF49" s="422">
        <v>257.60000000000002</v>
      </c>
      <c r="AG49" s="422">
        <f t="shared" si="3"/>
        <v>0</v>
      </c>
      <c r="AH49" s="419">
        <f t="shared" si="4"/>
        <v>257.60000000000002</v>
      </c>
      <c r="AI49" s="420">
        <f t="shared" si="2"/>
        <v>275.63200000000006</v>
      </c>
      <c r="AJ49" s="421"/>
    </row>
    <row r="50" spans="1:36" s="235" customFormat="1">
      <c r="A50" s="442">
        <v>48</v>
      </c>
      <c r="B50" s="232" t="s">
        <v>0</v>
      </c>
      <c r="C50" s="232" t="s">
        <v>8551</v>
      </c>
      <c r="D50" s="232" t="s">
        <v>8524</v>
      </c>
      <c r="E50" s="232" t="s">
        <v>445</v>
      </c>
      <c r="F50" s="232" t="s">
        <v>8550</v>
      </c>
      <c r="G50" s="232" t="s">
        <v>133</v>
      </c>
      <c r="H50" s="232" t="s">
        <v>8549</v>
      </c>
      <c r="I50" s="232" t="s">
        <v>133</v>
      </c>
      <c r="J50" s="232" t="s">
        <v>121</v>
      </c>
      <c r="K50" s="232" t="s">
        <v>133</v>
      </c>
      <c r="L50" s="232" t="s">
        <v>404</v>
      </c>
      <c r="M50" s="232" t="s">
        <v>113</v>
      </c>
      <c r="N50" s="232" t="s">
        <v>436</v>
      </c>
      <c r="O50" s="232" t="s">
        <v>8521</v>
      </c>
      <c r="P50" s="232" t="s">
        <v>133</v>
      </c>
      <c r="Q50" s="232" t="s">
        <v>133</v>
      </c>
      <c r="R50" s="232" t="s">
        <v>133</v>
      </c>
      <c r="S50" s="232" t="s">
        <v>133</v>
      </c>
      <c r="T50" s="232" t="s">
        <v>133</v>
      </c>
      <c r="U50" s="232" t="s">
        <v>8548</v>
      </c>
      <c r="V50" s="232" t="s">
        <v>68</v>
      </c>
      <c r="W50" s="232" t="s">
        <v>68</v>
      </c>
      <c r="X50" s="232" t="s">
        <v>68</v>
      </c>
      <c r="Y50" s="232" t="s">
        <v>68</v>
      </c>
      <c r="Z50" s="232" t="s">
        <v>69</v>
      </c>
      <c r="AA50" s="232" t="s">
        <v>133</v>
      </c>
      <c r="AB50" s="232" t="s">
        <v>8547</v>
      </c>
      <c r="AC50" s="233">
        <v>140</v>
      </c>
      <c r="AD50" s="233">
        <v>8</v>
      </c>
      <c r="AE50" s="233">
        <v>13</v>
      </c>
      <c r="AF50" s="422">
        <v>257.60000000000002</v>
      </c>
      <c r="AG50" s="422">
        <f t="shared" si="3"/>
        <v>0</v>
      </c>
      <c r="AH50" s="419">
        <f t="shared" si="4"/>
        <v>257.60000000000002</v>
      </c>
      <c r="AI50" s="420">
        <f t="shared" si="2"/>
        <v>275.63200000000006</v>
      </c>
      <c r="AJ50" s="421"/>
    </row>
    <row r="51" spans="1:36" s="235" customFormat="1">
      <c r="A51" s="442">
        <v>49</v>
      </c>
      <c r="B51" s="232" t="s">
        <v>0</v>
      </c>
      <c r="C51" s="232" t="s">
        <v>8546</v>
      </c>
      <c r="D51" s="232" t="s">
        <v>8524</v>
      </c>
      <c r="E51" s="232" t="s">
        <v>304</v>
      </c>
      <c r="F51" s="232" t="s">
        <v>8545</v>
      </c>
      <c r="G51" s="232" t="s">
        <v>133</v>
      </c>
      <c r="H51" s="232" t="s">
        <v>8544</v>
      </c>
      <c r="I51" s="232">
        <v>2000</v>
      </c>
      <c r="J51" s="232" t="s">
        <v>389</v>
      </c>
      <c r="K51" s="232" t="s">
        <v>133</v>
      </c>
      <c r="L51" s="232" t="s">
        <v>404</v>
      </c>
      <c r="M51" s="232" t="s">
        <v>113</v>
      </c>
      <c r="N51" s="232" t="s">
        <v>6785</v>
      </c>
      <c r="O51" s="232" t="s">
        <v>8521</v>
      </c>
      <c r="P51" s="232">
        <v>0</v>
      </c>
      <c r="Q51" s="232" t="s">
        <v>133</v>
      </c>
      <c r="R51" s="232" t="s">
        <v>133</v>
      </c>
      <c r="S51" s="232" t="s">
        <v>133</v>
      </c>
      <c r="T51" s="232" t="s">
        <v>133</v>
      </c>
      <c r="U51" s="232" t="s">
        <v>8543</v>
      </c>
      <c r="V51" s="232" t="s">
        <v>68</v>
      </c>
      <c r="W51" s="232" t="s">
        <v>68</v>
      </c>
      <c r="X51" s="232" t="s">
        <v>68</v>
      </c>
      <c r="Y51" s="232" t="s">
        <v>68</v>
      </c>
      <c r="Z51" s="232" t="s">
        <v>69</v>
      </c>
      <c r="AA51" s="232" t="s">
        <v>133</v>
      </c>
      <c r="AB51" s="232" t="s">
        <v>141</v>
      </c>
      <c r="AC51" s="233">
        <v>283</v>
      </c>
      <c r="AD51" s="233">
        <v>15</v>
      </c>
      <c r="AE51" s="233">
        <v>13</v>
      </c>
      <c r="AF51" s="422">
        <v>497.6</v>
      </c>
      <c r="AG51" s="422">
        <f t="shared" si="3"/>
        <v>0</v>
      </c>
      <c r="AH51" s="419">
        <f t="shared" si="4"/>
        <v>497.6</v>
      </c>
      <c r="AI51" s="420">
        <f t="shared" si="2"/>
        <v>532.43200000000002</v>
      </c>
      <c r="AJ51" s="421"/>
    </row>
    <row r="52" spans="1:36" s="235" customFormat="1">
      <c r="A52" s="442">
        <v>50</v>
      </c>
      <c r="B52" s="232" t="s">
        <v>0</v>
      </c>
      <c r="C52" s="232" t="s">
        <v>8542</v>
      </c>
      <c r="D52" s="232" t="s">
        <v>8524</v>
      </c>
      <c r="E52" s="232" t="s">
        <v>422</v>
      </c>
      <c r="F52" s="232" t="s">
        <v>8533</v>
      </c>
      <c r="G52" s="232" t="s">
        <v>133</v>
      </c>
      <c r="H52" s="232" t="s">
        <v>434</v>
      </c>
      <c r="I52" s="232" t="s">
        <v>133</v>
      </c>
      <c r="J52" s="232" t="s">
        <v>389</v>
      </c>
      <c r="K52" s="232" t="s">
        <v>133</v>
      </c>
      <c r="L52" s="232" t="s">
        <v>386</v>
      </c>
      <c r="M52" s="232" t="s">
        <v>113</v>
      </c>
      <c r="N52" s="232" t="s">
        <v>401</v>
      </c>
      <c r="O52" s="232" t="s">
        <v>8521</v>
      </c>
      <c r="P52" s="232" t="s">
        <v>133</v>
      </c>
      <c r="Q52" s="232" t="s">
        <v>133</v>
      </c>
      <c r="R52" s="232" t="s">
        <v>133</v>
      </c>
      <c r="S52" s="232" t="s">
        <v>133</v>
      </c>
      <c r="T52" s="232" t="s">
        <v>133</v>
      </c>
      <c r="U52" s="232" t="s">
        <v>8541</v>
      </c>
      <c r="V52" s="232" t="s">
        <v>68</v>
      </c>
      <c r="W52" s="232" t="s">
        <v>68</v>
      </c>
      <c r="X52" s="232" t="s">
        <v>68</v>
      </c>
      <c r="Y52" s="232" t="s">
        <v>68</v>
      </c>
      <c r="Z52" s="232" t="s">
        <v>69</v>
      </c>
      <c r="AA52" s="232" t="s">
        <v>133</v>
      </c>
      <c r="AB52" s="232" t="s">
        <v>8531</v>
      </c>
      <c r="AC52" s="233">
        <v>66</v>
      </c>
      <c r="AD52" s="233">
        <v>15</v>
      </c>
      <c r="AE52" s="233">
        <v>8</v>
      </c>
      <c r="AF52" s="422">
        <v>142.4</v>
      </c>
      <c r="AG52" s="422">
        <f t="shared" si="3"/>
        <v>0</v>
      </c>
      <c r="AH52" s="419">
        <f t="shared" si="4"/>
        <v>142.4</v>
      </c>
      <c r="AI52" s="420">
        <f t="shared" si="2"/>
        <v>152.36800000000002</v>
      </c>
      <c r="AJ52" s="421"/>
    </row>
    <row r="53" spans="1:36" s="235" customFormat="1">
      <c r="A53" s="442">
        <v>51</v>
      </c>
      <c r="B53" s="232" t="s">
        <v>0</v>
      </c>
      <c r="C53" s="232" t="s">
        <v>8540</v>
      </c>
      <c r="D53" s="232" t="s">
        <v>8524</v>
      </c>
      <c r="E53" s="232" t="s">
        <v>422</v>
      </c>
      <c r="F53" s="232" t="s">
        <v>8533</v>
      </c>
      <c r="G53" s="232" t="s">
        <v>133</v>
      </c>
      <c r="H53" s="232" t="s">
        <v>434</v>
      </c>
      <c r="I53" s="232" t="s">
        <v>133</v>
      </c>
      <c r="J53" s="232" t="s">
        <v>389</v>
      </c>
      <c r="K53" s="232" t="s">
        <v>133</v>
      </c>
      <c r="L53" s="232" t="s">
        <v>386</v>
      </c>
      <c r="M53" s="232" t="s">
        <v>113</v>
      </c>
      <c r="N53" s="232" t="s">
        <v>401</v>
      </c>
      <c r="O53" s="232" t="s">
        <v>8521</v>
      </c>
      <c r="P53" s="232" t="s">
        <v>133</v>
      </c>
      <c r="Q53" s="232" t="s">
        <v>133</v>
      </c>
      <c r="R53" s="232" t="s">
        <v>133</v>
      </c>
      <c r="S53" s="232" t="s">
        <v>133</v>
      </c>
      <c r="T53" s="232" t="s">
        <v>133</v>
      </c>
      <c r="U53" s="232" t="s">
        <v>8539</v>
      </c>
      <c r="V53" s="232" t="s">
        <v>68</v>
      </c>
      <c r="W53" s="232" t="s">
        <v>68</v>
      </c>
      <c r="X53" s="232" t="s">
        <v>68</v>
      </c>
      <c r="Y53" s="232" t="s">
        <v>68</v>
      </c>
      <c r="Z53" s="232" t="s">
        <v>69</v>
      </c>
      <c r="AA53" s="232" t="s">
        <v>133</v>
      </c>
      <c r="AB53" s="232" t="s">
        <v>8531</v>
      </c>
      <c r="AC53" s="233">
        <v>66</v>
      </c>
      <c r="AD53" s="233">
        <v>15</v>
      </c>
      <c r="AE53" s="233">
        <v>8</v>
      </c>
      <c r="AF53" s="422">
        <v>142.4</v>
      </c>
      <c r="AG53" s="422">
        <f t="shared" si="3"/>
        <v>0</v>
      </c>
      <c r="AH53" s="419">
        <f t="shared" si="4"/>
        <v>142.4</v>
      </c>
      <c r="AI53" s="420">
        <f t="shared" si="2"/>
        <v>152.36800000000002</v>
      </c>
      <c r="AJ53" s="421"/>
    </row>
    <row r="54" spans="1:36" s="235" customFormat="1">
      <c r="A54" s="442">
        <v>52</v>
      </c>
      <c r="B54" s="232" t="s">
        <v>0</v>
      </c>
      <c r="C54" s="232" t="s">
        <v>8538</v>
      </c>
      <c r="D54" s="232" t="s">
        <v>8524</v>
      </c>
      <c r="E54" s="232" t="s">
        <v>422</v>
      </c>
      <c r="F54" s="232" t="s">
        <v>8533</v>
      </c>
      <c r="G54" s="232" t="s">
        <v>133</v>
      </c>
      <c r="H54" s="232" t="s">
        <v>434</v>
      </c>
      <c r="I54" s="232" t="s">
        <v>133</v>
      </c>
      <c r="J54" s="232" t="s">
        <v>389</v>
      </c>
      <c r="K54" s="232" t="s">
        <v>133</v>
      </c>
      <c r="L54" s="232" t="s">
        <v>386</v>
      </c>
      <c r="M54" s="232" t="s">
        <v>113</v>
      </c>
      <c r="N54" s="232" t="s">
        <v>401</v>
      </c>
      <c r="O54" s="232" t="s">
        <v>8521</v>
      </c>
      <c r="P54" s="232" t="s">
        <v>133</v>
      </c>
      <c r="Q54" s="232" t="s">
        <v>133</v>
      </c>
      <c r="R54" s="232" t="s">
        <v>133</v>
      </c>
      <c r="S54" s="232" t="s">
        <v>133</v>
      </c>
      <c r="T54" s="232" t="s">
        <v>133</v>
      </c>
      <c r="U54" s="232" t="s">
        <v>8537</v>
      </c>
      <c r="V54" s="232" t="s">
        <v>68</v>
      </c>
      <c r="W54" s="232" t="s">
        <v>68</v>
      </c>
      <c r="X54" s="232" t="s">
        <v>68</v>
      </c>
      <c r="Y54" s="232" t="s">
        <v>68</v>
      </c>
      <c r="Z54" s="232" t="s">
        <v>69</v>
      </c>
      <c r="AA54" s="232" t="s">
        <v>133</v>
      </c>
      <c r="AB54" s="232" t="s">
        <v>8531</v>
      </c>
      <c r="AC54" s="233">
        <v>66</v>
      </c>
      <c r="AD54" s="233">
        <v>15</v>
      </c>
      <c r="AE54" s="233">
        <v>8</v>
      </c>
      <c r="AF54" s="422">
        <v>142.4</v>
      </c>
      <c r="AG54" s="422">
        <f t="shared" si="3"/>
        <v>0</v>
      </c>
      <c r="AH54" s="419">
        <f t="shared" si="4"/>
        <v>142.4</v>
      </c>
      <c r="AI54" s="420">
        <f t="shared" si="2"/>
        <v>152.36800000000002</v>
      </c>
      <c r="AJ54" s="421"/>
    </row>
    <row r="55" spans="1:36" s="235" customFormat="1">
      <c r="A55" s="442">
        <v>53</v>
      </c>
      <c r="B55" s="232" t="s">
        <v>0</v>
      </c>
      <c r="C55" s="232" t="s">
        <v>8536</v>
      </c>
      <c r="D55" s="232" t="s">
        <v>8524</v>
      </c>
      <c r="E55" s="232" t="s">
        <v>422</v>
      </c>
      <c r="F55" s="232" t="s">
        <v>8533</v>
      </c>
      <c r="G55" s="232" t="s">
        <v>133</v>
      </c>
      <c r="H55" s="232" t="s">
        <v>434</v>
      </c>
      <c r="I55" s="232" t="s">
        <v>133</v>
      </c>
      <c r="J55" s="232" t="s">
        <v>389</v>
      </c>
      <c r="K55" s="232" t="s">
        <v>133</v>
      </c>
      <c r="L55" s="232" t="s">
        <v>386</v>
      </c>
      <c r="M55" s="232" t="s">
        <v>113</v>
      </c>
      <c r="N55" s="232" t="s">
        <v>401</v>
      </c>
      <c r="O55" s="232" t="s">
        <v>8521</v>
      </c>
      <c r="P55" s="232" t="s">
        <v>133</v>
      </c>
      <c r="Q55" s="232" t="s">
        <v>133</v>
      </c>
      <c r="R55" s="232" t="s">
        <v>133</v>
      </c>
      <c r="S55" s="232" t="s">
        <v>133</v>
      </c>
      <c r="T55" s="232" t="s">
        <v>133</v>
      </c>
      <c r="U55" s="232" t="s">
        <v>8535</v>
      </c>
      <c r="V55" s="232" t="s">
        <v>68</v>
      </c>
      <c r="W55" s="232" t="s">
        <v>68</v>
      </c>
      <c r="X55" s="232" t="s">
        <v>68</v>
      </c>
      <c r="Y55" s="232" t="s">
        <v>68</v>
      </c>
      <c r="Z55" s="232" t="s">
        <v>69</v>
      </c>
      <c r="AA55" s="232" t="s">
        <v>133</v>
      </c>
      <c r="AB55" s="232" t="s">
        <v>8531</v>
      </c>
      <c r="AC55" s="233">
        <v>66</v>
      </c>
      <c r="AD55" s="233">
        <v>15</v>
      </c>
      <c r="AE55" s="233">
        <v>8</v>
      </c>
      <c r="AF55" s="422">
        <v>142.4</v>
      </c>
      <c r="AG55" s="422">
        <f t="shared" si="3"/>
        <v>0</v>
      </c>
      <c r="AH55" s="419">
        <f t="shared" si="4"/>
        <v>142.4</v>
      </c>
      <c r="AI55" s="420">
        <f t="shared" si="2"/>
        <v>152.36800000000002</v>
      </c>
      <c r="AJ55" s="421"/>
    </row>
    <row r="56" spans="1:36" s="235" customFormat="1">
      <c r="A56" s="442">
        <v>54</v>
      </c>
      <c r="B56" s="232" t="s">
        <v>0</v>
      </c>
      <c r="C56" s="232" t="s">
        <v>8534</v>
      </c>
      <c r="D56" s="232" t="s">
        <v>8524</v>
      </c>
      <c r="E56" s="232" t="s">
        <v>422</v>
      </c>
      <c r="F56" s="232" t="s">
        <v>8533</v>
      </c>
      <c r="G56" s="232" t="s">
        <v>133</v>
      </c>
      <c r="H56" s="232" t="s">
        <v>434</v>
      </c>
      <c r="I56" s="232" t="s">
        <v>133</v>
      </c>
      <c r="J56" s="232" t="s">
        <v>121</v>
      </c>
      <c r="K56" s="232" t="s">
        <v>133</v>
      </c>
      <c r="L56" s="232" t="s">
        <v>386</v>
      </c>
      <c r="M56" s="232" t="s">
        <v>113</v>
      </c>
      <c r="N56" s="232" t="s">
        <v>401</v>
      </c>
      <c r="O56" s="232" t="s">
        <v>8521</v>
      </c>
      <c r="P56" s="232" t="s">
        <v>133</v>
      </c>
      <c r="Q56" s="232" t="s">
        <v>133</v>
      </c>
      <c r="R56" s="232" t="s">
        <v>133</v>
      </c>
      <c r="S56" s="232" t="s">
        <v>133</v>
      </c>
      <c r="T56" s="232" t="s">
        <v>133</v>
      </c>
      <c r="U56" s="232" t="s">
        <v>8532</v>
      </c>
      <c r="V56" s="232" t="s">
        <v>68</v>
      </c>
      <c r="W56" s="232" t="s">
        <v>68</v>
      </c>
      <c r="X56" s="232" t="s">
        <v>68</v>
      </c>
      <c r="Y56" s="232" t="s">
        <v>68</v>
      </c>
      <c r="Z56" s="232" t="s">
        <v>69</v>
      </c>
      <c r="AA56" s="232" t="s">
        <v>133</v>
      </c>
      <c r="AB56" s="232" t="s">
        <v>8531</v>
      </c>
      <c r="AC56" s="233">
        <v>66</v>
      </c>
      <c r="AD56" s="233">
        <v>8</v>
      </c>
      <c r="AE56" s="233">
        <v>8</v>
      </c>
      <c r="AF56" s="422">
        <v>131.20000000000002</v>
      </c>
      <c r="AG56" s="422">
        <f t="shared" si="3"/>
        <v>0</v>
      </c>
      <c r="AH56" s="419">
        <f t="shared" si="4"/>
        <v>131.20000000000002</v>
      </c>
      <c r="AI56" s="420">
        <f t="shared" si="2"/>
        <v>140.38400000000001</v>
      </c>
      <c r="AJ56" s="421"/>
    </row>
    <row r="57" spans="1:36" s="235" customFormat="1">
      <c r="A57" s="442">
        <v>55</v>
      </c>
      <c r="B57" s="232" t="s">
        <v>0</v>
      </c>
      <c r="C57" s="232" t="s">
        <v>8530</v>
      </c>
      <c r="D57" s="232" t="s">
        <v>8524</v>
      </c>
      <c r="E57" s="232" t="s">
        <v>7102</v>
      </c>
      <c r="F57" s="232" t="s">
        <v>8529</v>
      </c>
      <c r="G57" s="232" t="s">
        <v>133</v>
      </c>
      <c r="H57" s="232" t="s">
        <v>8528</v>
      </c>
      <c r="I57" s="232">
        <v>3000</v>
      </c>
      <c r="J57" s="232" t="s">
        <v>121</v>
      </c>
      <c r="K57" s="232" t="s">
        <v>133</v>
      </c>
      <c r="L57" s="232" t="s">
        <v>133</v>
      </c>
      <c r="M57" s="232" t="s">
        <v>113</v>
      </c>
      <c r="N57" s="232" t="s">
        <v>401</v>
      </c>
      <c r="O57" s="232" t="s">
        <v>8521</v>
      </c>
      <c r="P57" s="232">
        <v>0</v>
      </c>
      <c r="Q57" s="232" t="s">
        <v>133</v>
      </c>
      <c r="R57" s="232" t="s">
        <v>133</v>
      </c>
      <c r="S57" s="232" t="s">
        <v>438</v>
      </c>
      <c r="T57" s="232" t="s">
        <v>133</v>
      </c>
      <c r="U57" s="232" t="s">
        <v>8527</v>
      </c>
      <c r="V57" s="232" t="s">
        <v>68</v>
      </c>
      <c r="W57" s="232" t="s">
        <v>68</v>
      </c>
      <c r="X57" s="232" t="s">
        <v>68</v>
      </c>
      <c r="Y57" s="232" t="s">
        <v>68</v>
      </c>
      <c r="Z57" s="232" t="s">
        <v>69</v>
      </c>
      <c r="AA57" s="232" t="s">
        <v>133</v>
      </c>
      <c r="AB57" s="232" t="s">
        <v>8526</v>
      </c>
      <c r="AC57" s="233">
        <v>48</v>
      </c>
      <c r="AD57" s="233">
        <v>8</v>
      </c>
      <c r="AE57" s="233">
        <v>0</v>
      </c>
      <c r="AF57" s="422">
        <v>89.600000000000009</v>
      </c>
      <c r="AG57" s="422">
        <f t="shared" si="3"/>
        <v>0</v>
      </c>
      <c r="AH57" s="419">
        <f t="shared" si="4"/>
        <v>89.600000000000009</v>
      </c>
      <c r="AI57" s="420">
        <f t="shared" si="2"/>
        <v>95.872000000000014</v>
      </c>
      <c r="AJ57" s="421"/>
    </row>
    <row r="58" spans="1:36" s="450" customFormat="1" ht="15.75" thickBot="1">
      <c r="A58" s="443">
        <v>56</v>
      </c>
      <c r="B58" s="444" t="s">
        <v>0</v>
      </c>
      <c r="C58" s="444" t="s">
        <v>8525</v>
      </c>
      <c r="D58" s="444" t="s">
        <v>8524</v>
      </c>
      <c r="E58" s="444" t="s">
        <v>358</v>
      </c>
      <c r="F58" s="444" t="s">
        <v>8523</v>
      </c>
      <c r="G58" s="444" t="s">
        <v>133</v>
      </c>
      <c r="H58" s="444" t="s">
        <v>8522</v>
      </c>
      <c r="I58" s="444" t="s">
        <v>133</v>
      </c>
      <c r="J58" s="444" t="s">
        <v>121</v>
      </c>
      <c r="K58" s="444" t="s">
        <v>133</v>
      </c>
      <c r="L58" s="444" t="s">
        <v>404</v>
      </c>
      <c r="M58" s="444" t="s">
        <v>113</v>
      </c>
      <c r="N58" s="444" t="s">
        <v>436</v>
      </c>
      <c r="O58" s="444" t="s">
        <v>8521</v>
      </c>
      <c r="P58" s="444" t="s">
        <v>133</v>
      </c>
      <c r="Q58" s="444" t="s">
        <v>133</v>
      </c>
      <c r="R58" s="444" t="s">
        <v>133</v>
      </c>
      <c r="S58" s="444" t="s">
        <v>133</v>
      </c>
      <c r="T58" s="444" t="s">
        <v>133</v>
      </c>
      <c r="U58" s="444" t="s">
        <v>8520</v>
      </c>
      <c r="V58" s="444" t="s">
        <v>68</v>
      </c>
      <c r="W58" s="444" t="s">
        <v>68</v>
      </c>
      <c r="X58" s="444" t="s">
        <v>68</v>
      </c>
      <c r="Y58" s="444" t="s">
        <v>68</v>
      </c>
      <c r="Z58" s="444" t="s">
        <v>69</v>
      </c>
      <c r="AA58" s="444" t="s">
        <v>133</v>
      </c>
      <c r="AB58" s="444" t="s">
        <v>8519</v>
      </c>
      <c r="AC58" s="445">
        <v>151</v>
      </c>
      <c r="AD58" s="445">
        <v>8</v>
      </c>
      <c r="AE58" s="445">
        <v>13</v>
      </c>
      <c r="AF58" s="446">
        <v>275.2</v>
      </c>
      <c r="AG58" s="446">
        <f t="shared" si="3"/>
        <v>0</v>
      </c>
      <c r="AH58" s="447">
        <f t="shared" si="4"/>
        <v>275.2</v>
      </c>
      <c r="AI58" s="448">
        <f t="shared" si="2"/>
        <v>294.464</v>
      </c>
      <c r="AJ58" s="449"/>
    </row>
    <row r="59" spans="1:36">
      <c r="AH59" s="22"/>
    </row>
    <row r="60" spans="1:36">
      <c r="A60" s="441" t="s">
        <v>133</v>
      </c>
      <c r="AH60" s="22"/>
      <c r="AI60" s="23"/>
    </row>
  </sheetData>
  <customSheetViews>
    <customSheetView guid="{1B6ADCBD-C280-4470-851F-30A10F715017}" scale="75" hiddenColumns="1">
      <pageMargins left="0.7" right="0.7" top="0.75" bottom="0.75" header="0.3" footer="0.3"/>
      <pageSetup orientation="portrait" horizontalDpi="4294967295" verticalDpi="4294967295" r:id="rId1"/>
    </customSheetView>
    <customSheetView guid="{BF7BEA0E-ED18-4608-868B-0C16A30D130B}" scale="75" hiddenColumns="1">
      <pageMargins left="0.7" right="0.7" top="0.75" bottom="0.75" header="0.3" footer="0.3"/>
      <pageSetup orientation="portrait" horizontalDpi="4294967295" verticalDpi="4294967295" r:id="rId2"/>
    </customSheetView>
  </customSheetViews>
  <pageMargins left="0.7" right="0.7" top="0.75" bottom="0.75" header="0.3" footer="0.3"/>
  <pageSetup orientation="portrait" horizontalDpi="4294967295" verticalDpi="4294967295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00B050"/>
  </sheetPr>
  <dimension ref="A1:AK31"/>
  <sheetViews>
    <sheetView topLeftCell="B1" zoomScale="75" zoomScaleNormal="75" workbookViewId="0">
      <selection activeCell="L12" sqref="L12"/>
    </sheetView>
  </sheetViews>
  <sheetFormatPr baseColWidth="10" defaultColWidth="9.140625" defaultRowHeight="15"/>
  <cols>
    <col min="1" max="1" width="4.28515625" style="603" bestFit="1" customWidth="1"/>
    <col min="2" max="2" width="8" style="224" bestFit="1" customWidth="1"/>
    <col min="3" max="3" width="12.85546875" style="224" hidden="1" customWidth="1"/>
    <col min="4" max="4" width="9.28515625" style="224" hidden="1" customWidth="1"/>
    <col min="5" max="5" width="11.5703125" style="224" hidden="1" customWidth="1"/>
    <col min="6" max="6" width="8" style="224" bestFit="1" customWidth="1"/>
    <col min="7" max="7" width="7.140625" style="224" hidden="1" customWidth="1"/>
    <col min="8" max="8" width="16.140625" style="224" bestFit="1" customWidth="1"/>
    <col min="9" max="9" width="8.85546875" style="224" hidden="1" customWidth="1"/>
    <col min="10" max="10" width="6.42578125" style="224" bestFit="1" customWidth="1"/>
    <col min="11" max="11" width="21" style="224" bestFit="1" customWidth="1"/>
    <col min="12" max="12" width="8.5703125" style="224" bestFit="1" customWidth="1"/>
    <col min="13" max="13" width="11.140625" style="224" bestFit="1" customWidth="1"/>
    <col min="14" max="14" width="6.5703125" style="224" bestFit="1" customWidth="1"/>
    <col min="15" max="15" width="7.5703125" style="224" bestFit="1" customWidth="1"/>
    <col min="16" max="16" width="9.28515625" style="224" hidden="1" customWidth="1"/>
    <col min="17" max="17" width="12.85546875" style="224" hidden="1" customWidth="1"/>
    <col min="18" max="18" width="15.7109375" style="224" hidden="1" customWidth="1"/>
    <col min="19" max="19" width="30" style="224" customWidth="1"/>
    <col min="20" max="20" width="10.5703125" style="224" hidden="1" customWidth="1"/>
    <col min="21" max="21" width="14" style="224" bestFit="1" customWidth="1"/>
    <col min="22" max="22" width="19.42578125" style="224" hidden="1" customWidth="1"/>
    <col min="23" max="23" width="19.42578125" style="224" bestFit="1" customWidth="1"/>
    <col min="24" max="24" width="16.85546875" style="224" bestFit="1" customWidth="1"/>
    <col min="25" max="25" width="15" style="224" bestFit="1" customWidth="1"/>
    <col min="26" max="26" width="4.7109375" style="224" bestFit="1" customWidth="1"/>
    <col min="27" max="27" width="6" style="224" customWidth="1"/>
    <col min="28" max="28" width="13.85546875" style="224" hidden="1" customWidth="1"/>
    <col min="29" max="29" width="13.140625" style="91" hidden="1" customWidth="1"/>
    <col min="30" max="30" width="10" style="91" hidden="1" customWidth="1"/>
    <col min="31" max="31" width="9.85546875" style="91" hidden="1" customWidth="1"/>
    <col min="32" max="32" width="8.5703125" style="605" bestFit="1" customWidth="1"/>
    <col min="33" max="33" width="12.5703125" style="605" bestFit="1" customWidth="1"/>
    <col min="34" max="34" width="10" style="91" bestFit="1" customWidth="1"/>
    <col min="35" max="35" width="11" style="31" bestFit="1" customWidth="1"/>
    <col min="36" max="36" width="9.140625" style="92"/>
    <col min="37" max="37" width="22.85546875" style="92" bestFit="1" customWidth="1"/>
    <col min="38" max="16384" width="9.140625" style="92"/>
  </cols>
  <sheetData>
    <row r="1" spans="1:37" s="259" customFormat="1" ht="75.75" customHeight="1" thickBot="1">
      <c r="A1" s="601"/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7"/>
      <c r="AD1" s="257"/>
      <c r="AE1" s="257"/>
      <c r="AF1" s="604"/>
      <c r="AG1" s="604"/>
      <c r="AH1" s="257"/>
      <c r="AI1" s="258"/>
    </row>
    <row r="2" spans="1:37" s="622" customFormat="1" ht="15.75" thickBot="1">
      <c r="A2" s="439" t="s">
        <v>22</v>
      </c>
      <c r="B2" s="618" t="s">
        <v>23</v>
      </c>
      <c r="C2" s="618" t="s">
        <v>24</v>
      </c>
      <c r="D2" s="618" t="s">
        <v>25</v>
      </c>
      <c r="E2" s="618" t="s">
        <v>26</v>
      </c>
      <c r="F2" s="618" t="s">
        <v>27</v>
      </c>
      <c r="G2" s="618" t="s">
        <v>28</v>
      </c>
      <c r="H2" s="618" t="s">
        <v>29</v>
      </c>
      <c r="I2" s="618" t="s">
        <v>30</v>
      </c>
      <c r="J2" s="618" t="s">
        <v>31</v>
      </c>
      <c r="K2" s="618" t="s">
        <v>32</v>
      </c>
      <c r="L2" s="618" t="s">
        <v>33</v>
      </c>
      <c r="M2" s="618" t="s">
        <v>34</v>
      </c>
      <c r="N2" s="618" t="s">
        <v>35</v>
      </c>
      <c r="O2" s="618" t="s">
        <v>36</v>
      </c>
      <c r="P2" s="618" t="s">
        <v>37</v>
      </c>
      <c r="Q2" s="618" t="s">
        <v>38</v>
      </c>
      <c r="R2" s="618" t="s">
        <v>39</v>
      </c>
      <c r="S2" s="618" t="s">
        <v>40</v>
      </c>
      <c r="T2" s="618" t="s">
        <v>41</v>
      </c>
      <c r="U2" s="618" t="s">
        <v>42</v>
      </c>
      <c r="V2" s="618" t="s">
        <v>43</v>
      </c>
      <c r="W2" s="618" t="s">
        <v>44</v>
      </c>
      <c r="X2" s="618" t="s">
        <v>45</v>
      </c>
      <c r="Y2" s="618" t="s">
        <v>46</v>
      </c>
      <c r="Z2" s="618" t="s">
        <v>47</v>
      </c>
      <c r="AA2" s="618" t="s">
        <v>48</v>
      </c>
      <c r="AB2" s="618" t="s">
        <v>49</v>
      </c>
      <c r="AC2" s="377" t="s">
        <v>50</v>
      </c>
      <c r="AD2" s="377" t="s">
        <v>51</v>
      </c>
      <c r="AE2" s="377" t="s">
        <v>52</v>
      </c>
      <c r="AF2" s="377" t="s">
        <v>53</v>
      </c>
      <c r="AG2" s="377" t="s">
        <v>54</v>
      </c>
      <c r="AH2" s="377" t="s">
        <v>55</v>
      </c>
      <c r="AI2" s="619" t="s">
        <v>56</v>
      </c>
      <c r="AJ2" s="620"/>
      <c r="AK2" s="621" t="s">
        <v>57</v>
      </c>
    </row>
    <row r="3" spans="1:37" s="259" customFormat="1">
      <c r="A3" s="606">
        <v>1</v>
      </c>
      <c r="B3" s="256" t="s">
        <v>8</v>
      </c>
      <c r="C3" s="256" t="s">
        <v>7161</v>
      </c>
      <c r="D3" s="256" t="s">
        <v>7095</v>
      </c>
      <c r="E3" s="256" t="s">
        <v>415</v>
      </c>
      <c r="F3" s="256" t="s">
        <v>7094</v>
      </c>
      <c r="G3" s="256"/>
      <c r="H3" s="256" t="s">
        <v>7158</v>
      </c>
      <c r="I3" s="256"/>
      <c r="J3" s="256" t="s">
        <v>447</v>
      </c>
      <c r="K3" s="256"/>
      <c r="L3" s="256"/>
      <c r="M3" s="256" t="s">
        <v>74</v>
      </c>
      <c r="N3" s="256" t="s">
        <v>75</v>
      </c>
      <c r="O3" s="256" t="s">
        <v>65</v>
      </c>
      <c r="P3" s="256"/>
      <c r="Q3" s="256"/>
      <c r="R3" s="256"/>
      <c r="S3" s="256"/>
      <c r="T3" s="256"/>
      <c r="U3" s="256" t="s">
        <v>7160</v>
      </c>
      <c r="V3" s="256" t="s">
        <v>416</v>
      </c>
      <c r="W3" s="256" t="s">
        <v>416</v>
      </c>
      <c r="X3" s="256" t="s">
        <v>68</v>
      </c>
      <c r="Y3" s="256" t="s">
        <v>68</v>
      </c>
      <c r="Z3" s="256" t="s">
        <v>69</v>
      </c>
      <c r="AA3" s="256" t="s">
        <v>82</v>
      </c>
      <c r="AB3" s="256" t="s">
        <v>247</v>
      </c>
      <c r="AC3" s="257">
        <v>126</v>
      </c>
      <c r="AD3" s="257">
        <v>0</v>
      </c>
      <c r="AE3" s="257">
        <v>-10</v>
      </c>
      <c r="AF3" s="604">
        <v>185.60000000000002</v>
      </c>
      <c r="AG3" s="604">
        <v>0</v>
      </c>
      <c r="AH3" s="607">
        <f t="shared" ref="AH3:AH29" si="0">AF3-AG3</f>
        <v>185.60000000000002</v>
      </c>
      <c r="AI3" s="458">
        <f>AF3*1.07</f>
        <v>198.59200000000004</v>
      </c>
    </row>
    <row r="4" spans="1:37" s="259" customFormat="1">
      <c r="A4" s="606">
        <v>2</v>
      </c>
      <c r="B4" s="256" t="s">
        <v>8</v>
      </c>
      <c r="C4" s="256" t="s">
        <v>7159</v>
      </c>
      <c r="D4" s="256" t="s">
        <v>7095</v>
      </c>
      <c r="E4" s="256" t="s">
        <v>415</v>
      </c>
      <c r="F4" s="256" t="s">
        <v>7094</v>
      </c>
      <c r="G4" s="256"/>
      <c r="H4" s="256" t="s">
        <v>7158</v>
      </c>
      <c r="I4" s="256"/>
      <c r="J4" s="256" t="s">
        <v>447</v>
      </c>
      <c r="K4" s="256"/>
      <c r="L4" s="256"/>
      <c r="M4" s="256" t="s">
        <v>74</v>
      </c>
      <c r="N4" s="256" t="s">
        <v>75</v>
      </c>
      <c r="O4" s="256" t="s">
        <v>65</v>
      </c>
      <c r="P4" s="256"/>
      <c r="Q4" s="256"/>
      <c r="R4" s="256"/>
      <c r="S4" s="256"/>
      <c r="T4" s="256"/>
      <c r="U4" s="256" t="s">
        <v>7157</v>
      </c>
      <c r="V4" s="256" t="s">
        <v>68</v>
      </c>
      <c r="W4" s="256" t="s">
        <v>68</v>
      </c>
      <c r="X4" s="256" t="s">
        <v>68</v>
      </c>
      <c r="Y4" s="256" t="s">
        <v>68</v>
      </c>
      <c r="Z4" s="256" t="s">
        <v>69</v>
      </c>
      <c r="AA4" s="256"/>
      <c r="AB4" s="256" t="s">
        <v>141</v>
      </c>
      <c r="AC4" s="257">
        <v>126</v>
      </c>
      <c r="AD4" s="257">
        <v>0</v>
      </c>
      <c r="AE4" s="257">
        <v>-10</v>
      </c>
      <c r="AF4" s="604">
        <v>185.60000000000002</v>
      </c>
      <c r="AG4" s="604">
        <v>0</v>
      </c>
      <c r="AH4" s="607">
        <f t="shared" si="0"/>
        <v>185.60000000000002</v>
      </c>
      <c r="AI4" s="458">
        <f t="shared" ref="AI4:AI29" si="1">AF4*1.07</f>
        <v>198.59200000000004</v>
      </c>
    </row>
    <row r="5" spans="1:37" s="259" customFormat="1">
      <c r="A5" s="606">
        <v>3</v>
      </c>
      <c r="B5" s="256" t="s">
        <v>8</v>
      </c>
      <c r="C5" s="256" t="s">
        <v>7156</v>
      </c>
      <c r="D5" s="256" t="s">
        <v>7095</v>
      </c>
      <c r="E5" s="256" t="s">
        <v>400</v>
      </c>
      <c r="F5" s="256" t="s">
        <v>7148</v>
      </c>
      <c r="G5" s="256"/>
      <c r="H5" s="256" t="s">
        <v>7155</v>
      </c>
      <c r="I5" s="256"/>
      <c r="J5" s="256" t="s">
        <v>121</v>
      </c>
      <c r="K5" s="256"/>
      <c r="L5" s="256">
        <v>500</v>
      </c>
      <c r="M5" s="256" t="s">
        <v>74</v>
      </c>
      <c r="N5" s="256" t="s">
        <v>75</v>
      </c>
      <c r="O5" s="256" t="s">
        <v>65</v>
      </c>
      <c r="P5" s="256"/>
      <c r="Q5" s="256"/>
      <c r="R5" s="256"/>
      <c r="S5" s="256"/>
      <c r="T5" s="256"/>
      <c r="U5" s="256" t="s">
        <v>7154</v>
      </c>
      <c r="V5" s="256" t="s">
        <v>68</v>
      </c>
      <c r="W5" s="256" t="s">
        <v>68</v>
      </c>
      <c r="X5" s="256" t="s">
        <v>68</v>
      </c>
      <c r="Y5" s="256" t="s">
        <v>68</v>
      </c>
      <c r="Z5" s="256" t="s">
        <v>69</v>
      </c>
      <c r="AA5" s="256"/>
      <c r="AB5" s="256" t="s">
        <v>7150</v>
      </c>
      <c r="AC5" s="257">
        <v>44</v>
      </c>
      <c r="AD5" s="257">
        <v>8</v>
      </c>
      <c r="AE5" s="257">
        <v>0</v>
      </c>
      <c r="AF5" s="604">
        <v>83.2</v>
      </c>
      <c r="AG5" s="604">
        <f>AF5*(1-(0.95^0*0.9^0*0.8^0*0.7^0*0.65^0*0.93^0*0.93^0*1^0))</f>
        <v>0</v>
      </c>
      <c r="AH5" s="607">
        <f t="shared" si="0"/>
        <v>83.2</v>
      </c>
      <c r="AI5" s="458">
        <f t="shared" si="1"/>
        <v>89.024000000000015</v>
      </c>
    </row>
    <row r="6" spans="1:37" s="259" customFormat="1">
      <c r="A6" s="606">
        <v>4</v>
      </c>
      <c r="B6" s="256" t="s">
        <v>8</v>
      </c>
      <c r="C6" s="256" t="s">
        <v>7153</v>
      </c>
      <c r="D6" s="256" t="s">
        <v>7095</v>
      </c>
      <c r="E6" s="256" t="s">
        <v>400</v>
      </c>
      <c r="F6" s="256" t="s">
        <v>7148</v>
      </c>
      <c r="G6" s="256"/>
      <c r="H6" s="256" t="s">
        <v>7152</v>
      </c>
      <c r="I6" s="256"/>
      <c r="J6" s="256" t="s">
        <v>95</v>
      </c>
      <c r="K6" s="256"/>
      <c r="L6" s="256">
        <v>500</v>
      </c>
      <c r="M6" s="256" t="s">
        <v>74</v>
      </c>
      <c r="N6" s="256" t="s">
        <v>401</v>
      </c>
      <c r="O6" s="256" t="s">
        <v>65</v>
      </c>
      <c r="P6" s="256"/>
      <c r="Q6" s="256"/>
      <c r="R6" s="256"/>
      <c r="S6" s="256"/>
      <c r="T6" s="256"/>
      <c r="U6" s="256" t="s">
        <v>7151</v>
      </c>
      <c r="V6" s="256" t="s">
        <v>68</v>
      </c>
      <c r="W6" s="256" t="s">
        <v>68</v>
      </c>
      <c r="X6" s="256" t="s">
        <v>68</v>
      </c>
      <c r="Y6" s="256" t="s">
        <v>68</v>
      </c>
      <c r="Z6" s="256" t="s">
        <v>69</v>
      </c>
      <c r="AA6" s="256"/>
      <c r="AB6" s="256" t="s">
        <v>7150</v>
      </c>
      <c r="AC6" s="257">
        <v>44</v>
      </c>
      <c r="AD6" s="257">
        <v>10</v>
      </c>
      <c r="AE6" s="257">
        <v>0</v>
      </c>
      <c r="AF6" s="604">
        <v>86.4</v>
      </c>
      <c r="AG6" s="604">
        <f>AF6*(1-(0.95^0*0.9^0*0.8^0*0.7^0*0.65^0*0.93^0*0.93^0*1^0))</f>
        <v>0</v>
      </c>
      <c r="AH6" s="607">
        <f t="shared" si="0"/>
        <v>86.4</v>
      </c>
      <c r="AI6" s="458">
        <f t="shared" si="1"/>
        <v>92.448000000000008</v>
      </c>
    </row>
    <row r="7" spans="1:37" s="259" customFormat="1">
      <c r="A7" s="606">
        <v>5</v>
      </c>
      <c r="B7" s="256" t="s">
        <v>8</v>
      </c>
      <c r="C7" s="256" t="s">
        <v>7149</v>
      </c>
      <c r="D7" s="256" t="s">
        <v>7095</v>
      </c>
      <c r="E7" s="256" t="s">
        <v>439</v>
      </c>
      <c r="F7" s="256" t="s">
        <v>7148</v>
      </c>
      <c r="G7" s="256"/>
      <c r="H7" s="256" t="s">
        <v>1124</v>
      </c>
      <c r="I7" s="256">
        <v>3000</v>
      </c>
      <c r="J7" s="256" t="s">
        <v>95</v>
      </c>
      <c r="K7" s="256" t="s">
        <v>194</v>
      </c>
      <c r="L7" s="256" t="s">
        <v>2264</v>
      </c>
      <c r="M7" s="256" t="s">
        <v>74</v>
      </c>
      <c r="N7" s="256" t="s">
        <v>75</v>
      </c>
      <c r="O7" s="256" t="s">
        <v>65</v>
      </c>
      <c r="P7" s="256"/>
      <c r="Q7" s="256"/>
      <c r="R7" s="256"/>
      <c r="S7" s="256" t="s">
        <v>927</v>
      </c>
      <c r="T7" s="256"/>
      <c r="U7" s="256" t="s">
        <v>7147</v>
      </c>
      <c r="V7" s="256" t="s">
        <v>68</v>
      </c>
      <c r="W7" s="256" t="s">
        <v>68</v>
      </c>
      <c r="X7" s="256" t="s">
        <v>68</v>
      </c>
      <c r="Y7" s="256" t="s">
        <v>68</v>
      </c>
      <c r="Z7" s="256" t="s">
        <v>69</v>
      </c>
      <c r="AA7" s="256"/>
      <c r="AB7" s="256" t="s">
        <v>7146</v>
      </c>
      <c r="AC7" s="257">
        <v>44</v>
      </c>
      <c r="AD7" s="257">
        <v>10</v>
      </c>
      <c r="AE7" s="257">
        <v>8</v>
      </c>
      <c r="AF7" s="604">
        <v>99.2</v>
      </c>
      <c r="AG7" s="604">
        <f>AF7*(1-(0.95^0*0.9^0*0.8^0*0.7^0*0.65^0*0.93^0*0.93^0*1^0))</f>
        <v>0</v>
      </c>
      <c r="AH7" s="607">
        <f t="shared" si="0"/>
        <v>99.2</v>
      </c>
      <c r="AI7" s="458">
        <f t="shared" si="1"/>
        <v>106.14400000000001</v>
      </c>
    </row>
    <row r="8" spans="1:37" s="259" customFormat="1">
      <c r="A8" s="606">
        <v>6</v>
      </c>
      <c r="B8" s="256" t="s">
        <v>8</v>
      </c>
      <c r="C8" s="256" t="s">
        <v>7145</v>
      </c>
      <c r="D8" s="256" t="s">
        <v>7095</v>
      </c>
      <c r="E8" s="256" t="s">
        <v>444</v>
      </c>
      <c r="F8" s="256" t="s">
        <v>7094</v>
      </c>
      <c r="G8" s="256"/>
      <c r="H8" s="256" t="s">
        <v>3259</v>
      </c>
      <c r="I8" s="256"/>
      <c r="J8" s="256" t="s">
        <v>389</v>
      </c>
      <c r="K8" s="256"/>
      <c r="L8" s="256">
        <v>299</v>
      </c>
      <c r="M8" s="256" t="s">
        <v>236</v>
      </c>
      <c r="N8" s="256" t="s">
        <v>401</v>
      </c>
      <c r="O8" s="256" t="s">
        <v>65</v>
      </c>
      <c r="P8" s="256"/>
      <c r="Q8" s="256"/>
      <c r="R8" s="256"/>
      <c r="S8" s="256" t="s">
        <v>880</v>
      </c>
      <c r="T8" s="256"/>
      <c r="U8" s="256" t="s">
        <v>7144</v>
      </c>
      <c r="V8" s="256" t="s">
        <v>68</v>
      </c>
      <c r="W8" s="256" t="s">
        <v>68</v>
      </c>
      <c r="X8" s="256" t="s">
        <v>68</v>
      </c>
      <c r="Y8" s="256" t="s">
        <v>68</v>
      </c>
      <c r="Z8" s="256" t="s">
        <v>69</v>
      </c>
      <c r="AA8" s="256"/>
      <c r="AB8" s="256" t="s">
        <v>7132</v>
      </c>
      <c r="AC8" s="257">
        <v>111</v>
      </c>
      <c r="AD8" s="257">
        <v>15</v>
      </c>
      <c r="AE8" s="257">
        <v>0</v>
      </c>
      <c r="AF8" s="604">
        <v>201.60000000000002</v>
      </c>
      <c r="AG8" s="604">
        <f>AF8*(1-(0.95^0*0.9^0*0.8^0*0.7^0*0.65^0*0.93^0*0.93^0*1^0))</f>
        <v>0</v>
      </c>
      <c r="AH8" s="607">
        <f t="shared" si="0"/>
        <v>201.60000000000002</v>
      </c>
      <c r="AI8" s="458">
        <f t="shared" si="1"/>
        <v>215.71200000000005</v>
      </c>
    </row>
    <row r="9" spans="1:37" s="259" customFormat="1">
      <c r="A9" s="606">
        <v>7</v>
      </c>
      <c r="B9" s="256" t="s">
        <v>8</v>
      </c>
      <c r="C9" s="256" t="s">
        <v>7143</v>
      </c>
      <c r="D9" s="256" t="s">
        <v>7095</v>
      </c>
      <c r="E9" s="256" t="s">
        <v>378</v>
      </c>
      <c r="F9" s="256" t="s">
        <v>7094</v>
      </c>
      <c r="G9" s="256"/>
      <c r="H9" s="256" t="s">
        <v>4277</v>
      </c>
      <c r="I9" s="256"/>
      <c r="J9" s="256" t="s">
        <v>121</v>
      </c>
      <c r="K9" s="256"/>
      <c r="L9" s="256" t="s">
        <v>404</v>
      </c>
      <c r="M9" s="256" t="s">
        <v>236</v>
      </c>
      <c r="N9" s="256" t="s">
        <v>75</v>
      </c>
      <c r="O9" s="256" t="s">
        <v>65</v>
      </c>
      <c r="P9" s="256"/>
      <c r="Q9" s="256"/>
      <c r="R9" s="256"/>
      <c r="S9" s="256"/>
      <c r="T9" s="256"/>
      <c r="U9" s="256" t="s">
        <v>7142</v>
      </c>
      <c r="V9" s="256" t="s">
        <v>68</v>
      </c>
      <c r="W9" s="256" t="s">
        <v>68</v>
      </c>
      <c r="X9" s="256" t="s">
        <v>68</v>
      </c>
      <c r="Y9" s="256" t="s">
        <v>68</v>
      </c>
      <c r="Z9" s="256" t="s">
        <v>69</v>
      </c>
      <c r="AA9" s="256"/>
      <c r="AB9" s="256" t="s">
        <v>7132</v>
      </c>
      <c r="AC9" s="257">
        <v>109</v>
      </c>
      <c r="AD9" s="257">
        <v>8</v>
      </c>
      <c r="AE9" s="257">
        <v>13</v>
      </c>
      <c r="AF9" s="604">
        <v>208</v>
      </c>
      <c r="AG9" s="604">
        <f>AF9*(1-(0.95^0*0.9^0*0.8^0*0.7^0*0.65^0*0.93^0*0.93^0*1^0))</f>
        <v>0</v>
      </c>
      <c r="AH9" s="607">
        <f t="shared" si="0"/>
        <v>208</v>
      </c>
      <c r="AI9" s="458">
        <f t="shared" si="1"/>
        <v>222.56</v>
      </c>
    </row>
    <row r="10" spans="1:37" s="259" customFormat="1">
      <c r="A10" s="606">
        <v>8</v>
      </c>
      <c r="B10" s="256" t="s">
        <v>8</v>
      </c>
      <c r="C10" s="256" t="s">
        <v>7141</v>
      </c>
      <c r="D10" s="256" t="s">
        <v>7095</v>
      </c>
      <c r="E10" s="256" t="s">
        <v>408</v>
      </c>
      <c r="F10" s="256" t="s">
        <v>7094</v>
      </c>
      <c r="G10" s="256"/>
      <c r="H10" s="256" t="s">
        <v>4281</v>
      </c>
      <c r="I10" s="256"/>
      <c r="J10" s="256" t="s">
        <v>389</v>
      </c>
      <c r="K10" s="256" t="s">
        <v>2974</v>
      </c>
      <c r="L10" s="256" t="s">
        <v>429</v>
      </c>
      <c r="M10" s="256" t="s">
        <v>236</v>
      </c>
      <c r="N10" s="256" t="s">
        <v>392</v>
      </c>
      <c r="O10" s="256" t="s">
        <v>65</v>
      </c>
      <c r="P10" s="256"/>
      <c r="Q10" s="256"/>
      <c r="R10" s="256"/>
      <c r="S10" s="256"/>
      <c r="T10" s="256"/>
      <c r="U10" s="256" t="s">
        <v>7140</v>
      </c>
      <c r="V10" s="256" t="s">
        <v>68</v>
      </c>
      <c r="W10" s="256" t="s">
        <v>68</v>
      </c>
      <c r="X10" s="256" t="s">
        <v>68</v>
      </c>
      <c r="Y10" s="256" t="s">
        <v>68</v>
      </c>
      <c r="Z10" s="256" t="s">
        <v>69</v>
      </c>
      <c r="AA10" s="256" t="s">
        <v>82</v>
      </c>
      <c r="AB10" s="256" t="s">
        <v>7132</v>
      </c>
      <c r="AC10" s="257">
        <v>126</v>
      </c>
      <c r="AD10" s="257">
        <v>15</v>
      </c>
      <c r="AE10" s="257">
        <v>13</v>
      </c>
      <c r="AF10" s="604">
        <v>246.4</v>
      </c>
      <c r="AG10" s="604">
        <f>AF10*(1-(0.95^0*0.9^0*0.8^0*0.7^0*0.65^0*0.93^0*0.93^0*1^1))</f>
        <v>0</v>
      </c>
      <c r="AH10" s="607">
        <f t="shared" si="0"/>
        <v>246.4</v>
      </c>
      <c r="AI10" s="458">
        <f t="shared" si="1"/>
        <v>263.64800000000002</v>
      </c>
    </row>
    <row r="11" spans="1:37" s="259" customFormat="1">
      <c r="A11" s="606">
        <v>9</v>
      </c>
      <c r="B11" s="256" t="s">
        <v>8</v>
      </c>
      <c r="C11" s="256" t="s">
        <v>7139</v>
      </c>
      <c r="D11" s="256" t="s">
        <v>7095</v>
      </c>
      <c r="E11" s="256" t="s">
        <v>408</v>
      </c>
      <c r="F11" s="256" t="s">
        <v>7094</v>
      </c>
      <c r="G11" s="256"/>
      <c r="H11" s="256" t="s">
        <v>4281</v>
      </c>
      <c r="I11" s="256"/>
      <c r="J11" s="256" t="s">
        <v>389</v>
      </c>
      <c r="K11" s="256" t="s">
        <v>2974</v>
      </c>
      <c r="L11" s="256" t="s">
        <v>429</v>
      </c>
      <c r="M11" s="256" t="s">
        <v>236</v>
      </c>
      <c r="N11" s="256" t="s">
        <v>392</v>
      </c>
      <c r="O11" s="256" t="s">
        <v>65</v>
      </c>
      <c r="P11" s="256"/>
      <c r="Q11" s="256"/>
      <c r="R11" s="256"/>
      <c r="S11" s="256"/>
      <c r="T11" s="256"/>
      <c r="U11" s="256" t="s">
        <v>7138</v>
      </c>
      <c r="V11" s="256" t="s">
        <v>68</v>
      </c>
      <c r="W11" s="256" t="s">
        <v>68</v>
      </c>
      <c r="X11" s="256" t="s">
        <v>68</v>
      </c>
      <c r="Y11" s="256" t="s">
        <v>68</v>
      </c>
      <c r="Z11" s="256" t="s">
        <v>69</v>
      </c>
      <c r="AA11" s="256" t="s">
        <v>82</v>
      </c>
      <c r="AB11" s="256" t="s">
        <v>7132</v>
      </c>
      <c r="AC11" s="257">
        <v>126</v>
      </c>
      <c r="AD11" s="257">
        <v>15</v>
      </c>
      <c r="AE11" s="257">
        <v>13</v>
      </c>
      <c r="AF11" s="604">
        <v>246.4</v>
      </c>
      <c r="AG11" s="604">
        <f>AF11*(1-(0.95^0*0.9^0*0.8^0*0.7^0*0.65^0*0.93^0*0.93^0*1^1))</f>
        <v>0</v>
      </c>
      <c r="AH11" s="607">
        <f t="shared" si="0"/>
        <v>246.4</v>
      </c>
      <c r="AI11" s="458">
        <f t="shared" si="1"/>
        <v>263.64800000000002</v>
      </c>
    </row>
    <row r="12" spans="1:37" s="259" customFormat="1">
      <c r="A12" s="606">
        <v>10</v>
      </c>
      <c r="B12" s="256" t="s">
        <v>8</v>
      </c>
      <c r="C12" s="256" t="s">
        <v>7137</v>
      </c>
      <c r="D12" s="256" t="s">
        <v>7095</v>
      </c>
      <c r="E12" s="256" t="s">
        <v>378</v>
      </c>
      <c r="F12" s="256" t="s">
        <v>7094</v>
      </c>
      <c r="G12" s="256"/>
      <c r="H12" s="256" t="s">
        <v>7134</v>
      </c>
      <c r="I12" s="256"/>
      <c r="J12" s="256" t="s">
        <v>389</v>
      </c>
      <c r="K12" s="256"/>
      <c r="L12" s="256" t="s">
        <v>404</v>
      </c>
      <c r="M12" s="256" t="s">
        <v>236</v>
      </c>
      <c r="N12" s="256" t="s">
        <v>392</v>
      </c>
      <c r="O12" s="256" t="s">
        <v>65</v>
      </c>
      <c r="P12" s="256"/>
      <c r="Q12" s="256"/>
      <c r="R12" s="256"/>
      <c r="S12" s="256"/>
      <c r="T12" s="256"/>
      <c r="U12" s="256" t="s">
        <v>7136</v>
      </c>
      <c r="V12" s="256" t="s">
        <v>68</v>
      </c>
      <c r="W12" s="256" t="s">
        <v>68</v>
      </c>
      <c r="X12" s="256" t="s">
        <v>68</v>
      </c>
      <c r="Y12" s="256" t="s">
        <v>68</v>
      </c>
      <c r="Z12" s="256" t="s">
        <v>69</v>
      </c>
      <c r="AA12" s="256"/>
      <c r="AB12" s="256" t="s">
        <v>7132</v>
      </c>
      <c r="AC12" s="257">
        <v>120</v>
      </c>
      <c r="AD12" s="257">
        <v>15</v>
      </c>
      <c r="AE12" s="257">
        <v>13</v>
      </c>
      <c r="AF12" s="604">
        <v>236.8</v>
      </c>
      <c r="AG12" s="604">
        <f>AF12*(1-(0.95^0*0.9^0*0.8^0*0.7^0*0.65^0*0.93^0*0.93^0*1^0))</f>
        <v>0</v>
      </c>
      <c r="AH12" s="607">
        <f t="shared" si="0"/>
        <v>236.8</v>
      </c>
      <c r="AI12" s="458">
        <f t="shared" si="1"/>
        <v>253.37600000000003</v>
      </c>
    </row>
    <row r="13" spans="1:37" s="259" customFormat="1">
      <c r="A13" s="606">
        <v>11</v>
      </c>
      <c r="B13" s="256" t="s">
        <v>8</v>
      </c>
      <c r="C13" s="256" t="s">
        <v>7135</v>
      </c>
      <c r="D13" s="256" t="s">
        <v>7095</v>
      </c>
      <c r="E13" s="256" t="s">
        <v>378</v>
      </c>
      <c r="F13" s="256" t="s">
        <v>7094</v>
      </c>
      <c r="G13" s="256"/>
      <c r="H13" s="256" t="s">
        <v>7134</v>
      </c>
      <c r="I13" s="256"/>
      <c r="J13" s="256" t="s">
        <v>844</v>
      </c>
      <c r="K13" s="256"/>
      <c r="L13" s="256" t="s">
        <v>404</v>
      </c>
      <c r="M13" s="256" t="s">
        <v>236</v>
      </c>
      <c r="N13" s="256" t="s">
        <v>75</v>
      </c>
      <c r="O13" s="256" t="s">
        <v>65</v>
      </c>
      <c r="P13" s="256"/>
      <c r="Q13" s="256"/>
      <c r="R13" s="256"/>
      <c r="S13" s="256"/>
      <c r="T13" s="256"/>
      <c r="U13" s="256" t="s">
        <v>7133</v>
      </c>
      <c r="V13" s="256" t="s">
        <v>68</v>
      </c>
      <c r="W13" s="256" t="s">
        <v>68</v>
      </c>
      <c r="X13" s="256" t="s">
        <v>68</v>
      </c>
      <c r="Y13" s="256" t="s">
        <v>68</v>
      </c>
      <c r="Z13" s="256" t="s">
        <v>69</v>
      </c>
      <c r="AA13" s="256"/>
      <c r="AB13" s="256" t="s">
        <v>7132</v>
      </c>
      <c r="AC13" s="257">
        <v>120</v>
      </c>
      <c r="AD13" s="257">
        <v>15</v>
      </c>
      <c r="AE13" s="257">
        <v>13</v>
      </c>
      <c r="AF13" s="604">
        <v>236.8</v>
      </c>
      <c r="AG13" s="604">
        <f>AF13*(1-(0.95^0*0.9^0*0.8^0*0.7^0*0.65^0*0.93^0*0.93^0*1^0))</f>
        <v>0</v>
      </c>
      <c r="AH13" s="607">
        <f t="shared" si="0"/>
        <v>236.8</v>
      </c>
      <c r="AI13" s="458">
        <f t="shared" si="1"/>
        <v>253.37600000000003</v>
      </c>
    </row>
    <row r="14" spans="1:37" s="259" customFormat="1">
      <c r="A14" s="606">
        <v>12</v>
      </c>
      <c r="B14" s="256" t="s">
        <v>8</v>
      </c>
      <c r="C14" s="256" t="s">
        <v>7131</v>
      </c>
      <c r="D14" s="256" t="s">
        <v>7095</v>
      </c>
      <c r="E14" s="256" t="s">
        <v>352</v>
      </c>
      <c r="F14" s="256" t="s">
        <v>7094</v>
      </c>
      <c r="G14" s="256"/>
      <c r="H14" s="256" t="s">
        <v>709</v>
      </c>
      <c r="I14" s="256">
        <v>3000</v>
      </c>
      <c r="J14" s="256" t="s">
        <v>389</v>
      </c>
      <c r="K14" s="256"/>
      <c r="L14" s="256">
        <v>500</v>
      </c>
      <c r="M14" s="256" t="s">
        <v>74</v>
      </c>
      <c r="N14" s="256" t="s">
        <v>75</v>
      </c>
      <c r="O14" s="256" t="s">
        <v>65</v>
      </c>
      <c r="P14" s="256"/>
      <c r="Q14" s="256"/>
      <c r="R14" s="256"/>
      <c r="S14" s="256"/>
      <c r="T14" s="256"/>
      <c r="U14" s="256" t="s">
        <v>7130</v>
      </c>
      <c r="V14" s="256" t="s">
        <v>68</v>
      </c>
      <c r="W14" s="256" t="s">
        <v>68</v>
      </c>
      <c r="X14" s="256" t="s">
        <v>68</v>
      </c>
      <c r="Y14" s="256" t="s">
        <v>68</v>
      </c>
      <c r="Z14" s="256" t="s">
        <v>69</v>
      </c>
      <c r="AA14" s="256"/>
      <c r="AB14" s="256" t="s">
        <v>7097</v>
      </c>
      <c r="AC14" s="257">
        <v>109</v>
      </c>
      <c r="AD14" s="257">
        <v>15</v>
      </c>
      <c r="AE14" s="257">
        <v>0</v>
      </c>
      <c r="AF14" s="604">
        <v>198.4</v>
      </c>
      <c r="AG14" s="604">
        <f>AF14*(1-(0.95^0*0.9^0*0.8^0*0.7^0*0.65^0*0.93^0*0.93^0*1^0))</f>
        <v>0</v>
      </c>
      <c r="AH14" s="607">
        <f t="shared" si="0"/>
        <v>198.4</v>
      </c>
      <c r="AI14" s="458">
        <f t="shared" si="1"/>
        <v>212.28800000000001</v>
      </c>
    </row>
    <row r="15" spans="1:37" s="259" customFormat="1">
      <c r="A15" s="606">
        <v>13</v>
      </c>
      <c r="B15" s="256" t="s">
        <v>8</v>
      </c>
      <c r="C15" s="256" t="s">
        <v>7129</v>
      </c>
      <c r="D15" s="256" t="s">
        <v>7095</v>
      </c>
      <c r="E15" s="256" t="s">
        <v>352</v>
      </c>
      <c r="F15" s="256" t="s">
        <v>7094</v>
      </c>
      <c r="G15" s="256"/>
      <c r="H15" s="256" t="s">
        <v>709</v>
      </c>
      <c r="I15" s="256">
        <v>3000</v>
      </c>
      <c r="J15" s="256" t="s">
        <v>844</v>
      </c>
      <c r="K15" s="256"/>
      <c r="L15" s="256"/>
      <c r="M15" s="256" t="s">
        <v>74</v>
      </c>
      <c r="N15" s="256" t="s">
        <v>75</v>
      </c>
      <c r="O15" s="256" t="s">
        <v>65</v>
      </c>
      <c r="P15" s="256"/>
      <c r="Q15" s="256"/>
      <c r="R15" s="256"/>
      <c r="S15" s="256"/>
      <c r="T15" s="256"/>
      <c r="U15" s="256" t="s">
        <v>7128</v>
      </c>
      <c r="V15" s="256" t="s">
        <v>68</v>
      </c>
      <c r="W15" s="256" t="s">
        <v>68</v>
      </c>
      <c r="X15" s="256" t="s">
        <v>68</v>
      </c>
      <c r="Y15" s="256" t="s">
        <v>68</v>
      </c>
      <c r="Z15" s="256" t="s">
        <v>69</v>
      </c>
      <c r="AA15" s="256"/>
      <c r="AB15" s="256" t="s">
        <v>7097</v>
      </c>
      <c r="AC15" s="257">
        <v>109</v>
      </c>
      <c r="AD15" s="257">
        <v>15</v>
      </c>
      <c r="AE15" s="257">
        <v>-10</v>
      </c>
      <c r="AF15" s="604">
        <v>182.4</v>
      </c>
      <c r="AG15" s="604">
        <v>0</v>
      </c>
      <c r="AH15" s="607">
        <f t="shared" si="0"/>
        <v>182.4</v>
      </c>
      <c r="AI15" s="458">
        <f t="shared" si="1"/>
        <v>195.16800000000001</v>
      </c>
    </row>
    <row r="16" spans="1:37" s="259" customFormat="1">
      <c r="A16" s="606">
        <v>14</v>
      </c>
      <c r="B16" s="256" t="s">
        <v>8</v>
      </c>
      <c r="C16" s="256" t="s">
        <v>7127</v>
      </c>
      <c r="D16" s="256" t="s">
        <v>7095</v>
      </c>
      <c r="E16" s="256" t="s">
        <v>455</v>
      </c>
      <c r="F16" s="256" t="s">
        <v>7094</v>
      </c>
      <c r="G16" s="256"/>
      <c r="H16" s="256" t="s">
        <v>709</v>
      </c>
      <c r="I16" s="256">
        <v>3000</v>
      </c>
      <c r="J16" s="256" t="s">
        <v>121</v>
      </c>
      <c r="K16" s="256" t="s">
        <v>194</v>
      </c>
      <c r="L16" s="256">
        <v>1000</v>
      </c>
      <c r="M16" s="256" t="s">
        <v>74</v>
      </c>
      <c r="N16" s="256" t="s">
        <v>75</v>
      </c>
      <c r="O16" s="256" t="s">
        <v>65</v>
      </c>
      <c r="P16" s="256"/>
      <c r="Q16" s="256"/>
      <c r="R16" s="256"/>
      <c r="S16" s="256" t="s">
        <v>7105</v>
      </c>
      <c r="T16" s="256"/>
      <c r="U16" s="256" t="s">
        <v>7126</v>
      </c>
      <c r="V16" s="256" t="s">
        <v>68</v>
      </c>
      <c r="W16" s="256" t="s">
        <v>68</v>
      </c>
      <c r="X16" s="256" t="s">
        <v>68</v>
      </c>
      <c r="Y16" s="256" t="s">
        <v>68</v>
      </c>
      <c r="Z16" s="256" t="s">
        <v>69</v>
      </c>
      <c r="AA16" s="256"/>
      <c r="AB16" s="256" t="s">
        <v>7097</v>
      </c>
      <c r="AC16" s="257">
        <v>109</v>
      </c>
      <c r="AD16" s="257">
        <v>8</v>
      </c>
      <c r="AE16" s="257">
        <v>8</v>
      </c>
      <c r="AF16" s="604">
        <v>200</v>
      </c>
      <c r="AG16" s="604">
        <f>AF16*(1-(0.95^0*0.9^0*0.8^0*0.7^0*0.65^0*0.93^0*0.93^0*1^0))</f>
        <v>0</v>
      </c>
      <c r="AH16" s="607">
        <f t="shared" si="0"/>
        <v>200</v>
      </c>
      <c r="AI16" s="458">
        <f t="shared" si="1"/>
        <v>214</v>
      </c>
    </row>
    <row r="17" spans="1:35" s="259" customFormat="1">
      <c r="A17" s="606">
        <v>15</v>
      </c>
      <c r="B17" s="256" t="s">
        <v>8</v>
      </c>
      <c r="C17" s="256" t="s">
        <v>7125</v>
      </c>
      <c r="D17" s="256" t="s">
        <v>7095</v>
      </c>
      <c r="E17" s="256" t="s">
        <v>455</v>
      </c>
      <c r="F17" s="256" t="s">
        <v>7094</v>
      </c>
      <c r="G17" s="256"/>
      <c r="H17" s="256" t="s">
        <v>709</v>
      </c>
      <c r="I17" s="256">
        <v>3000</v>
      </c>
      <c r="J17" s="256" t="s">
        <v>121</v>
      </c>
      <c r="K17" s="256" t="s">
        <v>194</v>
      </c>
      <c r="L17" s="256" t="s">
        <v>7116</v>
      </c>
      <c r="M17" s="256" t="s">
        <v>74</v>
      </c>
      <c r="N17" s="256" t="s">
        <v>75</v>
      </c>
      <c r="O17" s="256" t="s">
        <v>65</v>
      </c>
      <c r="P17" s="256"/>
      <c r="Q17" s="256"/>
      <c r="R17" s="256"/>
      <c r="S17" s="256" t="s">
        <v>7105</v>
      </c>
      <c r="T17" s="256"/>
      <c r="U17" s="256" t="s">
        <v>7124</v>
      </c>
      <c r="V17" s="256" t="s">
        <v>416</v>
      </c>
      <c r="W17" s="256" t="s">
        <v>416</v>
      </c>
      <c r="X17" s="256" t="s">
        <v>68</v>
      </c>
      <c r="Y17" s="256" t="s">
        <v>68</v>
      </c>
      <c r="Z17" s="256" t="s">
        <v>69</v>
      </c>
      <c r="AA17" s="256"/>
      <c r="AB17" s="256" t="s">
        <v>7091</v>
      </c>
      <c r="AC17" s="257">
        <v>109</v>
      </c>
      <c r="AD17" s="257">
        <v>8</v>
      </c>
      <c r="AE17" s="257">
        <v>16</v>
      </c>
      <c r="AF17" s="604">
        <v>212.8</v>
      </c>
      <c r="AG17" s="604">
        <v>0</v>
      </c>
      <c r="AH17" s="607">
        <f t="shared" si="0"/>
        <v>212.8</v>
      </c>
      <c r="AI17" s="458">
        <f t="shared" si="1"/>
        <v>227.69600000000003</v>
      </c>
    </row>
    <row r="18" spans="1:35" s="259" customFormat="1">
      <c r="A18" s="606">
        <v>16</v>
      </c>
      <c r="B18" s="256" t="s">
        <v>8</v>
      </c>
      <c r="C18" s="256" t="s">
        <v>7123</v>
      </c>
      <c r="D18" s="256" t="s">
        <v>7095</v>
      </c>
      <c r="E18" s="256" t="s">
        <v>455</v>
      </c>
      <c r="F18" s="256" t="s">
        <v>7094</v>
      </c>
      <c r="G18" s="256"/>
      <c r="H18" s="256" t="s">
        <v>709</v>
      </c>
      <c r="I18" s="256">
        <v>3000</v>
      </c>
      <c r="J18" s="256" t="s">
        <v>121</v>
      </c>
      <c r="K18" s="256" t="s">
        <v>194</v>
      </c>
      <c r="L18" s="256" t="s">
        <v>7116</v>
      </c>
      <c r="M18" s="256" t="s">
        <v>74</v>
      </c>
      <c r="N18" s="256" t="s">
        <v>75</v>
      </c>
      <c r="O18" s="256" t="s">
        <v>65</v>
      </c>
      <c r="P18" s="256"/>
      <c r="Q18" s="256"/>
      <c r="R18" s="256"/>
      <c r="S18" s="256" t="s">
        <v>7105</v>
      </c>
      <c r="T18" s="256"/>
      <c r="U18" s="256" t="s">
        <v>7122</v>
      </c>
      <c r="V18" s="256" t="s">
        <v>416</v>
      </c>
      <c r="W18" s="256" t="s">
        <v>416</v>
      </c>
      <c r="X18" s="256" t="s">
        <v>68</v>
      </c>
      <c r="Y18" s="256" t="s">
        <v>68</v>
      </c>
      <c r="Z18" s="256" t="s">
        <v>69</v>
      </c>
      <c r="AA18" s="256"/>
      <c r="AB18" s="256" t="s">
        <v>7091</v>
      </c>
      <c r="AC18" s="257">
        <v>109</v>
      </c>
      <c r="AD18" s="257">
        <v>8</v>
      </c>
      <c r="AE18" s="257">
        <v>16</v>
      </c>
      <c r="AF18" s="604">
        <v>212.8</v>
      </c>
      <c r="AG18" s="604">
        <v>0</v>
      </c>
      <c r="AH18" s="607">
        <f t="shared" si="0"/>
        <v>212.8</v>
      </c>
      <c r="AI18" s="458">
        <f t="shared" si="1"/>
        <v>227.69600000000003</v>
      </c>
    </row>
    <row r="19" spans="1:35" s="259" customFormat="1">
      <c r="A19" s="606">
        <v>17</v>
      </c>
      <c r="B19" s="256" t="s">
        <v>8</v>
      </c>
      <c r="C19" s="256" t="s">
        <v>7121</v>
      </c>
      <c r="D19" s="256" t="s">
        <v>7095</v>
      </c>
      <c r="E19" s="256" t="s">
        <v>455</v>
      </c>
      <c r="F19" s="256" t="s">
        <v>7094</v>
      </c>
      <c r="G19" s="256"/>
      <c r="H19" s="256" t="s">
        <v>709</v>
      </c>
      <c r="I19" s="256">
        <v>3000</v>
      </c>
      <c r="J19" s="256" t="s">
        <v>121</v>
      </c>
      <c r="K19" s="256" t="s">
        <v>194</v>
      </c>
      <c r="L19" s="256" t="s">
        <v>7116</v>
      </c>
      <c r="M19" s="256" t="s">
        <v>74</v>
      </c>
      <c r="N19" s="256" t="s">
        <v>75</v>
      </c>
      <c r="O19" s="256" t="s">
        <v>65</v>
      </c>
      <c r="P19" s="256"/>
      <c r="Q19" s="256"/>
      <c r="R19" s="256"/>
      <c r="S19" s="256" t="s">
        <v>7105</v>
      </c>
      <c r="T19" s="256"/>
      <c r="U19" s="256" t="s">
        <v>7120</v>
      </c>
      <c r="V19" s="256" t="s">
        <v>68</v>
      </c>
      <c r="W19" s="256" t="s">
        <v>68</v>
      </c>
      <c r="X19" s="256" t="s">
        <v>68</v>
      </c>
      <c r="Y19" s="256" t="s">
        <v>68</v>
      </c>
      <c r="Z19" s="256" t="s">
        <v>69</v>
      </c>
      <c r="AA19" s="256"/>
      <c r="AB19" s="256" t="s">
        <v>7097</v>
      </c>
      <c r="AC19" s="257">
        <v>109</v>
      </c>
      <c r="AD19" s="257">
        <v>8</v>
      </c>
      <c r="AE19" s="257">
        <v>16</v>
      </c>
      <c r="AF19" s="604">
        <v>212.8</v>
      </c>
      <c r="AG19" s="604">
        <f>AF19*(1-(0.95^0*0.9^0*0.8^0*0.7^0*0.65^0*0.93^0*0.93^0*1^0))</f>
        <v>0</v>
      </c>
      <c r="AH19" s="607">
        <f t="shared" si="0"/>
        <v>212.8</v>
      </c>
      <c r="AI19" s="458">
        <f t="shared" si="1"/>
        <v>227.69600000000003</v>
      </c>
    </row>
    <row r="20" spans="1:35" s="259" customFormat="1">
      <c r="A20" s="606">
        <v>18</v>
      </c>
      <c r="B20" s="256" t="s">
        <v>8</v>
      </c>
      <c r="C20" s="256" t="s">
        <v>7119</v>
      </c>
      <c r="D20" s="256" t="s">
        <v>7095</v>
      </c>
      <c r="E20" s="256" t="s">
        <v>455</v>
      </c>
      <c r="F20" s="256" t="s">
        <v>7094</v>
      </c>
      <c r="G20" s="256"/>
      <c r="H20" s="256" t="s">
        <v>709</v>
      </c>
      <c r="I20" s="256">
        <v>3000</v>
      </c>
      <c r="J20" s="256" t="s">
        <v>121</v>
      </c>
      <c r="K20" s="256" t="s">
        <v>194</v>
      </c>
      <c r="L20" s="256" t="s">
        <v>7116</v>
      </c>
      <c r="M20" s="256" t="s">
        <v>74</v>
      </c>
      <c r="N20" s="256" t="s">
        <v>75</v>
      </c>
      <c r="O20" s="256" t="s">
        <v>65</v>
      </c>
      <c r="P20" s="256"/>
      <c r="Q20" s="256"/>
      <c r="R20" s="256"/>
      <c r="S20" s="256" t="s">
        <v>7105</v>
      </c>
      <c r="T20" s="256"/>
      <c r="U20" s="256" t="s">
        <v>7118</v>
      </c>
      <c r="V20" s="256" t="s">
        <v>68</v>
      </c>
      <c r="W20" s="256" t="s">
        <v>68</v>
      </c>
      <c r="X20" s="256" t="s">
        <v>68</v>
      </c>
      <c r="Y20" s="256" t="s">
        <v>68</v>
      </c>
      <c r="Z20" s="256" t="s">
        <v>69</v>
      </c>
      <c r="AA20" s="256"/>
      <c r="AB20" s="256" t="s">
        <v>7097</v>
      </c>
      <c r="AC20" s="257">
        <v>109</v>
      </c>
      <c r="AD20" s="257">
        <v>8</v>
      </c>
      <c r="AE20" s="257">
        <v>16</v>
      </c>
      <c r="AF20" s="604">
        <v>212.8</v>
      </c>
      <c r="AG20" s="604">
        <f>AF20*(1-(0.95^0*0.9^0*0.8^0*0.7^0*0.65^0*0.93^0*0.93^0*1^0))</f>
        <v>0</v>
      </c>
      <c r="AH20" s="607">
        <f t="shared" si="0"/>
        <v>212.8</v>
      </c>
      <c r="AI20" s="458">
        <f t="shared" si="1"/>
        <v>227.69600000000003</v>
      </c>
    </row>
    <row r="21" spans="1:35" s="259" customFormat="1">
      <c r="A21" s="606">
        <v>19</v>
      </c>
      <c r="B21" s="256" t="s">
        <v>8</v>
      </c>
      <c r="C21" s="256" t="s">
        <v>7117</v>
      </c>
      <c r="D21" s="256" t="s">
        <v>7095</v>
      </c>
      <c r="E21" s="256" t="s">
        <v>455</v>
      </c>
      <c r="F21" s="256" t="s">
        <v>7094</v>
      </c>
      <c r="G21" s="256"/>
      <c r="H21" s="256" t="s">
        <v>709</v>
      </c>
      <c r="I21" s="256">
        <v>3000</v>
      </c>
      <c r="J21" s="256" t="s">
        <v>121</v>
      </c>
      <c r="K21" s="256" t="s">
        <v>194</v>
      </c>
      <c r="L21" s="256" t="s">
        <v>7116</v>
      </c>
      <c r="M21" s="256" t="s">
        <v>74</v>
      </c>
      <c r="N21" s="256" t="s">
        <v>75</v>
      </c>
      <c r="O21" s="256" t="s">
        <v>65</v>
      </c>
      <c r="P21" s="256"/>
      <c r="Q21" s="256"/>
      <c r="R21" s="256"/>
      <c r="S21" s="256" t="s">
        <v>7105</v>
      </c>
      <c r="T21" s="256"/>
      <c r="U21" s="256" t="s">
        <v>7115</v>
      </c>
      <c r="V21" s="256" t="s">
        <v>68</v>
      </c>
      <c r="W21" s="256" t="s">
        <v>68</v>
      </c>
      <c r="X21" s="256" t="s">
        <v>68</v>
      </c>
      <c r="Y21" s="256" t="s">
        <v>68</v>
      </c>
      <c r="Z21" s="256" t="s">
        <v>69</v>
      </c>
      <c r="AA21" s="256"/>
      <c r="AB21" s="256" t="s">
        <v>7097</v>
      </c>
      <c r="AC21" s="257">
        <v>109</v>
      </c>
      <c r="AD21" s="257">
        <v>8</v>
      </c>
      <c r="AE21" s="257">
        <v>16</v>
      </c>
      <c r="AF21" s="604">
        <v>212.8</v>
      </c>
      <c r="AG21" s="604">
        <f>AF21*(1-(0.95^0*0.9^0*0.8^0*0.7^0*0.65^0*0.93^0*0.93^0*1^0))</f>
        <v>0</v>
      </c>
      <c r="AH21" s="607">
        <f t="shared" si="0"/>
        <v>212.8</v>
      </c>
      <c r="AI21" s="458">
        <f t="shared" si="1"/>
        <v>227.69600000000003</v>
      </c>
    </row>
    <row r="22" spans="1:35" s="259" customFormat="1">
      <c r="A22" s="606">
        <v>20</v>
      </c>
      <c r="B22" s="256" t="s">
        <v>8</v>
      </c>
      <c r="C22" s="256" t="s">
        <v>7114</v>
      </c>
      <c r="D22" s="256" t="s">
        <v>7095</v>
      </c>
      <c r="E22" s="256" t="s">
        <v>352</v>
      </c>
      <c r="F22" s="256" t="s">
        <v>7094</v>
      </c>
      <c r="G22" s="256"/>
      <c r="H22" s="256" t="s">
        <v>709</v>
      </c>
      <c r="I22" s="256">
        <v>3000</v>
      </c>
      <c r="J22" s="256" t="s">
        <v>121</v>
      </c>
      <c r="K22" s="256"/>
      <c r="L22" s="256" t="s">
        <v>988</v>
      </c>
      <c r="M22" s="256" t="s">
        <v>74</v>
      </c>
      <c r="N22" s="256" t="s">
        <v>75</v>
      </c>
      <c r="O22" s="256" t="s">
        <v>65</v>
      </c>
      <c r="P22" s="256"/>
      <c r="Q22" s="256"/>
      <c r="R22" s="256"/>
      <c r="S22" s="256"/>
      <c r="T22" s="256"/>
      <c r="U22" s="256" t="s">
        <v>7113</v>
      </c>
      <c r="V22" s="256" t="s">
        <v>68</v>
      </c>
      <c r="W22" s="256" t="s">
        <v>68</v>
      </c>
      <c r="X22" s="256" t="s">
        <v>68</v>
      </c>
      <c r="Y22" s="256" t="s">
        <v>68</v>
      </c>
      <c r="Z22" s="256" t="s">
        <v>69</v>
      </c>
      <c r="AA22" s="256"/>
      <c r="AB22" s="256" t="s">
        <v>7097</v>
      </c>
      <c r="AC22" s="257">
        <v>109</v>
      </c>
      <c r="AD22" s="257">
        <v>8</v>
      </c>
      <c r="AE22" s="257">
        <v>0</v>
      </c>
      <c r="AF22" s="604">
        <v>187.20000000000002</v>
      </c>
      <c r="AG22" s="604">
        <f>AF22*(1-(0.95^0*0.9^0*0.8^0*0.7^0*0.65^0*0.93^0*0.93^0*1^0))</f>
        <v>0</v>
      </c>
      <c r="AH22" s="607">
        <f t="shared" si="0"/>
        <v>187.20000000000002</v>
      </c>
      <c r="AI22" s="458">
        <f t="shared" si="1"/>
        <v>200.30400000000003</v>
      </c>
    </row>
    <row r="23" spans="1:35" s="259" customFormat="1">
      <c r="A23" s="606">
        <v>21</v>
      </c>
      <c r="B23" s="256" t="s">
        <v>8</v>
      </c>
      <c r="C23" s="256" t="s">
        <v>7112</v>
      </c>
      <c r="D23" s="256" t="s">
        <v>7095</v>
      </c>
      <c r="E23" s="256" t="s">
        <v>455</v>
      </c>
      <c r="F23" s="256" t="s">
        <v>7094</v>
      </c>
      <c r="G23" s="256"/>
      <c r="H23" s="256" t="s">
        <v>709</v>
      </c>
      <c r="I23" s="256">
        <v>3000</v>
      </c>
      <c r="J23" s="256" t="s">
        <v>121</v>
      </c>
      <c r="K23" s="256"/>
      <c r="L23" s="256"/>
      <c r="M23" s="256" t="s">
        <v>74</v>
      </c>
      <c r="N23" s="256" t="s">
        <v>75</v>
      </c>
      <c r="O23" s="256" t="s">
        <v>65</v>
      </c>
      <c r="P23" s="256"/>
      <c r="Q23" s="256"/>
      <c r="R23" s="256"/>
      <c r="S23" s="256" t="s">
        <v>7105</v>
      </c>
      <c r="T23" s="256"/>
      <c r="U23" s="256" t="s">
        <v>7111</v>
      </c>
      <c r="V23" s="256" t="s">
        <v>416</v>
      </c>
      <c r="W23" s="256" t="s">
        <v>416</v>
      </c>
      <c r="X23" s="256" t="s">
        <v>68</v>
      </c>
      <c r="Y23" s="256" t="s">
        <v>68</v>
      </c>
      <c r="Z23" s="256" t="s">
        <v>69</v>
      </c>
      <c r="AA23" s="256"/>
      <c r="AB23" s="256" t="s">
        <v>7091</v>
      </c>
      <c r="AC23" s="257">
        <v>109</v>
      </c>
      <c r="AD23" s="257">
        <v>8</v>
      </c>
      <c r="AE23" s="257">
        <v>-10</v>
      </c>
      <c r="AF23" s="604">
        <v>171.20000000000002</v>
      </c>
      <c r="AG23" s="604">
        <v>0</v>
      </c>
      <c r="AH23" s="607">
        <f t="shared" si="0"/>
        <v>171.20000000000002</v>
      </c>
      <c r="AI23" s="458">
        <f t="shared" si="1"/>
        <v>183.18400000000003</v>
      </c>
    </row>
    <row r="24" spans="1:35" s="259" customFormat="1">
      <c r="A24" s="606">
        <v>22</v>
      </c>
      <c r="B24" s="256" t="s">
        <v>8</v>
      </c>
      <c r="C24" s="256" t="s">
        <v>7110</v>
      </c>
      <c r="D24" s="256" t="s">
        <v>7095</v>
      </c>
      <c r="E24" s="256" t="s">
        <v>455</v>
      </c>
      <c r="F24" s="256" t="s">
        <v>7094</v>
      </c>
      <c r="G24" s="256"/>
      <c r="H24" s="256" t="s">
        <v>709</v>
      </c>
      <c r="I24" s="256">
        <v>3000</v>
      </c>
      <c r="J24" s="256" t="s">
        <v>121</v>
      </c>
      <c r="K24" s="256"/>
      <c r="L24" s="256"/>
      <c r="M24" s="256" t="s">
        <v>74</v>
      </c>
      <c r="N24" s="256" t="s">
        <v>75</v>
      </c>
      <c r="O24" s="256" t="s">
        <v>65</v>
      </c>
      <c r="P24" s="256"/>
      <c r="Q24" s="256"/>
      <c r="R24" s="256"/>
      <c r="S24" s="256" t="s">
        <v>7105</v>
      </c>
      <c r="T24" s="256"/>
      <c r="U24" s="256" t="s">
        <v>7109</v>
      </c>
      <c r="V24" s="256" t="s">
        <v>416</v>
      </c>
      <c r="W24" s="256" t="s">
        <v>416</v>
      </c>
      <c r="X24" s="256" t="s">
        <v>68</v>
      </c>
      <c r="Y24" s="256" t="s">
        <v>68</v>
      </c>
      <c r="Z24" s="256" t="s">
        <v>69</v>
      </c>
      <c r="AA24" s="256"/>
      <c r="AB24" s="256" t="s">
        <v>7091</v>
      </c>
      <c r="AC24" s="257">
        <v>109</v>
      </c>
      <c r="AD24" s="257">
        <v>8</v>
      </c>
      <c r="AE24" s="257">
        <v>-10</v>
      </c>
      <c r="AF24" s="604">
        <v>171.20000000000002</v>
      </c>
      <c r="AG24" s="604">
        <v>0</v>
      </c>
      <c r="AH24" s="607">
        <f t="shared" si="0"/>
        <v>171.20000000000002</v>
      </c>
      <c r="AI24" s="458">
        <f t="shared" si="1"/>
        <v>183.18400000000003</v>
      </c>
    </row>
    <row r="25" spans="1:35" s="259" customFormat="1">
      <c r="A25" s="606">
        <v>23</v>
      </c>
      <c r="B25" s="256" t="s">
        <v>8</v>
      </c>
      <c r="C25" s="256" t="s">
        <v>7108</v>
      </c>
      <c r="D25" s="256" t="s">
        <v>7095</v>
      </c>
      <c r="E25" s="256" t="s">
        <v>455</v>
      </c>
      <c r="F25" s="256" t="s">
        <v>7094</v>
      </c>
      <c r="G25" s="256"/>
      <c r="H25" s="256" t="s">
        <v>709</v>
      </c>
      <c r="I25" s="256">
        <v>3000</v>
      </c>
      <c r="J25" s="256" t="s">
        <v>121</v>
      </c>
      <c r="K25" s="256" t="s">
        <v>194</v>
      </c>
      <c r="L25" s="256"/>
      <c r="M25" s="256" t="s">
        <v>74</v>
      </c>
      <c r="N25" s="256" t="s">
        <v>75</v>
      </c>
      <c r="O25" s="256" t="s">
        <v>65</v>
      </c>
      <c r="P25" s="256"/>
      <c r="Q25" s="256"/>
      <c r="R25" s="256"/>
      <c r="S25" s="256" t="s">
        <v>7105</v>
      </c>
      <c r="T25" s="256"/>
      <c r="U25" s="256" t="s">
        <v>7107</v>
      </c>
      <c r="V25" s="256" t="s">
        <v>68</v>
      </c>
      <c r="W25" s="256" t="s">
        <v>68</v>
      </c>
      <c r="X25" s="256" t="s">
        <v>68</v>
      </c>
      <c r="Y25" s="256" t="s">
        <v>68</v>
      </c>
      <c r="Z25" s="256" t="s">
        <v>69</v>
      </c>
      <c r="AA25" s="256"/>
      <c r="AB25" s="256" t="s">
        <v>7097</v>
      </c>
      <c r="AC25" s="257">
        <v>109</v>
      </c>
      <c r="AD25" s="257">
        <v>8</v>
      </c>
      <c r="AE25" s="257">
        <v>-10</v>
      </c>
      <c r="AF25" s="604">
        <v>171.20000000000002</v>
      </c>
      <c r="AG25" s="604">
        <v>0</v>
      </c>
      <c r="AH25" s="607">
        <f t="shared" si="0"/>
        <v>171.20000000000002</v>
      </c>
      <c r="AI25" s="458">
        <f t="shared" si="1"/>
        <v>183.18400000000003</v>
      </c>
    </row>
    <row r="26" spans="1:35" s="259" customFormat="1">
      <c r="A26" s="606">
        <v>24</v>
      </c>
      <c r="B26" s="256" t="s">
        <v>8</v>
      </c>
      <c r="C26" s="256" t="s">
        <v>7106</v>
      </c>
      <c r="D26" s="256" t="s">
        <v>7095</v>
      </c>
      <c r="E26" s="256" t="s">
        <v>455</v>
      </c>
      <c r="F26" s="256" t="s">
        <v>7094</v>
      </c>
      <c r="G26" s="256"/>
      <c r="H26" s="256" t="s">
        <v>709</v>
      </c>
      <c r="I26" s="256">
        <v>3000</v>
      </c>
      <c r="J26" s="256" t="s">
        <v>121</v>
      </c>
      <c r="K26" s="256" t="s">
        <v>194</v>
      </c>
      <c r="L26" s="256"/>
      <c r="M26" s="256" t="s">
        <v>74</v>
      </c>
      <c r="N26" s="256" t="s">
        <v>75</v>
      </c>
      <c r="O26" s="256" t="s">
        <v>65</v>
      </c>
      <c r="P26" s="256"/>
      <c r="Q26" s="256"/>
      <c r="R26" s="256"/>
      <c r="S26" s="256" t="s">
        <v>7105</v>
      </c>
      <c r="T26" s="256"/>
      <c r="U26" s="256" t="s">
        <v>7104</v>
      </c>
      <c r="V26" s="256" t="s">
        <v>68</v>
      </c>
      <c r="W26" s="256" t="s">
        <v>68</v>
      </c>
      <c r="X26" s="256" t="s">
        <v>68</v>
      </c>
      <c r="Y26" s="256" t="s">
        <v>68</v>
      </c>
      <c r="Z26" s="256" t="s">
        <v>69</v>
      </c>
      <c r="AA26" s="256"/>
      <c r="AB26" s="256" t="s">
        <v>7097</v>
      </c>
      <c r="AC26" s="257">
        <v>109</v>
      </c>
      <c r="AD26" s="257">
        <v>8</v>
      </c>
      <c r="AE26" s="257">
        <v>-10</v>
      </c>
      <c r="AF26" s="604">
        <v>171.20000000000002</v>
      </c>
      <c r="AG26" s="604">
        <v>0</v>
      </c>
      <c r="AH26" s="607">
        <f t="shared" si="0"/>
        <v>171.20000000000002</v>
      </c>
      <c r="AI26" s="458">
        <f t="shared" si="1"/>
        <v>183.18400000000003</v>
      </c>
    </row>
    <row r="27" spans="1:35" s="259" customFormat="1">
      <c r="A27" s="606">
        <v>25</v>
      </c>
      <c r="B27" s="256" t="s">
        <v>8</v>
      </c>
      <c r="C27" s="256" t="s">
        <v>7103</v>
      </c>
      <c r="D27" s="256" t="s">
        <v>7095</v>
      </c>
      <c r="E27" s="256" t="s">
        <v>7102</v>
      </c>
      <c r="F27" s="256" t="s">
        <v>7094</v>
      </c>
      <c r="G27" s="256"/>
      <c r="H27" s="256" t="s">
        <v>709</v>
      </c>
      <c r="I27" s="256">
        <v>0</v>
      </c>
      <c r="J27" s="256" t="s">
        <v>121</v>
      </c>
      <c r="K27" s="256"/>
      <c r="L27" s="256"/>
      <c r="M27" s="256" t="s">
        <v>74</v>
      </c>
      <c r="N27" s="256" t="s">
        <v>392</v>
      </c>
      <c r="O27" s="256" t="s">
        <v>65</v>
      </c>
      <c r="P27" s="256"/>
      <c r="Q27" s="256"/>
      <c r="R27" s="256"/>
      <c r="S27" s="256"/>
      <c r="T27" s="256"/>
      <c r="U27" s="256" t="s">
        <v>7101</v>
      </c>
      <c r="V27" s="256" t="s">
        <v>68</v>
      </c>
      <c r="W27" s="256" t="s">
        <v>68</v>
      </c>
      <c r="X27" s="256" t="s">
        <v>68</v>
      </c>
      <c r="Y27" s="256" t="s">
        <v>68</v>
      </c>
      <c r="Z27" s="256" t="s">
        <v>69</v>
      </c>
      <c r="AA27" s="256" t="s">
        <v>82</v>
      </c>
      <c r="AB27" s="256" t="s">
        <v>7097</v>
      </c>
      <c r="AC27" s="257">
        <v>109</v>
      </c>
      <c r="AD27" s="257">
        <v>8</v>
      </c>
      <c r="AE27" s="257">
        <v>-10</v>
      </c>
      <c r="AF27" s="604">
        <v>171.20000000000002</v>
      </c>
      <c r="AG27" s="604">
        <v>0</v>
      </c>
      <c r="AH27" s="607">
        <f t="shared" si="0"/>
        <v>171.20000000000002</v>
      </c>
      <c r="AI27" s="458">
        <f t="shared" si="1"/>
        <v>183.18400000000003</v>
      </c>
    </row>
    <row r="28" spans="1:35" s="259" customFormat="1">
      <c r="A28" s="606">
        <v>26</v>
      </c>
      <c r="B28" s="256" t="s">
        <v>8</v>
      </c>
      <c r="C28" s="256" t="s">
        <v>7100</v>
      </c>
      <c r="D28" s="256" t="s">
        <v>7095</v>
      </c>
      <c r="E28" s="256" t="s">
        <v>430</v>
      </c>
      <c r="F28" s="256" t="s">
        <v>7094</v>
      </c>
      <c r="G28" s="256"/>
      <c r="H28" s="256" t="s">
        <v>713</v>
      </c>
      <c r="I28" s="256" t="s">
        <v>746</v>
      </c>
      <c r="J28" s="256" t="s">
        <v>454</v>
      </c>
      <c r="K28" s="256" t="s">
        <v>194</v>
      </c>
      <c r="L28" s="256"/>
      <c r="M28" s="256" t="s">
        <v>113</v>
      </c>
      <c r="N28" s="256" t="s">
        <v>392</v>
      </c>
      <c r="O28" s="256" t="s">
        <v>65</v>
      </c>
      <c r="P28" s="256"/>
      <c r="Q28" s="256"/>
      <c r="R28" s="256"/>
      <c r="S28" s="256" t="s">
        <v>7099</v>
      </c>
      <c r="T28" s="256"/>
      <c r="U28" s="256" t="s">
        <v>7098</v>
      </c>
      <c r="V28" s="256" t="s">
        <v>68</v>
      </c>
      <c r="W28" s="256" t="s">
        <v>68</v>
      </c>
      <c r="X28" s="256" t="s">
        <v>68</v>
      </c>
      <c r="Y28" s="256" t="s">
        <v>68</v>
      </c>
      <c r="Z28" s="256" t="s">
        <v>69</v>
      </c>
      <c r="AA28" s="256"/>
      <c r="AB28" s="256" t="s">
        <v>7097</v>
      </c>
      <c r="AC28" s="257">
        <v>120</v>
      </c>
      <c r="AD28" s="257">
        <v>60</v>
      </c>
      <c r="AE28" s="257">
        <v>-10</v>
      </c>
      <c r="AF28" s="604">
        <v>272</v>
      </c>
      <c r="AG28" s="604">
        <v>0</v>
      </c>
      <c r="AH28" s="607">
        <f t="shared" si="0"/>
        <v>272</v>
      </c>
      <c r="AI28" s="458">
        <f t="shared" si="1"/>
        <v>291.04000000000002</v>
      </c>
    </row>
    <row r="29" spans="1:35" s="613" customFormat="1" ht="15.75" thickBot="1">
      <c r="A29" s="608">
        <v>27</v>
      </c>
      <c r="B29" s="609" t="s">
        <v>8</v>
      </c>
      <c r="C29" s="609" t="s">
        <v>7096</v>
      </c>
      <c r="D29" s="609" t="s">
        <v>7095</v>
      </c>
      <c r="E29" s="609" t="s">
        <v>439</v>
      </c>
      <c r="F29" s="609" t="s">
        <v>7094</v>
      </c>
      <c r="G29" s="609"/>
      <c r="H29" s="609" t="s">
        <v>7093</v>
      </c>
      <c r="I29" s="609">
        <v>3000</v>
      </c>
      <c r="J29" s="609" t="s">
        <v>108</v>
      </c>
      <c r="K29" s="609"/>
      <c r="L29" s="609"/>
      <c r="M29" s="609" t="s">
        <v>74</v>
      </c>
      <c r="N29" s="609" t="s">
        <v>392</v>
      </c>
      <c r="O29" s="609" t="s">
        <v>65</v>
      </c>
      <c r="P29" s="609"/>
      <c r="Q29" s="609"/>
      <c r="R29" s="609"/>
      <c r="S29" s="609"/>
      <c r="T29" s="609"/>
      <c r="U29" s="609" t="s">
        <v>7092</v>
      </c>
      <c r="V29" s="609" t="s">
        <v>416</v>
      </c>
      <c r="W29" s="609" t="s">
        <v>416</v>
      </c>
      <c r="X29" s="609" t="s">
        <v>68</v>
      </c>
      <c r="Y29" s="609" t="s">
        <v>68</v>
      </c>
      <c r="Z29" s="609" t="s">
        <v>69</v>
      </c>
      <c r="AA29" s="609"/>
      <c r="AB29" s="609" t="s">
        <v>7091</v>
      </c>
      <c r="AC29" s="610">
        <v>139</v>
      </c>
      <c r="AD29" s="610">
        <v>0</v>
      </c>
      <c r="AE29" s="610">
        <v>-10</v>
      </c>
      <c r="AF29" s="611">
        <v>206.4</v>
      </c>
      <c r="AG29" s="611">
        <v>0</v>
      </c>
      <c r="AH29" s="612">
        <f t="shared" si="0"/>
        <v>206.4</v>
      </c>
      <c r="AI29" s="466">
        <f t="shared" si="1"/>
        <v>220.84800000000001</v>
      </c>
    </row>
    <row r="30" spans="1:35">
      <c r="AH30" s="93"/>
    </row>
    <row r="31" spans="1:35">
      <c r="A31" s="603" t="s">
        <v>133</v>
      </c>
      <c r="AH31" s="93"/>
      <c r="AI31" s="35"/>
    </row>
  </sheetData>
  <customSheetViews>
    <customSheetView guid="{1B6ADCBD-C280-4470-851F-30A10F715017}" scale="75" hiddenColumns="1">
      <pageMargins left="0.7" right="0.7" top="0.75" bottom="0.75" header="0.3" footer="0.3"/>
      <pageSetup orientation="portrait" horizontalDpi="4294967295" verticalDpi="4294967295" r:id="rId1"/>
    </customSheetView>
    <customSheetView guid="{BF7BEA0E-ED18-4608-868B-0C16A30D130B}" scale="75" hiddenColumns="1">
      <pageMargins left="0.7" right="0.7" top="0.75" bottom="0.75" header="0.3" footer="0.3"/>
      <pageSetup orientation="portrait" horizontalDpi="4294967295" verticalDpi="4294967295" r:id="rId2"/>
    </customSheetView>
  </customSheetViews>
  <hyperlinks>
    <hyperlink ref="AK2" location="'OVERVIEW'!A1" display="BACK TO OVERVIEW"/>
  </hyperlinks>
  <pageMargins left="0.7" right="0.7" top="0.75" bottom="0.75" header="0.3" footer="0.3"/>
  <pageSetup orientation="portrait" horizontalDpi="4294967295" verticalDpi="4294967295" r:id="rId3"/>
  <drawing r:id="rId4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B050"/>
  </sheetPr>
  <dimension ref="A1:AK51"/>
  <sheetViews>
    <sheetView topLeftCell="K1" zoomScale="75" zoomScaleNormal="75" workbookViewId="0">
      <selection activeCell="AH34" sqref="AH34"/>
    </sheetView>
  </sheetViews>
  <sheetFormatPr baseColWidth="10" defaultColWidth="9.140625" defaultRowHeight="15"/>
  <cols>
    <col min="1" max="1" width="4.28515625" style="674" bestFit="1" customWidth="1"/>
    <col min="2" max="2" width="8" style="111" bestFit="1" customWidth="1"/>
    <col min="3" max="3" width="12.85546875" style="111" hidden="1" customWidth="1"/>
    <col min="4" max="4" width="9.28515625" style="111" hidden="1" customWidth="1"/>
    <col min="5" max="5" width="11.5703125" style="111" hidden="1" customWidth="1"/>
    <col min="6" max="6" width="16.140625" style="111" bestFit="1" customWidth="1"/>
    <col min="7" max="7" width="7.140625" style="111" hidden="1" customWidth="1"/>
    <col min="8" max="8" width="9.140625" style="111" bestFit="1" customWidth="1"/>
    <col min="9" max="9" width="8.85546875" style="111" hidden="1" customWidth="1"/>
    <col min="10" max="10" width="6.42578125" style="111" bestFit="1" customWidth="1"/>
    <col min="11" max="11" width="20.85546875" style="111" bestFit="1" customWidth="1"/>
    <col min="12" max="12" width="14.5703125" style="111" bestFit="1" customWidth="1"/>
    <col min="13" max="13" width="11.140625" style="111" bestFit="1" customWidth="1"/>
    <col min="14" max="14" width="6.5703125" style="111" bestFit="1" customWidth="1"/>
    <col min="15" max="15" width="9.140625" style="111" bestFit="1" customWidth="1"/>
    <col min="16" max="16" width="9.28515625" style="111" hidden="1" customWidth="1"/>
    <col min="17" max="17" width="12.85546875" style="111" hidden="1" customWidth="1"/>
    <col min="18" max="18" width="15.7109375" style="111" hidden="1" customWidth="1"/>
    <col min="19" max="19" width="16.7109375" style="111" customWidth="1"/>
    <col min="20" max="20" width="10.5703125" style="111" hidden="1" customWidth="1"/>
    <col min="21" max="21" width="13.7109375" style="111" bestFit="1" customWidth="1"/>
    <col min="22" max="22" width="49.7109375" style="111" hidden="1" customWidth="1"/>
    <col min="23" max="23" width="47.28515625" style="111" customWidth="1"/>
    <col min="24" max="24" width="16.85546875" style="111" bestFit="1" customWidth="1"/>
    <col min="25" max="25" width="30.28515625" style="111" bestFit="1" customWidth="1"/>
    <col min="26" max="26" width="4.7109375" style="111" bestFit="1" customWidth="1"/>
    <col min="27" max="27" width="6" style="111" customWidth="1"/>
    <col min="28" max="28" width="13.85546875" style="111" hidden="1" customWidth="1"/>
    <col min="29" max="29" width="13.140625" style="112" hidden="1" customWidth="1"/>
    <col min="30" max="30" width="10" style="112" hidden="1" customWidth="1"/>
    <col min="31" max="31" width="9.85546875" style="112" hidden="1" customWidth="1"/>
    <col min="32" max="32" width="9.7109375" style="676" customWidth="1"/>
    <col min="33" max="33" width="12.5703125" style="676" bestFit="1" customWidth="1"/>
    <col min="34" max="34" width="10" style="112" bestFit="1" customWidth="1"/>
    <col min="35" max="35" width="11" style="113" bestFit="1" customWidth="1"/>
    <col min="36" max="36" width="9.140625" style="114"/>
    <col min="37" max="37" width="22.85546875" style="114" bestFit="1" customWidth="1"/>
    <col min="38" max="16384" width="9.140625" style="114"/>
  </cols>
  <sheetData>
    <row r="1" spans="1:37" s="267" customFormat="1" ht="77.25" customHeight="1" thickBot="1">
      <c r="A1" s="673"/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5"/>
      <c r="AD1" s="265"/>
      <c r="AE1" s="265"/>
      <c r="AF1" s="675"/>
      <c r="AG1" s="675"/>
      <c r="AH1" s="265"/>
      <c r="AI1" s="266"/>
    </row>
    <row r="2" spans="1:37" s="622" customFormat="1" ht="15.75" thickBot="1">
      <c r="A2" s="439" t="s">
        <v>22</v>
      </c>
      <c r="B2" s="618" t="s">
        <v>23</v>
      </c>
      <c r="C2" s="618" t="s">
        <v>24</v>
      </c>
      <c r="D2" s="618" t="s">
        <v>25</v>
      </c>
      <c r="E2" s="618" t="s">
        <v>26</v>
      </c>
      <c r="F2" s="618" t="s">
        <v>27</v>
      </c>
      <c r="G2" s="618" t="s">
        <v>28</v>
      </c>
      <c r="H2" s="618" t="s">
        <v>29</v>
      </c>
      <c r="I2" s="618" t="s">
        <v>30</v>
      </c>
      <c r="J2" s="618" t="s">
        <v>31</v>
      </c>
      <c r="K2" s="618" t="s">
        <v>32</v>
      </c>
      <c r="L2" s="618" t="s">
        <v>33</v>
      </c>
      <c r="M2" s="618" t="s">
        <v>34</v>
      </c>
      <c r="N2" s="618" t="s">
        <v>35</v>
      </c>
      <c r="O2" s="618" t="s">
        <v>36</v>
      </c>
      <c r="P2" s="618" t="s">
        <v>37</v>
      </c>
      <c r="Q2" s="618" t="s">
        <v>38</v>
      </c>
      <c r="R2" s="618" t="s">
        <v>39</v>
      </c>
      <c r="S2" s="618" t="s">
        <v>40</v>
      </c>
      <c r="T2" s="618" t="s">
        <v>41</v>
      </c>
      <c r="U2" s="618" t="s">
        <v>42</v>
      </c>
      <c r="V2" s="618" t="s">
        <v>43</v>
      </c>
      <c r="W2" s="618" t="s">
        <v>44</v>
      </c>
      <c r="X2" s="618" t="s">
        <v>45</v>
      </c>
      <c r="Y2" s="618" t="s">
        <v>46</v>
      </c>
      <c r="Z2" s="618" t="s">
        <v>47</v>
      </c>
      <c r="AA2" s="618" t="s">
        <v>48</v>
      </c>
      <c r="AB2" s="618" t="s">
        <v>49</v>
      </c>
      <c r="AC2" s="377" t="s">
        <v>50</v>
      </c>
      <c r="AD2" s="377" t="s">
        <v>51</v>
      </c>
      <c r="AE2" s="377" t="s">
        <v>52</v>
      </c>
      <c r="AF2" s="377" t="s">
        <v>53</v>
      </c>
      <c r="AG2" s="377" t="s">
        <v>54</v>
      </c>
      <c r="AH2" s="377" t="s">
        <v>55</v>
      </c>
      <c r="AI2" s="619" t="s">
        <v>56</v>
      </c>
      <c r="AJ2" s="620"/>
      <c r="AK2" s="621"/>
    </row>
    <row r="3" spans="1:37" s="267" customFormat="1">
      <c r="A3" s="677">
        <v>1</v>
      </c>
      <c r="B3" s="264" t="s">
        <v>8</v>
      </c>
      <c r="C3" s="264" t="s">
        <v>2730</v>
      </c>
      <c r="D3" s="264" t="s">
        <v>2731</v>
      </c>
      <c r="E3" s="264" t="s">
        <v>321</v>
      </c>
      <c r="F3" s="264" t="s">
        <v>2732</v>
      </c>
      <c r="G3" s="264" t="s">
        <v>133</v>
      </c>
      <c r="H3" s="264" t="s">
        <v>427</v>
      </c>
      <c r="I3" s="264">
        <v>3000</v>
      </c>
      <c r="J3" s="264" t="s">
        <v>121</v>
      </c>
      <c r="K3" s="264" t="s">
        <v>133</v>
      </c>
      <c r="L3" s="264" t="s">
        <v>133</v>
      </c>
      <c r="M3" s="264" t="s">
        <v>74</v>
      </c>
      <c r="N3" s="264" t="s">
        <v>75</v>
      </c>
      <c r="O3" s="264" t="s">
        <v>452</v>
      </c>
      <c r="P3" s="264">
        <v>0</v>
      </c>
      <c r="Q3" s="264" t="s">
        <v>133</v>
      </c>
      <c r="R3" s="264" t="s">
        <v>133</v>
      </c>
      <c r="S3" s="264" t="s">
        <v>133</v>
      </c>
      <c r="T3" s="264" t="s">
        <v>133</v>
      </c>
      <c r="U3" s="264" t="s">
        <v>2733</v>
      </c>
      <c r="V3" s="264" t="s">
        <v>68</v>
      </c>
      <c r="W3" s="264" t="s">
        <v>68</v>
      </c>
      <c r="X3" s="264" t="s">
        <v>68</v>
      </c>
      <c r="Y3" s="264" t="s">
        <v>68</v>
      </c>
      <c r="Z3" s="264" t="s">
        <v>69</v>
      </c>
      <c r="AA3" s="264" t="s">
        <v>133</v>
      </c>
      <c r="AB3" s="264" t="s">
        <v>2734</v>
      </c>
      <c r="AC3" s="265">
        <v>49</v>
      </c>
      <c r="AD3" s="265">
        <v>8</v>
      </c>
      <c r="AE3" s="265">
        <v>0</v>
      </c>
      <c r="AF3" s="675">
        <v>91.2</v>
      </c>
      <c r="AG3" s="675">
        <v>0</v>
      </c>
      <c r="AH3" s="678">
        <f t="shared" ref="AH3:AH29" si="0">AF3-AG3</f>
        <v>91.2</v>
      </c>
      <c r="AI3" s="679">
        <f>AF3*1.07</f>
        <v>97.584000000000003</v>
      </c>
    </row>
    <row r="4" spans="1:37" s="267" customFormat="1">
      <c r="A4" s="677">
        <v>2</v>
      </c>
      <c r="B4" s="264" t="s">
        <v>8</v>
      </c>
      <c r="C4" s="264" t="s">
        <v>2735</v>
      </c>
      <c r="D4" s="264" t="s">
        <v>2731</v>
      </c>
      <c r="E4" s="264" t="s">
        <v>1312</v>
      </c>
      <c r="F4" s="264" t="s">
        <v>538</v>
      </c>
      <c r="G4" s="264" t="s">
        <v>133</v>
      </c>
      <c r="H4" s="264" t="s">
        <v>427</v>
      </c>
      <c r="I4" s="264">
        <v>3000</v>
      </c>
      <c r="J4" s="264" t="s">
        <v>108</v>
      </c>
      <c r="K4" s="264" t="s">
        <v>194</v>
      </c>
      <c r="L4" s="264">
        <v>500</v>
      </c>
      <c r="M4" s="264" t="s">
        <v>74</v>
      </c>
      <c r="N4" s="264" t="s">
        <v>392</v>
      </c>
      <c r="O4" s="264" t="s">
        <v>65</v>
      </c>
      <c r="P4" s="264">
        <v>0</v>
      </c>
      <c r="Q4" s="264" t="s">
        <v>133</v>
      </c>
      <c r="R4" s="264" t="s">
        <v>133</v>
      </c>
      <c r="S4" s="264"/>
      <c r="T4" s="264" t="s">
        <v>133</v>
      </c>
      <c r="U4" s="264" t="s">
        <v>2736</v>
      </c>
      <c r="V4" s="264" t="s">
        <v>68</v>
      </c>
      <c r="W4" s="264" t="s">
        <v>68</v>
      </c>
      <c r="X4" s="264" t="s">
        <v>68</v>
      </c>
      <c r="Y4" s="264" t="s">
        <v>68</v>
      </c>
      <c r="Z4" s="264" t="s">
        <v>69</v>
      </c>
      <c r="AA4" s="264" t="s">
        <v>133</v>
      </c>
      <c r="AB4" s="264" t="s">
        <v>2737</v>
      </c>
      <c r="AC4" s="265">
        <v>49</v>
      </c>
      <c r="AD4" s="265">
        <v>0</v>
      </c>
      <c r="AE4" s="265">
        <v>0</v>
      </c>
      <c r="AF4" s="675">
        <v>78.400000000000006</v>
      </c>
      <c r="AG4" s="675">
        <f>AF4*(1-(0.95^0*0.9^0*0.8^0*0.7^0*0.65^0*0.93^0*0.93^0*1^0))</f>
        <v>0</v>
      </c>
      <c r="AH4" s="678">
        <f t="shared" si="0"/>
        <v>78.400000000000006</v>
      </c>
      <c r="AI4" s="679">
        <f t="shared" ref="AI4:AI29" si="1">AF4*1.07</f>
        <v>83.888000000000005</v>
      </c>
    </row>
    <row r="5" spans="1:37" s="267" customFormat="1">
      <c r="A5" s="677">
        <v>3</v>
      </c>
      <c r="B5" s="264" t="s">
        <v>8</v>
      </c>
      <c r="C5" s="264" t="s">
        <v>2738</v>
      </c>
      <c r="D5" s="264" t="s">
        <v>2731</v>
      </c>
      <c r="E5" s="264" t="s">
        <v>1312</v>
      </c>
      <c r="F5" s="264" t="s">
        <v>538</v>
      </c>
      <c r="G5" s="264" t="s">
        <v>133</v>
      </c>
      <c r="H5" s="264" t="s">
        <v>427</v>
      </c>
      <c r="I5" s="264">
        <v>3000</v>
      </c>
      <c r="J5" s="264" t="s">
        <v>108</v>
      </c>
      <c r="K5" s="264" t="s">
        <v>194</v>
      </c>
      <c r="L5" s="264">
        <v>500</v>
      </c>
      <c r="M5" s="264" t="s">
        <v>74</v>
      </c>
      <c r="N5" s="264" t="s">
        <v>392</v>
      </c>
      <c r="O5" s="264" t="s">
        <v>65</v>
      </c>
      <c r="P5" s="264">
        <v>0</v>
      </c>
      <c r="Q5" s="264" t="s">
        <v>133</v>
      </c>
      <c r="R5" s="264" t="s">
        <v>133</v>
      </c>
      <c r="S5" s="264"/>
      <c r="T5" s="264" t="s">
        <v>133</v>
      </c>
      <c r="U5" s="264" t="s">
        <v>2739</v>
      </c>
      <c r="V5" s="264" t="s">
        <v>2740</v>
      </c>
      <c r="W5" s="264" t="s">
        <v>2741</v>
      </c>
      <c r="X5" s="264" t="s">
        <v>68</v>
      </c>
      <c r="Y5" s="264" t="s">
        <v>68</v>
      </c>
      <c r="Z5" s="264" t="s">
        <v>69</v>
      </c>
      <c r="AA5" s="264" t="s">
        <v>133</v>
      </c>
      <c r="AB5" s="264" t="s">
        <v>2742</v>
      </c>
      <c r="AC5" s="265">
        <v>49</v>
      </c>
      <c r="AD5" s="265">
        <v>0</v>
      </c>
      <c r="AE5" s="265">
        <v>0</v>
      </c>
      <c r="AF5" s="675">
        <v>78.400000000000006</v>
      </c>
      <c r="AG5" s="675">
        <v>0</v>
      </c>
      <c r="AH5" s="678">
        <f t="shared" si="0"/>
        <v>78.400000000000006</v>
      </c>
      <c r="AI5" s="679">
        <f t="shared" si="1"/>
        <v>83.888000000000005</v>
      </c>
    </row>
    <row r="6" spans="1:37" s="267" customFormat="1">
      <c r="A6" s="677">
        <v>4</v>
      </c>
      <c r="B6" s="264" t="s">
        <v>8</v>
      </c>
      <c r="C6" s="264" t="s">
        <v>2743</v>
      </c>
      <c r="D6" s="264" t="s">
        <v>2731</v>
      </c>
      <c r="E6" s="264" t="s">
        <v>1312</v>
      </c>
      <c r="F6" s="264" t="s">
        <v>538</v>
      </c>
      <c r="G6" s="264" t="s">
        <v>133</v>
      </c>
      <c r="H6" s="264" t="s">
        <v>427</v>
      </c>
      <c r="I6" s="264">
        <v>3000</v>
      </c>
      <c r="J6" s="264" t="s">
        <v>108</v>
      </c>
      <c r="K6" s="264" t="s">
        <v>194</v>
      </c>
      <c r="L6" s="264">
        <v>500</v>
      </c>
      <c r="M6" s="264" t="s">
        <v>74</v>
      </c>
      <c r="N6" s="264" t="s">
        <v>392</v>
      </c>
      <c r="O6" s="264" t="s">
        <v>65</v>
      </c>
      <c r="P6" s="264">
        <v>0</v>
      </c>
      <c r="Q6" s="264" t="s">
        <v>133</v>
      </c>
      <c r="R6" s="264" t="s">
        <v>133</v>
      </c>
      <c r="S6" s="264"/>
      <c r="T6" s="264" t="s">
        <v>133</v>
      </c>
      <c r="U6" s="264" t="s">
        <v>2744</v>
      </c>
      <c r="V6" s="264" t="s">
        <v>68</v>
      </c>
      <c r="W6" s="264" t="s">
        <v>68</v>
      </c>
      <c r="X6" s="264" t="s">
        <v>68</v>
      </c>
      <c r="Y6" s="264" t="s">
        <v>68</v>
      </c>
      <c r="Z6" s="264" t="s">
        <v>69</v>
      </c>
      <c r="AA6" s="264" t="s">
        <v>133</v>
      </c>
      <c r="AB6" s="264" t="s">
        <v>2737</v>
      </c>
      <c r="AC6" s="265">
        <v>49</v>
      </c>
      <c r="AD6" s="265">
        <v>0</v>
      </c>
      <c r="AE6" s="265">
        <v>0</v>
      </c>
      <c r="AF6" s="675">
        <v>78.400000000000006</v>
      </c>
      <c r="AG6" s="675">
        <f>AF6*(1-(0.95^0*0.9^0*0.8^0*0.7^0*0.65^0*0.93^0*0.93^0*1^0))</f>
        <v>0</v>
      </c>
      <c r="AH6" s="678">
        <f t="shared" si="0"/>
        <v>78.400000000000006</v>
      </c>
      <c r="AI6" s="679">
        <f t="shared" si="1"/>
        <v>83.888000000000005</v>
      </c>
    </row>
    <row r="7" spans="1:37" s="267" customFormat="1">
      <c r="A7" s="677">
        <v>5</v>
      </c>
      <c r="B7" s="264" t="s">
        <v>8</v>
      </c>
      <c r="C7" s="264" t="s">
        <v>2745</v>
      </c>
      <c r="D7" s="264" t="s">
        <v>2731</v>
      </c>
      <c r="E7" s="264" t="s">
        <v>1312</v>
      </c>
      <c r="F7" s="264" t="s">
        <v>538</v>
      </c>
      <c r="G7" s="264" t="s">
        <v>133</v>
      </c>
      <c r="H7" s="264" t="s">
        <v>427</v>
      </c>
      <c r="I7" s="264">
        <v>3000</v>
      </c>
      <c r="J7" s="264" t="s">
        <v>108</v>
      </c>
      <c r="K7" s="264" t="s">
        <v>194</v>
      </c>
      <c r="L7" s="264">
        <v>500</v>
      </c>
      <c r="M7" s="264" t="s">
        <v>74</v>
      </c>
      <c r="N7" s="264" t="s">
        <v>392</v>
      </c>
      <c r="O7" s="264" t="s">
        <v>65</v>
      </c>
      <c r="P7" s="264">
        <v>0</v>
      </c>
      <c r="Q7" s="264" t="s">
        <v>133</v>
      </c>
      <c r="R7" s="264" t="s">
        <v>133</v>
      </c>
      <c r="S7" s="264"/>
      <c r="T7" s="264" t="s">
        <v>133</v>
      </c>
      <c r="U7" s="264" t="s">
        <v>2746</v>
      </c>
      <c r="V7" s="264" t="s">
        <v>68</v>
      </c>
      <c r="W7" s="264" t="s">
        <v>68</v>
      </c>
      <c r="X7" s="264" t="s">
        <v>68</v>
      </c>
      <c r="Y7" s="264" t="s">
        <v>68</v>
      </c>
      <c r="Z7" s="264" t="s">
        <v>69</v>
      </c>
      <c r="AA7" s="264" t="s">
        <v>133</v>
      </c>
      <c r="AB7" s="264" t="s">
        <v>2737</v>
      </c>
      <c r="AC7" s="265">
        <v>49</v>
      </c>
      <c r="AD7" s="265">
        <v>0</v>
      </c>
      <c r="AE7" s="265">
        <v>0</v>
      </c>
      <c r="AF7" s="675">
        <v>78.400000000000006</v>
      </c>
      <c r="AG7" s="675">
        <f>AF7*(1-(0.95^0*0.9^0*0.8^0*0.7^0*0.65^0*0.93^0*0.93^0*1^0))</f>
        <v>0</v>
      </c>
      <c r="AH7" s="678">
        <f t="shared" si="0"/>
        <v>78.400000000000006</v>
      </c>
      <c r="AI7" s="679">
        <f t="shared" si="1"/>
        <v>83.888000000000005</v>
      </c>
    </row>
    <row r="8" spans="1:37" s="267" customFormat="1">
      <c r="A8" s="677">
        <v>6</v>
      </c>
      <c r="B8" s="264" t="s">
        <v>8</v>
      </c>
      <c r="C8" s="264" t="s">
        <v>2747</v>
      </c>
      <c r="D8" s="264" t="s">
        <v>2731</v>
      </c>
      <c r="E8" s="264" t="s">
        <v>1312</v>
      </c>
      <c r="F8" s="264" t="s">
        <v>538</v>
      </c>
      <c r="G8" s="264" t="s">
        <v>133</v>
      </c>
      <c r="H8" s="264" t="s">
        <v>427</v>
      </c>
      <c r="I8" s="264">
        <v>3000</v>
      </c>
      <c r="J8" s="264" t="s">
        <v>108</v>
      </c>
      <c r="K8" s="264" t="s">
        <v>194</v>
      </c>
      <c r="L8" s="264">
        <v>500</v>
      </c>
      <c r="M8" s="264" t="s">
        <v>74</v>
      </c>
      <c r="N8" s="264" t="s">
        <v>392</v>
      </c>
      <c r="O8" s="264" t="s">
        <v>65</v>
      </c>
      <c r="P8" s="264">
        <v>0</v>
      </c>
      <c r="Q8" s="264" t="s">
        <v>133</v>
      </c>
      <c r="R8" s="264" t="s">
        <v>133</v>
      </c>
      <c r="S8" s="264"/>
      <c r="T8" s="264" t="s">
        <v>133</v>
      </c>
      <c r="U8" s="264" t="s">
        <v>2748</v>
      </c>
      <c r="V8" s="264" t="s">
        <v>68</v>
      </c>
      <c r="W8" s="264" t="s">
        <v>68</v>
      </c>
      <c r="X8" s="264" t="s">
        <v>68</v>
      </c>
      <c r="Y8" s="264" t="s">
        <v>68</v>
      </c>
      <c r="Z8" s="264" t="s">
        <v>69</v>
      </c>
      <c r="AA8" s="264" t="s">
        <v>133</v>
      </c>
      <c r="AB8" s="264" t="s">
        <v>2737</v>
      </c>
      <c r="AC8" s="265">
        <v>49</v>
      </c>
      <c r="AD8" s="265">
        <v>0</v>
      </c>
      <c r="AE8" s="265">
        <v>0</v>
      </c>
      <c r="AF8" s="675">
        <v>78.400000000000006</v>
      </c>
      <c r="AG8" s="675">
        <f>AF8*(1-(0.95^0*0.9^0*0.8^0*0.7^0*0.65^0*0.93^0*0.93^0*1^0))</f>
        <v>0</v>
      </c>
      <c r="AH8" s="678">
        <f t="shared" si="0"/>
        <v>78.400000000000006</v>
      </c>
      <c r="AI8" s="679">
        <f t="shared" si="1"/>
        <v>83.888000000000005</v>
      </c>
    </row>
    <row r="9" spans="1:37" s="267" customFormat="1">
      <c r="A9" s="677">
        <v>7</v>
      </c>
      <c r="B9" s="264" t="s">
        <v>8</v>
      </c>
      <c r="C9" s="264" t="s">
        <v>2749</v>
      </c>
      <c r="D9" s="264" t="s">
        <v>2731</v>
      </c>
      <c r="E9" s="264" t="s">
        <v>1312</v>
      </c>
      <c r="F9" s="264" t="s">
        <v>538</v>
      </c>
      <c r="G9" s="264" t="s">
        <v>133</v>
      </c>
      <c r="H9" s="264" t="s">
        <v>427</v>
      </c>
      <c r="I9" s="264">
        <v>3000</v>
      </c>
      <c r="J9" s="264" t="s">
        <v>108</v>
      </c>
      <c r="K9" s="264" t="s">
        <v>194</v>
      </c>
      <c r="L9" s="264">
        <v>500</v>
      </c>
      <c r="M9" s="264" t="s">
        <v>74</v>
      </c>
      <c r="N9" s="264" t="s">
        <v>392</v>
      </c>
      <c r="O9" s="264" t="s">
        <v>65</v>
      </c>
      <c r="P9" s="264">
        <v>0</v>
      </c>
      <c r="Q9" s="264" t="s">
        <v>133</v>
      </c>
      <c r="R9" s="264" t="s">
        <v>133</v>
      </c>
      <c r="S9" s="264"/>
      <c r="T9" s="264" t="s">
        <v>133</v>
      </c>
      <c r="U9" s="264" t="s">
        <v>2750</v>
      </c>
      <c r="V9" s="264" t="s">
        <v>68</v>
      </c>
      <c r="W9" s="264" t="s">
        <v>68</v>
      </c>
      <c r="X9" s="264" t="s">
        <v>68</v>
      </c>
      <c r="Y9" s="264" t="s">
        <v>68</v>
      </c>
      <c r="Z9" s="264" t="s">
        <v>69</v>
      </c>
      <c r="AA9" s="264" t="s">
        <v>133</v>
      </c>
      <c r="AB9" s="264" t="s">
        <v>2737</v>
      </c>
      <c r="AC9" s="265">
        <v>49</v>
      </c>
      <c r="AD9" s="265">
        <v>0</v>
      </c>
      <c r="AE9" s="265">
        <v>0</v>
      </c>
      <c r="AF9" s="675">
        <v>78.400000000000006</v>
      </c>
      <c r="AG9" s="675">
        <f>AF9*(1-(0.95^0*0.9^0*0.8^0*0.7^0*0.65^0*0.93^0*0.93^0*1^0))</f>
        <v>0</v>
      </c>
      <c r="AH9" s="678">
        <f t="shared" si="0"/>
        <v>78.400000000000006</v>
      </c>
      <c r="AI9" s="679">
        <f t="shared" si="1"/>
        <v>83.888000000000005</v>
      </c>
    </row>
    <row r="10" spans="1:37" s="267" customFormat="1">
      <c r="A10" s="677">
        <v>8</v>
      </c>
      <c r="B10" s="264" t="s">
        <v>8</v>
      </c>
      <c r="C10" s="264" t="s">
        <v>2751</v>
      </c>
      <c r="D10" s="264" t="s">
        <v>2731</v>
      </c>
      <c r="E10" s="264" t="s">
        <v>344</v>
      </c>
      <c r="F10" s="264" t="s">
        <v>538</v>
      </c>
      <c r="G10" s="264" t="s">
        <v>133</v>
      </c>
      <c r="H10" s="264" t="s">
        <v>427</v>
      </c>
      <c r="I10" s="264">
        <v>3000</v>
      </c>
      <c r="J10" s="264" t="s">
        <v>108</v>
      </c>
      <c r="K10" s="264" t="s">
        <v>133</v>
      </c>
      <c r="L10" s="264" t="s">
        <v>133</v>
      </c>
      <c r="M10" s="264" t="s">
        <v>74</v>
      </c>
      <c r="N10" s="264" t="s">
        <v>392</v>
      </c>
      <c r="O10" s="264" t="s">
        <v>65</v>
      </c>
      <c r="P10" s="264" t="s">
        <v>133</v>
      </c>
      <c r="Q10" s="264" t="s">
        <v>133</v>
      </c>
      <c r="R10" s="264" t="s">
        <v>133</v>
      </c>
      <c r="S10" s="264"/>
      <c r="T10" s="264" t="s">
        <v>133</v>
      </c>
      <c r="U10" s="264" t="s">
        <v>2752</v>
      </c>
      <c r="V10" s="264" t="s">
        <v>68</v>
      </c>
      <c r="W10" s="264" t="s">
        <v>68</v>
      </c>
      <c r="X10" s="264" t="s">
        <v>68</v>
      </c>
      <c r="Y10" s="264" t="s">
        <v>68</v>
      </c>
      <c r="Z10" s="264" t="s">
        <v>69</v>
      </c>
      <c r="AA10" s="264" t="s">
        <v>133</v>
      </c>
      <c r="AB10" s="264" t="s">
        <v>2737</v>
      </c>
      <c r="AC10" s="265">
        <v>49</v>
      </c>
      <c r="AD10" s="265">
        <v>0</v>
      </c>
      <c r="AE10" s="265">
        <v>0</v>
      </c>
      <c r="AF10" s="675">
        <v>78.400000000000006</v>
      </c>
      <c r="AG10" s="675">
        <v>0</v>
      </c>
      <c r="AH10" s="678">
        <f t="shared" si="0"/>
        <v>78.400000000000006</v>
      </c>
      <c r="AI10" s="679">
        <f t="shared" si="1"/>
        <v>83.888000000000005</v>
      </c>
    </row>
    <row r="11" spans="1:37" s="267" customFormat="1">
      <c r="A11" s="677">
        <v>9</v>
      </c>
      <c r="B11" s="264" t="s">
        <v>8</v>
      </c>
      <c r="C11" s="264" t="s">
        <v>2753</v>
      </c>
      <c r="D11" s="264" t="s">
        <v>2731</v>
      </c>
      <c r="E11" s="264" t="s">
        <v>344</v>
      </c>
      <c r="F11" s="264" t="s">
        <v>538</v>
      </c>
      <c r="G11" s="264" t="s">
        <v>133</v>
      </c>
      <c r="H11" s="264" t="s">
        <v>427</v>
      </c>
      <c r="I11" s="264">
        <v>3000</v>
      </c>
      <c r="J11" s="264" t="s">
        <v>108</v>
      </c>
      <c r="K11" s="264" t="s">
        <v>133</v>
      </c>
      <c r="L11" s="264" t="s">
        <v>133</v>
      </c>
      <c r="M11" s="264" t="s">
        <v>74</v>
      </c>
      <c r="N11" s="264" t="s">
        <v>392</v>
      </c>
      <c r="O11" s="264" t="s">
        <v>65</v>
      </c>
      <c r="P11" s="264" t="s">
        <v>133</v>
      </c>
      <c r="Q11" s="264" t="s">
        <v>133</v>
      </c>
      <c r="R11" s="264" t="s">
        <v>133</v>
      </c>
      <c r="S11" s="264"/>
      <c r="T11" s="264" t="s">
        <v>133</v>
      </c>
      <c r="U11" s="264" t="s">
        <v>2754</v>
      </c>
      <c r="V11" s="264" t="s">
        <v>68</v>
      </c>
      <c r="W11" s="264" t="s">
        <v>68</v>
      </c>
      <c r="X11" s="264" t="s">
        <v>68</v>
      </c>
      <c r="Y11" s="264" t="s">
        <v>68</v>
      </c>
      <c r="Z11" s="264" t="s">
        <v>69</v>
      </c>
      <c r="AA11" s="264" t="s">
        <v>133</v>
      </c>
      <c r="AB11" s="264" t="s">
        <v>2737</v>
      </c>
      <c r="AC11" s="265">
        <v>49</v>
      </c>
      <c r="AD11" s="265">
        <v>0</v>
      </c>
      <c r="AE11" s="265">
        <v>0</v>
      </c>
      <c r="AF11" s="675">
        <v>78.400000000000006</v>
      </c>
      <c r="AG11" s="675">
        <v>0</v>
      </c>
      <c r="AH11" s="678">
        <f t="shared" si="0"/>
        <v>78.400000000000006</v>
      </c>
      <c r="AI11" s="679">
        <f t="shared" si="1"/>
        <v>83.888000000000005</v>
      </c>
    </row>
    <row r="12" spans="1:37" s="267" customFormat="1">
      <c r="A12" s="677">
        <v>10</v>
      </c>
      <c r="B12" s="264" t="s">
        <v>8</v>
      </c>
      <c r="C12" s="264" t="s">
        <v>2755</v>
      </c>
      <c r="D12" s="264" t="s">
        <v>2731</v>
      </c>
      <c r="E12" s="264" t="s">
        <v>344</v>
      </c>
      <c r="F12" s="264" t="s">
        <v>538</v>
      </c>
      <c r="G12" s="264" t="s">
        <v>133</v>
      </c>
      <c r="H12" s="264" t="s">
        <v>427</v>
      </c>
      <c r="I12" s="264">
        <v>3000</v>
      </c>
      <c r="J12" s="264" t="s">
        <v>108</v>
      </c>
      <c r="K12" s="264" t="s">
        <v>133</v>
      </c>
      <c r="L12" s="264" t="s">
        <v>133</v>
      </c>
      <c r="M12" s="264" t="s">
        <v>74</v>
      </c>
      <c r="N12" s="264" t="s">
        <v>392</v>
      </c>
      <c r="O12" s="264" t="s">
        <v>65</v>
      </c>
      <c r="P12" s="264" t="s">
        <v>133</v>
      </c>
      <c r="Q12" s="264" t="s">
        <v>133</v>
      </c>
      <c r="R12" s="264" t="s">
        <v>133</v>
      </c>
      <c r="S12" s="264"/>
      <c r="T12" s="264" t="s">
        <v>133</v>
      </c>
      <c r="U12" s="264" t="s">
        <v>2756</v>
      </c>
      <c r="V12" s="264" t="s">
        <v>418</v>
      </c>
      <c r="W12" s="264" t="s">
        <v>418</v>
      </c>
      <c r="X12" s="264" t="s">
        <v>68</v>
      </c>
      <c r="Y12" s="264" t="s">
        <v>68</v>
      </c>
      <c r="Z12" s="264" t="s">
        <v>69</v>
      </c>
      <c r="AA12" s="264" t="s">
        <v>133</v>
      </c>
      <c r="AB12" s="264" t="s">
        <v>2757</v>
      </c>
      <c r="AC12" s="265">
        <v>49</v>
      </c>
      <c r="AD12" s="265">
        <v>0</v>
      </c>
      <c r="AE12" s="265">
        <v>0</v>
      </c>
      <c r="AF12" s="675">
        <v>78.400000000000006</v>
      </c>
      <c r="AG12" s="675">
        <v>0</v>
      </c>
      <c r="AH12" s="678">
        <f t="shared" si="0"/>
        <v>78.400000000000006</v>
      </c>
      <c r="AI12" s="679">
        <f t="shared" si="1"/>
        <v>83.888000000000005</v>
      </c>
    </row>
    <row r="13" spans="1:37" s="267" customFormat="1">
      <c r="A13" s="677">
        <v>11</v>
      </c>
      <c r="B13" s="264" t="s">
        <v>8</v>
      </c>
      <c r="C13" s="264" t="s">
        <v>2758</v>
      </c>
      <c r="D13" s="264" t="s">
        <v>2731</v>
      </c>
      <c r="E13" s="264" t="s">
        <v>344</v>
      </c>
      <c r="F13" s="264" t="s">
        <v>538</v>
      </c>
      <c r="G13" s="264" t="s">
        <v>133</v>
      </c>
      <c r="H13" s="264" t="s">
        <v>427</v>
      </c>
      <c r="I13" s="264">
        <v>3000</v>
      </c>
      <c r="J13" s="264" t="s">
        <v>108</v>
      </c>
      <c r="K13" s="264" t="s">
        <v>133</v>
      </c>
      <c r="L13" s="264" t="s">
        <v>133</v>
      </c>
      <c r="M13" s="264" t="s">
        <v>74</v>
      </c>
      <c r="N13" s="264" t="s">
        <v>392</v>
      </c>
      <c r="O13" s="264" t="s">
        <v>65</v>
      </c>
      <c r="P13" s="264" t="s">
        <v>133</v>
      </c>
      <c r="Q13" s="264" t="s">
        <v>133</v>
      </c>
      <c r="R13" s="264" t="s">
        <v>133</v>
      </c>
      <c r="S13" s="264"/>
      <c r="T13" s="264" t="s">
        <v>133</v>
      </c>
      <c r="U13" s="264" t="s">
        <v>2759</v>
      </c>
      <c r="V13" s="264" t="s">
        <v>68</v>
      </c>
      <c r="W13" s="264" t="s">
        <v>68</v>
      </c>
      <c r="X13" s="264" t="s">
        <v>68</v>
      </c>
      <c r="Y13" s="264" t="s">
        <v>68</v>
      </c>
      <c r="Z13" s="264" t="s">
        <v>69</v>
      </c>
      <c r="AA13" s="264" t="s">
        <v>133</v>
      </c>
      <c r="AB13" s="264" t="s">
        <v>2737</v>
      </c>
      <c r="AC13" s="265">
        <v>49</v>
      </c>
      <c r="AD13" s="265">
        <v>0</v>
      </c>
      <c r="AE13" s="265">
        <v>0</v>
      </c>
      <c r="AF13" s="675">
        <v>78.400000000000006</v>
      </c>
      <c r="AG13" s="675">
        <v>0</v>
      </c>
      <c r="AH13" s="678">
        <f t="shared" si="0"/>
        <v>78.400000000000006</v>
      </c>
      <c r="AI13" s="679">
        <f t="shared" si="1"/>
        <v>83.888000000000005</v>
      </c>
    </row>
    <row r="14" spans="1:37" s="267" customFormat="1">
      <c r="A14" s="677">
        <v>12</v>
      </c>
      <c r="B14" s="264" t="s">
        <v>8</v>
      </c>
      <c r="C14" s="264" t="s">
        <v>2760</v>
      </c>
      <c r="D14" s="264" t="s">
        <v>2731</v>
      </c>
      <c r="E14" s="264" t="s">
        <v>344</v>
      </c>
      <c r="F14" s="264" t="s">
        <v>538</v>
      </c>
      <c r="G14" s="264" t="s">
        <v>133</v>
      </c>
      <c r="H14" s="264" t="s">
        <v>427</v>
      </c>
      <c r="I14" s="264">
        <v>3000</v>
      </c>
      <c r="J14" s="264" t="s">
        <v>108</v>
      </c>
      <c r="K14" s="264" t="s">
        <v>133</v>
      </c>
      <c r="L14" s="264" t="s">
        <v>133</v>
      </c>
      <c r="M14" s="264" t="s">
        <v>74</v>
      </c>
      <c r="N14" s="264" t="s">
        <v>392</v>
      </c>
      <c r="O14" s="264" t="s">
        <v>65</v>
      </c>
      <c r="P14" s="264" t="s">
        <v>133</v>
      </c>
      <c r="Q14" s="264" t="s">
        <v>133</v>
      </c>
      <c r="R14" s="264" t="s">
        <v>133</v>
      </c>
      <c r="S14" s="264"/>
      <c r="T14" s="264" t="s">
        <v>133</v>
      </c>
      <c r="U14" s="264" t="s">
        <v>2761</v>
      </c>
      <c r="V14" s="264" t="s">
        <v>68</v>
      </c>
      <c r="W14" s="264" t="s">
        <v>68</v>
      </c>
      <c r="X14" s="264" t="s">
        <v>68</v>
      </c>
      <c r="Y14" s="264" t="s">
        <v>68</v>
      </c>
      <c r="Z14" s="264" t="s">
        <v>69</v>
      </c>
      <c r="AA14" s="264" t="s">
        <v>133</v>
      </c>
      <c r="AB14" s="264" t="s">
        <v>2762</v>
      </c>
      <c r="AC14" s="265">
        <v>49</v>
      </c>
      <c r="AD14" s="265">
        <v>0</v>
      </c>
      <c r="AE14" s="265">
        <v>0</v>
      </c>
      <c r="AF14" s="675">
        <v>78.400000000000006</v>
      </c>
      <c r="AG14" s="675">
        <v>0</v>
      </c>
      <c r="AH14" s="678">
        <f t="shared" si="0"/>
        <v>78.400000000000006</v>
      </c>
      <c r="AI14" s="679">
        <f t="shared" si="1"/>
        <v>83.888000000000005</v>
      </c>
    </row>
    <row r="15" spans="1:37" s="267" customFormat="1">
      <c r="A15" s="677">
        <v>13</v>
      </c>
      <c r="B15" s="264" t="s">
        <v>8</v>
      </c>
      <c r="C15" s="264" t="s">
        <v>2763</v>
      </c>
      <c r="D15" s="264" t="s">
        <v>2731</v>
      </c>
      <c r="E15" s="264" t="s">
        <v>344</v>
      </c>
      <c r="F15" s="264" t="s">
        <v>538</v>
      </c>
      <c r="G15" s="264" t="s">
        <v>133</v>
      </c>
      <c r="H15" s="264" t="s">
        <v>427</v>
      </c>
      <c r="I15" s="264">
        <v>3000</v>
      </c>
      <c r="J15" s="264" t="s">
        <v>108</v>
      </c>
      <c r="K15" s="264" t="s">
        <v>133</v>
      </c>
      <c r="L15" s="264" t="s">
        <v>133</v>
      </c>
      <c r="M15" s="264" t="s">
        <v>74</v>
      </c>
      <c r="N15" s="264" t="s">
        <v>392</v>
      </c>
      <c r="O15" s="264" t="s">
        <v>65</v>
      </c>
      <c r="P15" s="264" t="s">
        <v>133</v>
      </c>
      <c r="Q15" s="264" t="s">
        <v>133</v>
      </c>
      <c r="R15" s="264" t="s">
        <v>133</v>
      </c>
      <c r="S15" s="264"/>
      <c r="T15" s="264" t="s">
        <v>133</v>
      </c>
      <c r="U15" s="264" t="s">
        <v>2764</v>
      </c>
      <c r="V15" s="264" t="s">
        <v>68</v>
      </c>
      <c r="W15" s="264" t="s">
        <v>68</v>
      </c>
      <c r="X15" s="264" t="s">
        <v>68</v>
      </c>
      <c r="Y15" s="264" t="s">
        <v>68</v>
      </c>
      <c r="Z15" s="264" t="s">
        <v>69</v>
      </c>
      <c r="AA15" s="264" t="s">
        <v>133</v>
      </c>
      <c r="AB15" s="264" t="s">
        <v>2737</v>
      </c>
      <c r="AC15" s="265">
        <v>49</v>
      </c>
      <c r="AD15" s="265">
        <v>0</v>
      </c>
      <c r="AE15" s="265">
        <v>0</v>
      </c>
      <c r="AF15" s="675">
        <v>78.400000000000006</v>
      </c>
      <c r="AG15" s="675">
        <v>0</v>
      </c>
      <c r="AH15" s="678">
        <f t="shared" si="0"/>
        <v>78.400000000000006</v>
      </c>
      <c r="AI15" s="679">
        <f t="shared" si="1"/>
        <v>83.888000000000005</v>
      </c>
    </row>
    <row r="16" spans="1:37" s="267" customFormat="1">
      <c r="A16" s="677">
        <v>14</v>
      </c>
      <c r="B16" s="264" t="s">
        <v>8</v>
      </c>
      <c r="C16" s="264" t="s">
        <v>2765</v>
      </c>
      <c r="D16" s="264" t="s">
        <v>2731</v>
      </c>
      <c r="E16" s="264" t="s">
        <v>1312</v>
      </c>
      <c r="F16" s="264" t="s">
        <v>538</v>
      </c>
      <c r="G16" s="264" t="s">
        <v>133</v>
      </c>
      <c r="H16" s="264" t="s">
        <v>427</v>
      </c>
      <c r="I16" s="264">
        <v>3000</v>
      </c>
      <c r="J16" s="264" t="s">
        <v>108</v>
      </c>
      <c r="K16" s="264" t="s">
        <v>194</v>
      </c>
      <c r="L16" s="264" t="s">
        <v>133</v>
      </c>
      <c r="M16" s="264" t="s">
        <v>74</v>
      </c>
      <c r="N16" s="264" t="s">
        <v>392</v>
      </c>
      <c r="O16" s="264" t="s">
        <v>65</v>
      </c>
      <c r="P16" s="264">
        <v>0</v>
      </c>
      <c r="Q16" s="264" t="s">
        <v>133</v>
      </c>
      <c r="R16" s="264" t="s">
        <v>133</v>
      </c>
      <c r="S16" s="264"/>
      <c r="T16" s="264" t="s">
        <v>133</v>
      </c>
      <c r="U16" s="264" t="s">
        <v>2766</v>
      </c>
      <c r="V16" s="264" t="s">
        <v>68</v>
      </c>
      <c r="W16" s="264" t="s">
        <v>68</v>
      </c>
      <c r="X16" s="264" t="s">
        <v>68</v>
      </c>
      <c r="Y16" s="264" t="s">
        <v>68</v>
      </c>
      <c r="Z16" s="264" t="s">
        <v>69</v>
      </c>
      <c r="AA16" s="264" t="s">
        <v>133</v>
      </c>
      <c r="AB16" s="264" t="s">
        <v>2737</v>
      </c>
      <c r="AC16" s="265">
        <v>49</v>
      </c>
      <c r="AD16" s="265">
        <v>0</v>
      </c>
      <c r="AE16" s="265">
        <v>0</v>
      </c>
      <c r="AF16" s="675">
        <v>78.400000000000006</v>
      </c>
      <c r="AG16" s="675">
        <v>0</v>
      </c>
      <c r="AH16" s="678">
        <f t="shared" si="0"/>
        <v>78.400000000000006</v>
      </c>
      <c r="AI16" s="679">
        <f t="shared" si="1"/>
        <v>83.888000000000005</v>
      </c>
    </row>
    <row r="17" spans="1:37" s="267" customFormat="1">
      <c r="A17" s="677">
        <v>15</v>
      </c>
      <c r="B17" s="264" t="s">
        <v>8</v>
      </c>
      <c r="C17" s="264" t="s">
        <v>2767</v>
      </c>
      <c r="D17" s="264" t="s">
        <v>2731</v>
      </c>
      <c r="E17" s="264" t="s">
        <v>344</v>
      </c>
      <c r="F17" s="264" t="s">
        <v>538</v>
      </c>
      <c r="G17" s="264" t="s">
        <v>133</v>
      </c>
      <c r="H17" s="264" t="s">
        <v>427</v>
      </c>
      <c r="I17" s="264">
        <v>3000</v>
      </c>
      <c r="J17" s="264" t="s">
        <v>108</v>
      </c>
      <c r="K17" s="264" t="s">
        <v>133</v>
      </c>
      <c r="L17" s="264" t="s">
        <v>133</v>
      </c>
      <c r="M17" s="264" t="s">
        <v>74</v>
      </c>
      <c r="N17" s="264" t="s">
        <v>392</v>
      </c>
      <c r="O17" s="264" t="s">
        <v>65</v>
      </c>
      <c r="P17" s="264" t="s">
        <v>133</v>
      </c>
      <c r="Q17" s="264" t="s">
        <v>133</v>
      </c>
      <c r="R17" s="264" t="s">
        <v>133</v>
      </c>
      <c r="S17" s="264"/>
      <c r="T17" s="264" t="s">
        <v>133</v>
      </c>
      <c r="U17" s="264" t="s">
        <v>2768</v>
      </c>
      <c r="V17" s="264" t="s">
        <v>68</v>
      </c>
      <c r="W17" s="264" t="s">
        <v>68</v>
      </c>
      <c r="X17" s="264" t="s">
        <v>68</v>
      </c>
      <c r="Y17" s="264" t="s">
        <v>68</v>
      </c>
      <c r="Z17" s="264" t="s">
        <v>69</v>
      </c>
      <c r="AA17" s="264" t="s">
        <v>133</v>
      </c>
      <c r="AB17" s="264" t="s">
        <v>2737</v>
      </c>
      <c r="AC17" s="265">
        <v>49</v>
      </c>
      <c r="AD17" s="265">
        <v>0</v>
      </c>
      <c r="AE17" s="265">
        <v>0</v>
      </c>
      <c r="AF17" s="675">
        <v>78.400000000000006</v>
      </c>
      <c r="AG17" s="675">
        <v>0</v>
      </c>
      <c r="AH17" s="678">
        <f t="shared" si="0"/>
        <v>78.400000000000006</v>
      </c>
      <c r="AI17" s="679">
        <f t="shared" si="1"/>
        <v>83.888000000000005</v>
      </c>
    </row>
    <row r="18" spans="1:37" s="267" customFormat="1">
      <c r="A18" s="677">
        <v>16</v>
      </c>
      <c r="B18" s="264" t="s">
        <v>8</v>
      </c>
      <c r="C18" s="264" t="s">
        <v>2769</v>
      </c>
      <c r="D18" s="264" t="s">
        <v>2731</v>
      </c>
      <c r="E18" s="264" t="s">
        <v>1312</v>
      </c>
      <c r="F18" s="264" t="s">
        <v>538</v>
      </c>
      <c r="G18" s="264" t="s">
        <v>133</v>
      </c>
      <c r="H18" s="264" t="s">
        <v>427</v>
      </c>
      <c r="I18" s="264">
        <v>3000</v>
      </c>
      <c r="J18" s="264" t="s">
        <v>108</v>
      </c>
      <c r="K18" s="264" t="s">
        <v>194</v>
      </c>
      <c r="L18" s="264" t="s">
        <v>133</v>
      </c>
      <c r="M18" s="264" t="s">
        <v>74</v>
      </c>
      <c r="N18" s="264" t="s">
        <v>401</v>
      </c>
      <c r="O18" s="264" t="s">
        <v>65</v>
      </c>
      <c r="P18" s="264">
        <v>0</v>
      </c>
      <c r="Q18" s="264" t="s">
        <v>133</v>
      </c>
      <c r="R18" s="264" t="s">
        <v>133</v>
      </c>
      <c r="S18" s="264"/>
      <c r="T18" s="264" t="s">
        <v>133</v>
      </c>
      <c r="U18" s="264" t="s">
        <v>2770</v>
      </c>
      <c r="V18" s="264" t="s">
        <v>68</v>
      </c>
      <c r="W18" s="264" t="s">
        <v>68</v>
      </c>
      <c r="X18" s="264" t="s">
        <v>68</v>
      </c>
      <c r="Y18" s="264" t="s">
        <v>68</v>
      </c>
      <c r="Z18" s="264" t="s">
        <v>69</v>
      </c>
      <c r="AA18" s="264" t="s">
        <v>133</v>
      </c>
      <c r="AB18" s="264" t="s">
        <v>2737</v>
      </c>
      <c r="AC18" s="265">
        <v>49</v>
      </c>
      <c r="AD18" s="265">
        <v>0</v>
      </c>
      <c r="AE18" s="265">
        <v>0</v>
      </c>
      <c r="AF18" s="675">
        <v>78.400000000000006</v>
      </c>
      <c r="AG18" s="675">
        <v>0</v>
      </c>
      <c r="AH18" s="678">
        <f t="shared" si="0"/>
        <v>78.400000000000006</v>
      </c>
      <c r="AI18" s="679">
        <f t="shared" si="1"/>
        <v>83.888000000000005</v>
      </c>
    </row>
    <row r="19" spans="1:37" s="267" customFormat="1">
      <c r="A19" s="677">
        <v>17</v>
      </c>
      <c r="B19" s="264" t="s">
        <v>8</v>
      </c>
      <c r="C19" s="264" t="s">
        <v>2771</v>
      </c>
      <c r="D19" s="264" t="s">
        <v>2731</v>
      </c>
      <c r="E19" s="264" t="s">
        <v>1312</v>
      </c>
      <c r="F19" s="264" t="s">
        <v>538</v>
      </c>
      <c r="G19" s="264" t="s">
        <v>133</v>
      </c>
      <c r="H19" s="264" t="s">
        <v>427</v>
      </c>
      <c r="I19" s="264">
        <v>3000</v>
      </c>
      <c r="J19" s="264" t="s">
        <v>108</v>
      </c>
      <c r="K19" s="264" t="s">
        <v>194</v>
      </c>
      <c r="L19" s="264" t="s">
        <v>133</v>
      </c>
      <c r="M19" s="264" t="s">
        <v>74</v>
      </c>
      <c r="N19" s="264" t="s">
        <v>392</v>
      </c>
      <c r="O19" s="264" t="s">
        <v>65</v>
      </c>
      <c r="P19" s="264">
        <v>0</v>
      </c>
      <c r="Q19" s="264" t="s">
        <v>133</v>
      </c>
      <c r="R19" s="264" t="s">
        <v>133</v>
      </c>
      <c r="S19" s="264"/>
      <c r="T19" s="264" t="s">
        <v>133</v>
      </c>
      <c r="U19" s="264" t="s">
        <v>2772</v>
      </c>
      <c r="V19" s="264" t="s">
        <v>68</v>
      </c>
      <c r="W19" s="264" t="s">
        <v>68</v>
      </c>
      <c r="X19" s="264" t="s">
        <v>68</v>
      </c>
      <c r="Y19" s="264" t="s">
        <v>68</v>
      </c>
      <c r="Z19" s="264" t="s">
        <v>69</v>
      </c>
      <c r="AA19" s="264" t="s">
        <v>133</v>
      </c>
      <c r="AB19" s="264" t="s">
        <v>2737</v>
      </c>
      <c r="AC19" s="265">
        <v>49</v>
      </c>
      <c r="AD19" s="265">
        <v>0</v>
      </c>
      <c r="AE19" s="265">
        <v>0</v>
      </c>
      <c r="AF19" s="675">
        <v>78.400000000000006</v>
      </c>
      <c r="AG19" s="675">
        <v>0</v>
      </c>
      <c r="AH19" s="678">
        <f t="shared" si="0"/>
        <v>78.400000000000006</v>
      </c>
      <c r="AI19" s="679">
        <f t="shared" si="1"/>
        <v>83.888000000000005</v>
      </c>
    </row>
    <row r="20" spans="1:37" s="267" customFormat="1">
      <c r="A20" s="677">
        <v>18</v>
      </c>
      <c r="B20" s="264" t="s">
        <v>8</v>
      </c>
      <c r="C20" s="264" t="s">
        <v>2773</v>
      </c>
      <c r="D20" s="264" t="s">
        <v>2731</v>
      </c>
      <c r="E20" s="264" t="s">
        <v>344</v>
      </c>
      <c r="F20" s="264" t="s">
        <v>538</v>
      </c>
      <c r="G20" s="264" t="s">
        <v>133</v>
      </c>
      <c r="H20" s="264" t="s">
        <v>427</v>
      </c>
      <c r="I20" s="264">
        <v>3000</v>
      </c>
      <c r="J20" s="264" t="s">
        <v>121</v>
      </c>
      <c r="K20" s="264" t="s">
        <v>133</v>
      </c>
      <c r="L20" s="264" t="s">
        <v>133</v>
      </c>
      <c r="M20" s="264" t="s">
        <v>74</v>
      </c>
      <c r="N20" s="264" t="s">
        <v>392</v>
      </c>
      <c r="O20" s="264" t="s">
        <v>65</v>
      </c>
      <c r="P20" s="264" t="s">
        <v>133</v>
      </c>
      <c r="Q20" s="264" t="s">
        <v>133</v>
      </c>
      <c r="R20" s="264" t="s">
        <v>133</v>
      </c>
      <c r="S20" s="264"/>
      <c r="T20" s="264" t="s">
        <v>133</v>
      </c>
      <c r="U20" s="264" t="s">
        <v>2774</v>
      </c>
      <c r="V20" s="264" t="s">
        <v>68</v>
      </c>
      <c r="W20" s="264" t="s">
        <v>68</v>
      </c>
      <c r="X20" s="264" t="s">
        <v>68</v>
      </c>
      <c r="Y20" s="264" t="s">
        <v>68</v>
      </c>
      <c r="Z20" s="264" t="s">
        <v>69</v>
      </c>
      <c r="AA20" s="264" t="s">
        <v>133</v>
      </c>
      <c r="AB20" s="264" t="s">
        <v>2737</v>
      </c>
      <c r="AC20" s="265">
        <v>49</v>
      </c>
      <c r="AD20" s="265">
        <v>8</v>
      </c>
      <c r="AE20" s="265">
        <v>0</v>
      </c>
      <c r="AF20" s="675">
        <v>91.2</v>
      </c>
      <c r="AG20" s="675">
        <v>0</v>
      </c>
      <c r="AH20" s="678">
        <f t="shared" si="0"/>
        <v>91.2</v>
      </c>
      <c r="AI20" s="679">
        <f t="shared" si="1"/>
        <v>97.584000000000003</v>
      </c>
    </row>
    <row r="21" spans="1:37" s="267" customFormat="1">
      <c r="A21" s="677">
        <v>19</v>
      </c>
      <c r="B21" s="264" t="s">
        <v>8</v>
      </c>
      <c r="C21" s="264" t="s">
        <v>2775</v>
      </c>
      <c r="D21" s="264" t="s">
        <v>2731</v>
      </c>
      <c r="E21" s="264" t="s">
        <v>344</v>
      </c>
      <c r="F21" s="264" t="s">
        <v>538</v>
      </c>
      <c r="G21" s="264" t="s">
        <v>133</v>
      </c>
      <c r="H21" s="264" t="s">
        <v>427</v>
      </c>
      <c r="I21" s="264">
        <v>3000</v>
      </c>
      <c r="J21" s="264" t="s">
        <v>121</v>
      </c>
      <c r="K21" s="264" t="s">
        <v>133</v>
      </c>
      <c r="L21" s="264" t="s">
        <v>133</v>
      </c>
      <c r="M21" s="264" t="s">
        <v>74</v>
      </c>
      <c r="N21" s="264" t="s">
        <v>392</v>
      </c>
      <c r="O21" s="264" t="s">
        <v>65</v>
      </c>
      <c r="P21" s="264" t="s">
        <v>133</v>
      </c>
      <c r="Q21" s="264" t="s">
        <v>133</v>
      </c>
      <c r="R21" s="264" t="s">
        <v>133</v>
      </c>
      <c r="S21" s="264"/>
      <c r="T21" s="264" t="s">
        <v>133</v>
      </c>
      <c r="U21" s="264" t="s">
        <v>2776</v>
      </c>
      <c r="V21" s="264" t="s">
        <v>68</v>
      </c>
      <c r="W21" s="264" t="s">
        <v>68</v>
      </c>
      <c r="X21" s="264" t="s">
        <v>68</v>
      </c>
      <c r="Y21" s="264" t="s">
        <v>68</v>
      </c>
      <c r="Z21" s="264" t="s">
        <v>69</v>
      </c>
      <c r="AA21" s="264" t="s">
        <v>133</v>
      </c>
      <c r="AB21" s="264" t="s">
        <v>2737</v>
      </c>
      <c r="AC21" s="265">
        <v>49</v>
      </c>
      <c r="AD21" s="265">
        <v>8</v>
      </c>
      <c r="AE21" s="265">
        <v>0</v>
      </c>
      <c r="AF21" s="675">
        <v>91.2</v>
      </c>
      <c r="AG21" s="675">
        <v>0</v>
      </c>
      <c r="AH21" s="678">
        <f t="shared" si="0"/>
        <v>91.2</v>
      </c>
      <c r="AI21" s="679">
        <f t="shared" si="1"/>
        <v>97.584000000000003</v>
      </c>
    </row>
    <row r="22" spans="1:37" s="267" customFormat="1">
      <c r="A22" s="677">
        <v>20</v>
      </c>
      <c r="B22" s="264" t="s">
        <v>8</v>
      </c>
      <c r="C22" s="264" t="s">
        <v>2777</v>
      </c>
      <c r="D22" s="264" t="s">
        <v>2731</v>
      </c>
      <c r="E22" s="264" t="s">
        <v>1312</v>
      </c>
      <c r="F22" s="264" t="s">
        <v>538</v>
      </c>
      <c r="G22" s="264" t="s">
        <v>133</v>
      </c>
      <c r="H22" s="264" t="s">
        <v>405</v>
      </c>
      <c r="I22" s="264">
        <v>3000</v>
      </c>
      <c r="J22" s="264" t="s">
        <v>95</v>
      </c>
      <c r="K22" s="264" t="s">
        <v>194</v>
      </c>
      <c r="L22" s="264">
        <v>500</v>
      </c>
      <c r="M22" s="264" t="s">
        <v>74</v>
      </c>
      <c r="N22" s="264" t="s">
        <v>392</v>
      </c>
      <c r="O22" s="264" t="s">
        <v>65</v>
      </c>
      <c r="P22" s="264">
        <v>0</v>
      </c>
      <c r="Q22" s="264" t="s">
        <v>133</v>
      </c>
      <c r="R22" s="264" t="s">
        <v>133</v>
      </c>
      <c r="S22" s="264"/>
      <c r="T22" s="264" t="s">
        <v>133</v>
      </c>
      <c r="U22" s="264" t="s">
        <v>2778</v>
      </c>
      <c r="V22" s="264" t="s">
        <v>2779</v>
      </c>
      <c r="W22" s="264" t="s">
        <v>2780</v>
      </c>
      <c r="X22" s="264" t="s">
        <v>68</v>
      </c>
      <c r="Y22" s="264" t="s">
        <v>68</v>
      </c>
      <c r="Z22" s="264" t="s">
        <v>69</v>
      </c>
      <c r="AA22" s="264" t="s">
        <v>133</v>
      </c>
      <c r="AB22" s="264" t="s">
        <v>2742</v>
      </c>
      <c r="AC22" s="265">
        <v>49</v>
      </c>
      <c r="AD22" s="265">
        <v>10</v>
      </c>
      <c r="AE22" s="265">
        <v>0</v>
      </c>
      <c r="AF22" s="675">
        <v>94.4</v>
      </c>
      <c r="AG22" s="675">
        <v>0</v>
      </c>
      <c r="AH22" s="678">
        <f t="shared" si="0"/>
        <v>94.4</v>
      </c>
      <c r="AI22" s="679">
        <f t="shared" si="1"/>
        <v>101.00800000000001</v>
      </c>
    </row>
    <row r="23" spans="1:37" s="267" customFormat="1">
      <c r="A23" s="677">
        <v>21</v>
      </c>
      <c r="B23" s="264" t="s">
        <v>8</v>
      </c>
      <c r="C23" s="264" t="s">
        <v>2781</v>
      </c>
      <c r="D23" s="264" t="s">
        <v>2731</v>
      </c>
      <c r="E23" s="264" t="s">
        <v>424</v>
      </c>
      <c r="F23" s="264" t="s">
        <v>538</v>
      </c>
      <c r="G23" s="264" t="s">
        <v>133</v>
      </c>
      <c r="H23" s="264" t="s">
        <v>405</v>
      </c>
      <c r="I23" s="264">
        <v>3000</v>
      </c>
      <c r="J23" s="264" t="s">
        <v>389</v>
      </c>
      <c r="K23" s="264" t="s">
        <v>194</v>
      </c>
      <c r="L23" s="264" t="s">
        <v>671</v>
      </c>
      <c r="M23" s="264" t="s">
        <v>74</v>
      </c>
      <c r="N23" s="264" t="s">
        <v>392</v>
      </c>
      <c r="O23" s="264" t="s">
        <v>65</v>
      </c>
      <c r="P23" s="264">
        <v>0</v>
      </c>
      <c r="Q23" s="264" t="s">
        <v>133</v>
      </c>
      <c r="R23" s="264" t="s">
        <v>133</v>
      </c>
      <c r="S23" s="264"/>
      <c r="T23" s="264" t="s">
        <v>133</v>
      </c>
      <c r="U23" s="264" t="s">
        <v>2782</v>
      </c>
      <c r="V23" s="264" t="s">
        <v>68</v>
      </c>
      <c r="W23" s="264" t="s">
        <v>68</v>
      </c>
      <c r="X23" s="264" t="s">
        <v>68</v>
      </c>
      <c r="Y23" s="264" t="s">
        <v>68</v>
      </c>
      <c r="Z23" s="264" t="s">
        <v>69</v>
      </c>
      <c r="AA23" s="264" t="s">
        <v>133</v>
      </c>
      <c r="AB23" s="264" t="s">
        <v>2737</v>
      </c>
      <c r="AC23" s="265">
        <v>49</v>
      </c>
      <c r="AD23" s="265">
        <v>15</v>
      </c>
      <c r="AE23" s="265">
        <v>21</v>
      </c>
      <c r="AF23" s="675">
        <v>136</v>
      </c>
      <c r="AG23" s="675">
        <f>AF23*(1-(0.95^0*0.9^0*0.8^0*0.7^0*0.65^0*0.93^0*0.93^0*1^0))</f>
        <v>0</v>
      </c>
      <c r="AH23" s="678">
        <f t="shared" si="0"/>
        <v>136</v>
      </c>
      <c r="AI23" s="679">
        <f t="shared" si="1"/>
        <v>145.52000000000001</v>
      </c>
    </row>
    <row r="24" spans="1:37" s="267" customFormat="1">
      <c r="A24" s="677">
        <v>22</v>
      </c>
      <c r="B24" s="264" t="s">
        <v>8</v>
      </c>
      <c r="C24" s="264" t="s">
        <v>2783</v>
      </c>
      <c r="D24" s="264" t="s">
        <v>2731</v>
      </c>
      <c r="E24" s="264" t="s">
        <v>424</v>
      </c>
      <c r="F24" s="264" t="s">
        <v>538</v>
      </c>
      <c r="G24" s="264" t="s">
        <v>133</v>
      </c>
      <c r="H24" s="264" t="s">
        <v>405</v>
      </c>
      <c r="I24" s="264">
        <v>3000</v>
      </c>
      <c r="J24" s="264" t="s">
        <v>389</v>
      </c>
      <c r="K24" s="264" t="s">
        <v>194</v>
      </c>
      <c r="L24" s="264" t="s">
        <v>404</v>
      </c>
      <c r="M24" s="264" t="s">
        <v>74</v>
      </c>
      <c r="N24" s="264" t="s">
        <v>392</v>
      </c>
      <c r="O24" s="264" t="s">
        <v>65</v>
      </c>
      <c r="P24" s="264">
        <v>0</v>
      </c>
      <c r="Q24" s="264" t="s">
        <v>133</v>
      </c>
      <c r="R24" s="264" t="s">
        <v>133</v>
      </c>
      <c r="S24" s="264"/>
      <c r="T24" s="264" t="s">
        <v>133</v>
      </c>
      <c r="U24" s="264" t="s">
        <v>2784</v>
      </c>
      <c r="V24" s="264" t="s">
        <v>416</v>
      </c>
      <c r="W24" s="264" t="s">
        <v>416</v>
      </c>
      <c r="X24" s="264" t="s">
        <v>68</v>
      </c>
      <c r="Y24" s="264" t="s">
        <v>68</v>
      </c>
      <c r="Z24" s="264" t="s">
        <v>69</v>
      </c>
      <c r="AA24" s="264" t="s">
        <v>133</v>
      </c>
      <c r="AB24" s="264" t="s">
        <v>2742</v>
      </c>
      <c r="AC24" s="265">
        <v>49</v>
      </c>
      <c r="AD24" s="265">
        <v>15</v>
      </c>
      <c r="AE24" s="265">
        <v>13</v>
      </c>
      <c r="AF24" s="675">
        <v>123.2</v>
      </c>
      <c r="AG24" s="675">
        <v>0</v>
      </c>
      <c r="AH24" s="678">
        <f t="shared" si="0"/>
        <v>123.2</v>
      </c>
      <c r="AI24" s="679">
        <f t="shared" si="1"/>
        <v>131.82400000000001</v>
      </c>
    </row>
    <row r="25" spans="1:37" s="267" customFormat="1">
      <c r="A25" s="677">
        <v>23</v>
      </c>
      <c r="B25" s="264" t="s">
        <v>8</v>
      </c>
      <c r="C25" s="264" t="s">
        <v>2785</v>
      </c>
      <c r="D25" s="264" t="s">
        <v>2731</v>
      </c>
      <c r="E25" s="264" t="s">
        <v>1312</v>
      </c>
      <c r="F25" s="264" t="s">
        <v>538</v>
      </c>
      <c r="G25" s="264" t="s">
        <v>133</v>
      </c>
      <c r="H25" s="264" t="s">
        <v>405</v>
      </c>
      <c r="I25" s="264">
        <v>3000</v>
      </c>
      <c r="J25" s="264" t="s">
        <v>108</v>
      </c>
      <c r="K25" s="264" t="s">
        <v>194</v>
      </c>
      <c r="L25" s="264" t="s">
        <v>133</v>
      </c>
      <c r="M25" s="264" t="s">
        <v>74</v>
      </c>
      <c r="N25" s="264" t="s">
        <v>392</v>
      </c>
      <c r="O25" s="264" t="s">
        <v>65</v>
      </c>
      <c r="P25" s="264">
        <v>0</v>
      </c>
      <c r="Q25" s="264" t="s">
        <v>133</v>
      </c>
      <c r="R25" s="264" t="s">
        <v>133</v>
      </c>
      <c r="S25" s="264"/>
      <c r="T25" s="264" t="s">
        <v>133</v>
      </c>
      <c r="U25" s="264" t="s">
        <v>2786</v>
      </c>
      <c r="V25" s="264" t="s">
        <v>68</v>
      </c>
      <c r="W25" s="264" t="s">
        <v>68</v>
      </c>
      <c r="X25" s="264" t="s">
        <v>68</v>
      </c>
      <c r="Y25" s="264" t="s">
        <v>68</v>
      </c>
      <c r="Z25" s="264" t="s">
        <v>69</v>
      </c>
      <c r="AA25" s="264" t="s">
        <v>133</v>
      </c>
      <c r="AB25" s="264" t="s">
        <v>2737</v>
      </c>
      <c r="AC25" s="265">
        <v>49</v>
      </c>
      <c r="AD25" s="265">
        <v>0</v>
      </c>
      <c r="AE25" s="265">
        <v>0</v>
      </c>
      <c r="AF25" s="675">
        <v>78.400000000000006</v>
      </c>
      <c r="AG25" s="675">
        <v>0</v>
      </c>
      <c r="AH25" s="678">
        <f t="shared" si="0"/>
        <v>78.400000000000006</v>
      </c>
      <c r="AI25" s="679">
        <f t="shared" si="1"/>
        <v>83.888000000000005</v>
      </c>
    </row>
    <row r="26" spans="1:37" s="267" customFormat="1">
      <c r="A26" s="677">
        <v>24</v>
      </c>
      <c r="B26" s="264" t="s">
        <v>8</v>
      </c>
      <c r="C26" s="264" t="s">
        <v>2787</v>
      </c>
      <c r="D26" s="264" t="s">
        <v>2731</v>
      </c>
      <c r="E26" s="264" t="s">
        <v>1312</v>
      </c>
      <c r="F26" s="264" t="s">
        <v>538</v>
      </c>
      <c r="G26" s="264" t="s">
        <v>133</v>
      </c>
      <c r="H26" s="264" t="s">
        <v>405</v>
      </c>
      <c r="I26" s="264">
        <v>3000</v>
      </c>
      <c r="J26" s="264" t="s">
        <v>121</v>
      </c>
      <c r="K26" s="264" t="s">
        <v>194</v>
      </c>
      <c r="L26" s="264" t="s">
        <v>2788</v>
      </c>
      <c r="M26" s="264" t="s">
        <v>74</v>
      </c>
      <c r="N26" s="264" t="s">
        <v>392</v>
      </c>
      <c r="O26" s="264" t="s">
        <v>65</v>
      </c>
      <c r="P26" s="264">
        <v>0</v>
      </c>
      <c r="Q26" s="264" t="s">
        <v>133</v>
      </c>
      <c r="R26" s="264" t="s">
        <v>133</v>
      </c>
      <c r="S26" s="264"/>
      <c r="T26" s="264" t="s">
        <v>133</v>
      </c>
      <c r="U26" s="264" t="s">
        <v>2789</v>
      </c>
      <c r="V26" s="264" t="s">
        <v>416</v>
      </c>
      <c r="W26" s="264" t="s">
        <v>416</v>
      </c>
      <c r="X26" s="264" t="s">
        <v>68</v>
      </c>
      <c r="Y26" s="264" t="s">
        <v>68</v>
      </c>
      <c r="Z26" s="264" t="s">
        <v>69</v>
      </c>
      <c r="AA26" s="264" t="s">
        <v>133</v>
      </c>
      <c r="AB26" s="264" t="s">
        <v>2742</v>
      </c>
      <c r="AC26" s="265">
        <v>49</v>
      </c>
      <c r="AD26" s="265">
        <v>8</v>
      </c>
      <c r="AE26" s="265">
        <v>0</v>
      </c>
      <c r="AF26" s="675">
        <v>91.2</v>
      </c>
      <c r="AG26" s="675">
        <v>0</v>
      </c>
      <c r="AH26" s="678">
        <f t="shared" si="0"/>
        <v>91.2</v>
      </c>
      <c r="AI26" s="679">
        <f t="shared" si="1"/>
        <v>97.584000000000003</v>
      </c>
    </row>
    <row r="27" spans="1:37" s="267" customFormat="1">
      <c r="A27" s="677">
        <v>25</v>
      </c>
      <c r="B27" s="264" t="s">
        <v>8</v>
      </c>
      <c r="C27" s="264" t="s">
        <v>2790</v>
      </c>
      <c r="D27" s="264" t="s">
        <v>2731</v>
      </c>
      <c r="E27" s="264" t="s">
        <v>408</v>
      </c>
      <c r="F27" s="264" t="s">
        <v>541</v>
      </c>
      <c r="G27" s="264" t="s">
        <v>133</v>
      </c>
      <c r="H27" s="264" t="s">
        <v>427</v>
      </c>
      <c r="I27" s="264" t="s">
        <v>133</v>
      </c>
      <c r="J27" s="264" t="s">
        <v>108</v>
      </c>
      <c r="K27" s="264" t="s">
        <v>133</v>
      </c>
      <c r="L27" s="264">
        <v>500</v>
      </c>
      <c r="M27" s="264" t="s">
        <v>236</v>
      </c>
      <c r="N27" s="264" t="s">
        <v>75</v>
      </c>
      <c r="O27" s="264" t="s">
        <v>65</v>
      </c>
      <c r="P27" s="264" t="s">
        <v>133</v>
      </c>
      <c r="Q27" s="264" t="s">
        <v>133</v>
      </c>
      <c r="R27" s="264" t="s">
        <v>133</v>
      </c>
      <c r="S27" s="264"/>
      <c r="T27" s="264" t="s">
        <v>133</v>
      </c>
      <c r="U27" s="264" t="s">
        <v>2791</v>
      </c>
      <c r="V27" s="264" t="s">
        <v>68</v>
      </c>
      <c r="W27" s="264" t="s">
        <v>68</v>
      </c>
      <c r="X27" s="264" t="s">
        <v>68</v>
      </c>
      <c r="Y27" s="264" t="s">
        <v>68</v>
      </c>
      <c r="Z27" s="264" t="s">
        <v>69</v>
      </c>
      <c r="AA27" s="264" t="s">
        <v>133</v>
      </c>
      <c r="AB27" s="264" t="s">
        <v>2792</v>
      </c>
      <c r="AC27" s="265">
        <v>53</v>
      </c>
      <c r="AD27" s="265">
        <v>0</v>
      </c>
      <c r="AE27" s="265">
        <v>0</v>
      </c>
      <c r="AF27" s="675">
        <v>84.800000000000011</v>
      </c>
      <c r="AG27" s="675">
        <v>0</v>
      </c>
      <c r="AH27" s="678">
        <f t="shared" si="0"/>
        <v>84.800000000000011</v>
      </c>
      <c r="AI27" s="679">
        <f t="shared" si="1"/>
        <v>90.736000000000018</v>
      </c>
    </row>
    <row r="28" spans="1:37" s="267" customFormat="1">
      <c r="A28" s="677">
        <v>26</v>
      </c>
      <c r="B28" s="264" t="s">
        <v>8</v>
      </c>
      <c r="C28" s="264" t="s">
        <v>2793</v>
      </c>
      <c r="D28" s="264" t="s">
        <v>2731</v>
      </c>
      <c r="E28" s="264" t="s">
        <v>344</v>
      </c>
      <c r="F28" s="264" t="s">
        <v>2794</v>
      </c>
      <c r="G28" s="264" t="s">
        <v>133</v>
      </c>
      <c r="H28" s="264" t="s">
        <v>427</v>
      </c>
      <c r="I28" s="264">
        <v>3000</v>
      </c>
      <c r="J28" s="264" t="s">
        <v>108</v>
      </c>
      <c r="K28" s="264" t="s">
        <v>133</v>
      </c>
      <c r="L28" s="264" t="s">
        <v>133</v>
      </c>
      <c r="M28" s="264" t="s">
        <v>74</v>
      </c>
      <c r="N28" s="264" t="s">
        <v>392</v>
      </c>
      <c r="O28" s="264" t="s">
        <v>452</v>
      </c>
      <c r="P28" s="264" t="s">
        <v>133</v>
      </c>
      <c r="Q28" s="264" t="s">
        <v>133</v>
      </c>
      <c r="R28" s="264" t="s">
        <v>133</v>
      </c>
      <c r="S28" s="264"/>
      <c r="T28" s="264" t="s">
        <v>133</v>
      </c>
      <c r="U28" s="264" t="s">
        <v>2795</v>
      </c>
      <c r="V28" s="264" t="s">
        <v>2796</v>
      </c>
      <c r="W28" s="264" t="s">
        <v>68</v>
      </c>
      <c r="X28" s="264" t="s">
        <v>68</v>
      </c>
      <c r="Y28" s="264" t="s">
        <v>8518</v>
      </c>
      <c r="Z28" s="264" t="s">
        <v>69</v>
      </c>
      <c r="AA28" s="264" t="s">
        <v>133</v>
      </c>
      <c r="AB28" s="264" t="s">
        <v>289</v>
      </c>
      <c r="AC28" s="265">
        <v>53</v>
      </c>
      <c r="AD28" s="265">
        <v>0</v>
      </c>
      <c r="AE28" s="265">
        <v>0</v>
      </c>
      <c r="AF28" s="675">
        <v>84.800000000000011</v>
      </c>
      <c r="AG28" s="675">
        <v>0</v>
      </c>
      <c r="AH28" s="678">
        <f t="shared" si="0"/>
        <v>84.800000000000011</v>
      </c>
      <c r="AI28" s="679">
        <f t="shared" si="1"/>
        <v>90.736000000000018</v>
      </c>
    </row>
    <row r="29" spans="1:37" s="688" customFormat="1" ht="15.75" thickBot="1">
      <c r="A29" s="681">
        <v>27</v>
      </c>
      <c r="B29" s="682" t="s">
        <v>8</v>
      </c>
      <c r="C29" s="682" t="s">
        <v>2797</v>
      </c>
      <c r="D29" s="682" t="s">
        <v>2731</v>
      </c>
      <c r="E29" s="682" t="s">
        <v>344</v>
      </c>
      <c r="F29" s="682" t="s">
        <v>2798</v>
      </c>
      <c r="G29" s="682" t="s">
        <v>133</v>
      </c>
      <c r="H29" s="682" t="s">
        <v>427</v>
      </c>
      <c r="I29" s="682">
        <v>3000</v>
      </c>
      <c r="J29" s="682" t="s">
        <v>108</v>
      </c>
      <c r="K29" s="682" t="s">
        <v>133</v>
      </c>
      <c r="L29" s="682" t="s">
        <v>133</v>
      </c>
      <c r="M29" s="682" t="s">
        <v>74</v>
      </c>
      <c r="N29" s="682" t="s">
        <v>392</v>
      </c>
      <c r="O29" s="682" t="s">
        <v>65</v>
      </c>
      <c r="P29" s="682" t="s">
        <v>133</v>
      </c>
      <c r="Q29" s="682" t="s">
        <v>133</v>
      </c>
      <c r="R29" s="682" t="s">
        <v>133</v>
      </c>
      <c r="S29" s="682"/>
      <c r="T29" s="682" t="s">
        <v>133</v>
      </c>
      <c r="U29" s="682" t="s">
        <v>2799</v>
      </c>
      <c r="V29" s="682" t="s">
        <v>68</v>
      </c>
      <c r="W29" s="682" t="s">
        <v>68</v>
      </c>
      <c r="X29" s="682" t="s">
        <v>68</v>
      </c>
      <c r="Y29" s="682" t="s">
        <v>68</v>
      </c>
      <c r="Z29" s="682" t="s">
        <v>69</v>
      </c>
      <c r="AA29" s="682" t="s">
        <v>133</v>
      </c>
      <c r="AB29" s="682" t="s">
        <v>289</v>
      </c>
      <c r="AC29" s="683">
        <v>53</v>
      </c>
      <c r="AD29" s="683">
        <v>0</v>
      </c>
      <c r="AE29" s="683">
        <v>0</v>
      </c>
      <c r="AF29" s="684">
        <v>84.800000000000011</v>
      </c>
      <c r="AG29" s="684">
        <v>0</v>
      </c>
      <c r="AH29" s="685">
        <f t="shared" si="0"/>
        <v>84.800000000000011</v>
      </c>
      <c r="AI29" s="686">
        <f t="shared" si="1"/>
        <v>90.736000000000018</v>
      </c>
    </row>
    <row r="30" spans="1:37" ht="15.75" thickBot="1">
      <c r="AH30" s="115"/>
    </row>
    <row r="31" spans="1:37" s="767" customFormat="1" ht="15.75" thickBot="1">
      <c r="A31" s="439" t="s">
        <v>22</v>
      </c>
      <c r="B31" s="618" t="s">
        <v>23</v>
      </c>
      <c r="C31" s="618" t="s">
        <v>24</v>
      </c>
      <c r="D31" s="618" t="s">
        <v>25</v>
      </c>
      <c r="E31" s="618" t="s">
        <v>26</v>
      </c>
      <c r="F31" s="618" t="s">
        <v>27</v>
      </c>
      <c r="G31" s="618" t="s">
        <v>28</v>
      </c>
      <c r="H31" s="618" t="s">
        <v>29</v>
      </c>
      <c r="I31" s="618" t="s">
        <v>30</v>
      </c>
      <c r="J31" s="618" t="s">
        <v>31</v>
      </c>
      <c r="K31" s="618" t="s">
        <v>32</v>
      </c>
      <c r="L31" s="618" t="s">
        <v>33</v>
      </c>
      <c r="M31" s="618" t="s">
        <v>34</v>
      </c>
      <c r="N31" s="618" t="s">
        <v>35</v>
      </c>
      <c r="O31" s="618" t="s">
        <v>36</v>
      </c>
      <c r="P31" s="618" t="s">
        <v>37</v>
      </c>
      <c r="Q31" s="618" t="s">
        <v>38</v>
      </c>
      <c r="R31" s="618" t="s">
        <v>39</v>
      </c>
      <c r="S31" s="618" t="s">
        <v>40</v>
      </c>
      <c r="T31" s="618" t="s">
        <v>41</v>
      </c>
      <c r="U31" s="618" t="s">
        <v>42</v>
      </c>
      <c r="V31" s="618" t="s">
        <v>43</v>
      </c>
      <c r="W31" s="618" t="s">
        <v>44</v>
      </c>
      <c r="X31" s="618" t="s">
        <v>45</v>
      </c>
      <c r="Y31" s="618" t="s">
        <v>46</v>
      </c>
      <c r="Z31" s="618" t="s">
        <v>47</v>
      </c>
      <c r="AA31" s="618" t="s">
        <v>48</v>
      </c>
      <c r="AB31" s="618" t="s">
        <v>49</v>
      </c>
      <c r="AC31" s="377" t="s">
        <v>50</v>
      </c>
      <c r="AD31" s="377" t="s">
        <v>51</v>
      </c>
      <c r="AE31" s="377" t="s">
        <v>52</v>
      </c>
      <c r="AF31" s="377" t="s">
        <v>53</v>
      </c>
      <c r="AG31" s="377" t="s">
        <v>54</v>
      </c>
      <c r="AH31" s="377" t="s">
        <v>55</v>
      </c>
      <c r="AI31" s="619" t="s">
        <v>56</v>
      </c>
      <c r="AJ31" s="620"/>
      <c r="AK31" s="621"/>
    </row>
    <row r="32" spans="1:37" s="267" customFormat="1">
      <c r="A32" s="404">
        <v>1</v>
      </c>
      <c r="B32" s="405" t="s">
        <v>8</v>
      </c>
      <c r="C32" s="405" t="s">
        <v>2800</v>
      </c>
      <c r="D32" s="405" t="s">
        <v>2801</v>
      </c>
      <c r="E32" s="405" t="s">
        <v>408</v>
      </c>
      <c r="F32" s="405" t="s">
        <v>2732</v>
      </c>
      <c r="G32" s="405"/>
      <c r="H32" s="405" t="s">
        <v>427</v>
      </c>
      <c r="I32" s="405"/>
      <c r="J32" s="405" t="s">
        <v>108</v>
      </c>
      <c r="K32" s="405" t="s">
        <v>458</v>
      </c>
      <c r="L32" s="405" t="s">
        <v>386</v>
      </c>
      <c r="M32" s="405" t="s">
        <v>236</v>
      </c>
      <c r="N32" s="405" t="s">
        <v>392</v>
      </c>
      <c r="O32" s="405" t="s">
        <v>65</v>
      </c>
      <c r="P32" s="405"/>
      <c r="Q32" s="405"/>
      <c r="R32" s="405"/>
      <c r="S32" s="405"/>
      <c r="T32" s="405"/>
      <c r="U32" s="405" t="s">
        <v>2802</v>
      </c>
      <c r="V32" s="405" t="s">
        <v>68</v>
      </c>
      <c r="W32" s="405" t="s">
        <v>68</v>
      </c>
      <c r="X32" s="405" t="s">
        <v>68</v>
      </c>
      <c r="Y32" s="405" t="s">
        <v>68</v>
      </c>
      <c r="Z32" s="405" t="s">
        <v>69</v>
      </c>
      <c r="AA32" s="405"/>
      <c r="AB32" s="405" t="s">
        <v>2803</v>
      </c>
      <c r="AC32" s="406">
        <v>45</v>
      </c>
      <c r="AD32" s="406">
        <v>0</v>
      </c>
      <c r="AE32" s="406">
        <v>8</v>
      </c>
      <c r="AF32" s="407">
        <v>84.800000000000011</v>
      </c>
      <c r="AG32" s="407">
        <v>0</v>
      </c>
      <c r="AH32" s="408">
        <f t="shared" ref="AH32:AH49" si="2">AF32-AG32</f>
        <v>84.800000000000011</v>
      </c>
      <c r="AI32" s="599">
        <f>AF32*1.07</f>
        <v>90.736000000000018</v>
      </c>
      <c r="AJ32" s="410"/>
      <c r="AK32" s="409"/>
    </row>
    <row r="33" spans="1:37" s="267" customFormat="1">
      <c r="A33" s="404">
        <v>2</v>
      </c>
      <c r="B33" s="405" t="s">
        <v>8</v>
      </c>
      <c r="C33" s="405" t="s">
        <v>2804</v>
      </c>
      <c r="D33" s="405" t="s">
        <v>2801</v>
      </c>
      <c r="E33" s="405" t="s">
        <v>445</v>
      </c>
      <c r="F33" s="405" t="s">
        <v>2805</v>
      </c>
      <c r="G33" s="405"/>
      <c r="H33" s="405" t="s">
        <v>487</v>
      </c>
      <c r="I33" s="405"/>
      <c r="J33" s="405" t="s">
        <v>108</v>
      </c>
      <c r="K33" s="405"/>
      <c r="L33" s="405">
        <v>500</v>
      </c>
      <c r="M33" s="405" t="s">
        <v>236</v>
      </c>
      <c r="N33" s="405" t="s">
        <v>392</v>
      </c>
      <c r="O33" s="405" t="s">
        <v>65</v>
      </c>
      <c r="P33" s="405"/>
      <c r="Q33" s="405"/>
      <c r="R33" s="405"/>
      <c r="S33" s="405"/>
      <c r="T33" s="405"/>
      <c r="U33" s="405" t="s">
        <v>2806</v>
      </c>
      <c r="V33" s="405" t="s">
        <v>68</v>
      </c>
      <c r="W33" s="405" t="s">
        <v>68</v>
      </c>
      <c r="X33" s="405" t="s">
        <v>68</v>
      </c>
      <c r="Y33" s="405" t="s">
        <v>68</v>
      </c>
      <c r="Z33" s="405" t="s">
        <v>69</v>
      </c>
      <c r="AA33" s="405"/>
      <c r="AB33" s="405" t="s">
        <v>2807</v>
      </c>
      <c r="AC33" s="406">
        <v>45</v>
      </c>
      <c r="AD33" s="406">
        <v>0</v>
      </c>
      <c r="AE33" s="406">
        <v>0</v>
      </c>
      <c r="AF33" s="407">
        <v>72</v>
      </c>
      <c r="AG33" s="407">
        <v>0</v>
      </c>
      <c r="AH33" s="408">
        <f t="shared" si="2"/>
        <v>72</v>
      </c>
      <c r="AI33" s="599">
        <f t="shared" ref="AI33:AI49" si="3">AF33*1.07</f>
        <v>77.040000000000006</v>
      </c>
      <c r="AJ33" s="410"/>
      <c r="AK33" s="409"/>
    </row>
    <row r="34" spans="1:37" s="267" customFormat="1">
      <c r="A34" s="404">
        <v>3</v>
      </c>
      <c r="B34" s="405" t="s">
        <v>8</v>
      </c>
      <c r="C34" s="405" t="s">
        <v>2808</v>
      </c>
      <c r="D34" s="405" t="s">
        <v>2801</v>
      </c>
      <c r="E34" s="405" t="s">
        <v>378</v>
      </c>
      <c r="F34" s="405" t="s">
        <v>2809</v>
      </c>
      <c r="G34" s="405"/>
      <c r="H34" s="405" t="s">
        <v>427</v>
      </c>
      <c r="I34" s="405">
        <v>3000</v>
      </c>
      <c r="J34" s="405" t="s">
        <v>108</v>
      </c>
      <c r="K34" s="405" t="s">
        <v>194</v>
      </c>
      <c r="L34" s="405" t="s">
        <v>386</v>
      </c>
      <c r="M34" s="405" t="s">
        <v>74</v>
      </c>
      <c r="N34" s="405" t="s">
        <v>392</v>
      </c>
      <c r="O34" s="405" t="s">
        <v>146</v>
      </c>
      <c r="P34" s="405">
        <v>0</v>
      </c>
      <c r="Q34" s="405"/>
      <c r="R34" s="405"/>
      <c r="S34" s="405"/>
      <c r="T34" s="405"/>
      <c r="U34" s="405" t="s">
        <v>2810</v>
      </c>
      <c r="V34" s="405" t="s">
        <v>68</v>
      </c>
      <c r="W34" s="405" t="s">
        <v>68</v>
      </c>
      <c r="X34" s="405" t="s">
        <v>68</v>
      </c>
      <c r="Y34" s="405" t="s">
        <v>68</v>
      </c>
      <c r="Z34" s="405" t="s">
        <v>69</v>
      </c>
      <c r="AA34" s="405"/>
      <c r="AB34" s="405" t="s">
        <v>141</v>
      </c>
      <c r="AC34" s="406">
        <v>53</v>
      </c>
      <c r="AD34" s="406">
        <v>0</v>
      </c>
      <c r="AE34" s="406">
        <v>8</v>
      </c>
      <c r="AF34" s="407">
        <v>97.600000000000009</v>
      </c>
      <c r="AG34" s="407">
        <v>0</v>
      </c>
      <c r="AH34" s="408">
        <f t="shared" si="2"/>
        <v>97.600000000000009</v>
      </c>
      <c r="AI34" s="599">
        <f t="shared" si="3"/>
        <v>104.43200000000002</v>
      </c>
      <c r="AJ34" s="410"/>
      <c r="AK34" s="409"/>
    </row>
    <row r="35" spans="1:37" s="267" customFormat="1">
      <c r="A35" s="404">
        <v>4</v>
      </c>
      <c r="B35" s="405" t="s">
        <v>8</v>
      </c>
      <c r="C35" s="405" t="s">
        <v>2811</v>
      </c>
      <c r="D35" s="405" t="s">
        <v>2801</v>
      </c>
      <c r="E35" s="405" t="s">
        <v>378</v>
      </c>
      <c r="F35" s="405" t="s">
        <v>538</v>
      </c>
      <c r="G35" s="405"/>
      <c r="H35" s="405" t="s">
        <v>427</v>
      </c>
      <c r="I35" s="405"/>
      <c r="J35" s="405" t="s">
        <v>108</v>
      </c>
      <c r="K35" s="405"/>
      <c r="L35" s="405" t="s">
        <v>404</v>
      </c>
      <c r="M35" s="405" t="s">
        <v>236</v>
      </c>
      <c r="N35" s="405" t="s">
        <v>392</v>
      </c>
      <c r="O35" s="405" t="s">
        <v>65</v>
      </c>
      <c r="P35" s="405"/>
      <c r="Q35" s="405"/>
      <c r="R35" s="405"/>
      <c r="S35" s="405"/>
      <c r="T35" s="405"/>
      <c r="U35" s="405" t="s">
        <v>2812</v>
      </c>
      <c r="V35" s="405" t="s">
        <v>68</v>
      </c>
      <c r="W35" s="405" t="s">
        <v>68</v>
      </c>
      <c r="X35" s="405" t="s">
        <v>68</v>
      </c>
      <c r="Y35" s="405" t="s">
        <v>68</v>
      </c>
      <c r="Z35" s="405" t="s">
        <v>69</v>
      </c>
      <c r="AA35" s="405"/>
      <c r="AB35" s="405" t="s">
        <v>2813</v>
      </c>
      <c r="AC35" s="406">
        <v>45</v>
      </c>
      <c r="AD35" s="406">
        <v>0</v>
      </c>
      <c r="AE35" s="406">
        <v>13</v>
      </c>
      <c r="AF35" s="407">
        <v>92.800000000000011</v>
      </c>
      <c r="AG35" s="407">
        <v>0</v>
      </c>
      <c r="AH35" s="408">
        <f t="shared" si="2"/>
        <v>92.800000000000011</v>
      </c>
      <c r="AI35" s="599">
        <f t="shared" si="3"/>
        <v>99.296000000000021</v>
      </c>
      <c r="AJ35" s="410"/>
      <c r="AK35" s="409"/>
    </row>
    <row r="36" spans="1:37" s="267" customFormat="1">
      <c r="A36" s="404">
        <v>5</v>
      </c>
      <c r="B36" s="405" t="s">
        <v>8</v>
      </c>
      <c r="C36" s="405" t="s">
        <v>2814</v>
      </c>
      <c r="D36" s="405" t="s">
        <v>2801</v>
      </c>
      <c r="E36" s="405" t="s">
        <v>378</v>
      </c>
      <c r="F36" s="405" t="s">
        <v>538</v>
      </c>
      <c r="G36" s="405"/>
      <c r="H36" s="405" t="s">
        <v>427</v>
      </c>
      <c r="I36" s="405"/>
      <c r="J36" s="405" t="s">
        <v>121</v>
      </c>
      <c r="K36" s="405"/>
      <c r="L36" s="405" t="s">
        <v>386</v>
      </c>
      <c r="M36" s="405" t="s">
        <v>236</v>
      </c>
      <c r="N36" s="405" t="s">
        <v>392</v>
      </c>
      <c r="O36" s="405" t="s">
        <v>65</v>
      </c>
      <c r="P36" s="405"/>
      <c r="Q36" s="405"/>
      <c r="R36" s="405"/>
      <c r="S36" s="405"/>
      <c r="T36" s="405"/>
      <c r="U36" s="405" t="s">
        <v>2815</v>
      </c>
      <c r="V36" s="405" t="s">
        <v>68</v>
      </c>
      <c r="W36" s="405" t="s">
        <v>68</v>
      </c>
      <c r="X36" s="405" t="s">
        <v>68</v>
      </c>
      <c r="Y36" s="405" t="s">
        <v>68</v>
      </c>
      <c r="Z36" s="405" t="s">
        <v>69</v>
      </c>
      <c r="AA36" s="405"/>
      <c r="AB36" s="405" t="s">
        <v>2813</v>
      </c>
      <c r="AC36" s="406">
        <v>45</v>
      </c>
      <c r="AD36" s="406">
        <v>8</v>
      </c>
      <c r="AE36" s="406">
        <v>8</v>
      </c>
      <c r="AF36" s="407">
        <v>97.600000000000009</v>
      </c>
      <c r="AG36" s="407">
        <v>0</v>
      </c>
      <c r="AH36" s="408">
        <f t="shared" si="2"/>
        <v>97.600000000000009</v>
      </c>
      <c r="AI36" s="599">
        <f t="shared" si="3"/>
        <v>104.43200000000002</v>
      </c>
      <c r="AJ36" s="410"/>
      <c r="AK36" s="409"/>
    </row>
    <row r="37" spans="1:37" s="267" customFormat="1">
      <c r="A37" s="404">
        <v>6</v>
      </c>
      <c r="B37" s="405" t="s">
        <v>8</v>
      </c>
      <c r="C37" s="405" t="s">
        <v>2816</v>
      </c>
      <c r="D37" s="405" t="s">
        <v>2801</v>
      </c>
      <c r="E37" s="405" t="s">
        <v>2594</v>
      </c>
      <c r="F37" s="405" t="s">
        <v>538</v>
      </c>
      <c r="G37" s="405"/>
      <c r="H37" s="405" t="s">
        <v>427</v>
      </c>
      <c r="I37" s="405">
        <v>3000</v>
      </c>
      <c r="J37" s="405" t="s">
        <v>121</v>
      </c>
      <c r="K37" s="405" t="s">
        <v>194</v>
      </c>
      <c r="L37" s="405"/>
      <c r="M37" s="405" t="s">
        <v>74</v>
      </c>
      <c r="N37" s="405" t="s">
        <v>392</v>
      </c>
      <c r="O37" s="405" t="s">
        <v>65</v>
      </c>
      <c r="P37" s="405">
        <v>0</v>
      </c>
      <c r="Q37" s="405"/>
      <c r="R37" s="405"/>
      <c r="S37" s="405"/>
      <c r="T37" s="405" t="s">
        <v>375</v>
      </c>
      <c r="U37" s="405" t="s">
        <v>2817</v>
      </c>
      <c r="V37" s="405" t="s">
        <v>68</v>
      </c>
      <c r="W37" s="405" t="s">
        <v>68</v>
      </c>
      <c r="X37" s="405" t="s">
        <v>68</v>
      </c>
      <c r="Y37" s="405" t="s">
        <v>68</v>
      </c>
      <c r="Z37" s="405" t="s">
        <v>69</v>
      </c>
      <c r="AA37" s="405"/>
      <c r="AB37" s="405" t="s">
        <v>2737</v>
      </c>
      <c r="AC37" s="406">
        <v>45</v>
      </c>
      <c r="AD37" s="406">
        <v>8</v>
      </c>
      <c r="AE37" s="406">
        <v>-10</v>
      </c>
      <c r="AF37" s="407">
        <v>68.8</v>
      </c>
      <c r="AG37" s="407">
        <v>0</v>
      </c>
      <c r="AH37" s="408">
        <f t="shared" si="2"/>
        <v>68.8</v>
      </c>
      <c r="AI37" s="599">
        <f t="shared" si="3"/>
        <v>73.616</v>
      </c>
      <c r="AJ37" s="410"/>
      <c r="AK37" s="409"/>
    </row>
    <row r="38" spans="1:37" s="267" customFormat="1">
      <c r="A38" s="404">
        <v>7</v>
      </c>
      <c r="B38" s="405" t="s">
        <v>8</v>
      </c>
      <c r="C38" s="405" t="s">
        <v>2818</v>
      </c>
      <c r="D38" s="405" t="s">
        <v>2801</v>
      </c>
      <c r="E38" s="405" t="s">
        <v>2594</v>
      </c>
      <c r="F38" s="405" t="s">
        <v>538</v>
      </c>
      <c r="G38" s="405"/>
      <c r="H38" s="405" t="s">
        <v>405</v>
      </c>
      <c r="I38" s="405">
        <v>3000</v>
      </c>
      <c r="J38" s="405" t="s">
        <v>2819</v>
      </c>
      <c r="K38" s="405" t="s">
        <v>194</v>
      </c>
      <c r="L38" s="405"/>
      <c r="M38" s="405" t="s">
        <v>74</v>
      </c>
      <c r="N38" s="405" t="s">
        <v>392</v>
      </c>
      <c r="O38" s="405" t="s">
        <v>65</v>
      </c>
      <c r="P38" s="405">
        <v>0</v>
      </c>
      <c r="Q38" s="405"/>
      <c r="R38" s="405"/>
      <c r="S38" s="405"/>
      <c r="T38" s="405" t="s">
        <v>375</v>
      </c>
      <c r="U38" s="405" t="s">
        <v>2820</v>
      </c>
      <c r="V38" s="405" t="s">
        <v>68</v>
      </c>
      <c r="W38" s="405" t="s">
        <v>68</v>
      </c>
      <c r="X38" s="405" t="s">
        <v>68</v>
      </c>
      <c r="Y38" s="405" t="s">
        <v>68</v>
      </c>
      <c r="Z38" s="405" t="s">
        <v>69</v>
      </c>
      <c r="AA38" s="405"/>
      <c r="AB38" s="405" t="s">
        <v>2737</v>
      </c>
      <c r="AC38" s="406">
        <v>45</v>
      </c>
      <c r="AD38" s="406">
        <v>10</v>
      </c>
      <c r="AE38" s="406">
        <v>-10</v>
      </c>
      <c r="AF38" s="407">
        <v>72</v>
      </c>
      <c r="AG38" s="407">
        <v>0</v>
      </c>
      <c r="AH38" s="408">
        <f t="shared" si="2"/>
        <v>72</v>
      </c>
      <c r="AI38" s="599">
        <f t="shared" si="3"/>
        <v>77.040000000000006</v>
      </c>
      <c r="AJ38" s="410"/>
      <c r="AK38" s="409"/>
    </row>
    <row r="39" spans="1:37" s="267" customFormat="1">
      <c r="A39" s="404">
        <v>8</v>
      </c>
      <c r="B39" s="405" t="s">
        <v>8</v>
      </c>
      <c r="C39" s="405" t="s">
        <v>2821</v>
      </c>
      <c r="D39" s="405" t="s">
        <v>2801</v>
      </c>
      <c r="E39" s="405" t="s">
        <v>2594</v>
      </c>
      <c r="F39" s="405" t="s">
        <v>538</v>
      </c>
      <c r="G39" s="405"/>
      <c r="H39" s="405" t="s">
        <v>405</v>
      </c>
      <c r="I39" s="405">
        <v>3000</v>
      </c>
      <c r="J39" s="405" t="s">
        <v>108</v>
      </c>
      <c r="K39" s="405" t="s">
        <v>194</v>
      </c>
      <c r="L39" s="405">
        <v>500</v>
      </c>
      <c r="M39" s="405" t="s">
        <v>74</v>
      </c>
      <c r="N39" s="405" t="s">
        <v>392</v>
      </c>
      <c r="O39" s="405" t="s">
        <v>65</v>
      </c>
      <c r="P39" s="405">
        <v>0</v>
      </c>
      <c r="Q39" s="405"/>
      <c r="R39" s="405"/>
      <c r="S39" s="405"/>
      <c r="T39" s="405" t="s">
        <v>375</v>
      </c>
      <c r="U39" s="405" t="s">
        <v>2822</v>
      </c>
      <c r="V39" s="405" t="s">
        <v>68</v>
      </c>
      <c r="W39" s="405" t="s">
        <v>68</v>
      </c>
      <c r="X39" s="405" t="s">
        <v>68</v>
      </c>
      <c r="Y39" s="405" t="s">
        <v>68</v>
      </c>
      <c r="Z39" s="405" t="s">
        <v>69</v>
      </c>
      <c r="AA39" s="405"/>
      <c r="AB39" s="405" t="s">
        <v>2737</v>
      </c>
      <c r="AC39" s="406">
        <v>45</v>
      </c>
      <c r="AD39" s="406">
        <v>0</v>
      </c>
      <c r="AE39" s="406">
        <v>0</v>
      </c>
      <c r="AF39" s="407">
        <v>72</v>
      </c>
      <c r="AG39" s="407">
        <v>0</v>
      </c>
      <c r="AH39" s="408">
        <f t="shared" si="2"/>
        <v>72</v>
      </c>
      <c r="AI39" s="599">
        <f t="shared" si="3"/>
        <v>77.040000000000006</v>
      </c>
      <c r="AJ39" s="410"/>
      <c r="AK39" s="409"/>
    </row>
    <row r="40" spans="1:37" s="267" customFormat="1">
      <c r="A40" s="404">
        <v>9</v>
      </c>
      <c r="B40" s="405" t="s">
        <v>8</v>
      </c>
      <c r="C40" s="405" t="s">
        <v>2823</v>
      </c>
      <c r="D40" s="405" t="s">
        <v>2801</v>
      </c>
      <c r="E40" s="405" t="s">
        <v>2594</v>
      </c>
      <c r="F40" s="405" t="s">
        <v>538</v>
      </c>
      <c r="G40" s="405"/>
      <c r="H40" s="405" t="s">
        <v>405</v>
      </c>
      <c r="I40" s="405">
        <v>3000</v>
      </c>
      <c r="J40" s="405" t="s">
        <v>108</v>
      </c>
      <c r="K40" s="405" t="s">
        <v>194</v>
      </c>
      <c r="L40" s="405">
        <v>500</v>
      </c>
      <c r="M40" s="405" t="s">
        <v>74</v>
      </c>
      <c r="N40" s="405" t="s">
        <v>392</v>
      </c>
      <c r="O40" s="405" t="s">
        <v>65</v>
      </c>
      <c r="P40" s="405">
        <v>0</v>
      </c>
      <c r="Q40" s="405"/>
      <c r="R40" s="405"/>
      <c r="S40" s="405"/>
      <c r="T40" s="405" t="s">
        <v>375</v>
      </c>
      <c r="U40" s="405" t="s">
        <v>2824</v>
      </c>
      <c r="V40" s="405" t="s">
        <v>68</v>
      </c>
      <c r="W40" s="405" t="s">
        <v>68</v>
      </c>
      <c r="X40" s="405" t="s">
        <v>68</v>
      </c>
      <c r="Y40" s="405" t="s">
        <v>68</v>
      </c>
      <c r="Z40" s="405" t="s">
        <v>69</v>
      </c>
      <c r="AA40" s="405"/>
      <c r="AB40" s="405" t="s">
        <v>2737</v>
      </c>
      <c r="AC40" s="406">
        <v>45</v>
      </c>
      <c r="AD40" s="406">
        <v>0</v>
      </c>
      <c r="AE40" s="406">
        <v>0</v>
      </c>
      <c r="AF40" s="407">
        <v>72</v>
      </c>
      <c r="AG40" s="407">
        <v>0</v>
      </c>
      <c r="AH40" s="408">
        <f t="shared" si="2"/>
        <v>72</v>
      </c>
      <c r="AI40" s="599">
        <f t="shared" si="3"/>
        <v>77.040000000000006</v>
      </c>
      <c r="AJ40" s="410"/>
      <c r="AK40" s="409"/>
    </row>
    <row r="41" spans="1:37" s="267" customFormat="1">
      <c r="A41" s="404">
        <v>10</v>
      </c>
      <c r="B41" s="405" t="s">
        <v>8</v>
      </c>
      <c r="C41" s="405" t="s">
        <v>2825</v>
      </c>
      <c r="D41" s="405" t="s">
        <v>2801</v>
      </c>
      <c r="E41" s="405" t="s">
        <v>2594</v>
      </c>
      <c r="F41" s="405" t="s">
        <v>538</v>
      </c>
      <c r="G41" s="405"/>
      <c r="H41" s="405" t="s">
        <v>405</v>
      </c>
      <c r="I41" s="405">
        <v>3000</v>
      </c>
      <c r="J41" s="405" t="s">
        <v>108</v>
      </c>
      <c r="K41" s="405" t="s">
        <v>194</v>
      </c>
      <c r="L41" s="405">
        <v>500</v>
      </c>
      <c r="M41" s="405" t="s">
        <v>74</v>
      </c>
      <c r="N41" s="405" t="s">
        <v>392</v>
      </c>
      <c r="O41" s="405" t="s">
        <v>65</v>
      </c>
      <c r="P41" s="405">
        <v>0</v>
      </c>
      <c r="Q41" s="405"/>
      <c r="R41" s="405"/>
      <c r="S41" s="405"/>
      <c r="T41" s="405" t="s">
        <v>375</v>
      </c>
      <c r="U41" s="405" t="s">
        <v>2826</v>
      </c>
      <c r="V41" s="405" t="s">
        <v>68</v>
      </c>
      <c r="W41" s="405" t="s">
        <v>68</v>
      </c>
      <c r="X41" s="405" t="s">
        <v>68</v>
      </c>
      <c r="Y41" s="405" t="s">
        <v>68</v>
      </c>
      <c r="Z41" s="405" t="s">
        <v>69</v>
      </c>
      <c r="AA41" s="405"/>
      <c r="AB41" s="405" t="s">
        <v>2737</v>
      </c>
      <c r="AC41" s="406">
        <v>45</v>
      </c>
      <c r="AD41" s="406">
        <v>0</v>
      </c>
      <c r="AE41" s="406">
        <v>0</v>
      </c>
      <c r="AF41" s="407">
        <v>72</v>
      </c>
      <c r="AG41" s="407">
        <v>0</v>
      </c>
      <c r="AH41" s="408">
        <f t="shared" si="2"/>
        <v>72</v>
      </c>
      <c r="AI41" s="599">
        <f t="shared" si="3"/>
        <v>77.040000000000006</v>
      </c>
      <c r="AJ41" s="410"/>
      <c r="AK41" s="409"/>
    </row>
    <row r="42" spans="1:37" s="267" customFormat="1">
      <c r="A42" s="404">
        <v>11</v>
      </c>
      <c r="B42" s="405" t="s">
        <v>8</v>
      </c>
      <c r="C42" s="405" t="s">
        <v>2827</v>
      </c>
      <c r="D42" s="405" t="s">
        <v>2801</v>
      </c>
      <c r="E42" s="405" t="s">
        <v>2594</v>
      </c>
      <c r="F42" s="405" t="s">
        <v>538</v>
      </c>
      <c r="G42" s="405"/>
      <c r="H42" s="405" t="s">
        <v>405</v>
      </c>
      <c r="I42" s="405">
        <v>3000</v>
      </c>
      <c r="J42" s="405" t="s">
        <v>108</v>
      </c>
      <c r="K42" s="405" t="s">
        <v>194</v>
      </c>
      <c r="L42" s="405"/>
      <c r="M42" s="405" t="s">
        <v>113</v>
      </c>
      <c r="N42" s="405" t="s">
        <v>392</v>
      </c>
      <c r="O42" s="405" t="s">
        <v>65</v>
      </c>
      <c r="P42" s="405">
        <v>0</v>
      </c>
      <c r="Q42" s="405"/>
      <c r="R42" s="405"/>
      <c r="S42" s="405"/>
      <c r="T42" s="405" t="s">
        <v>375</v>
      </c>
      <c r="U42" s="405" t="s">
        <v>2828</v>
      </c>
      <c r="V42" s="405" t="s">
        <v>418</v>
      </c>
      <c r="W42" s="405" t="s">
        <v>418</v>
      </c>
      <c r="X42" s="405" t="s">
        <v>68</v>
      </c>
      <c r="Y42" s="405" t="s">
        <v>68</v>
      </c>
      <c r="Z42" s="405" t="s">
        <v>69</v>
      </c>
      <c r="AA42" s="405"/>
      <c r="AB42" s="405" t="s">
        <v>2742</v>
      </c>
      <c r="AC42" s="406">
        <v>45</v>
      </c>
      <c r="AD42" s="406">
        <v>0</v>
      </c>
      <c r="AE42" s="406">
        <v>-10</v>
      </c>
      <c r="AF42" s="407">
        <v>56</v>
      </c>
      <c r="AG42" s="407">
        <v>0</v>
      </c>
      <c r="AH42" s="408">
        <f t="shared" si="2"/>
        <v>56</v>
      </c>
      <c r="AI42" s="599">
        <f t="shared" si="3"/>
        <v>59.92</v>
      </c>
      <c r="AJ42" s="410"/>
      <c r="AK42" s="409"/>
    </row>
    <row r="43" spans="1:37" s="267" customFormat="1">
      <c r="A43" s="404">
        <v>12</v>
      </c>
      <c r="B43" s="405" t="s">
        <v>8</v>
      </c>
      <c r="C43" s="405" t="s">
        <v>2829</v>
      </c>
      <c r="D43" s="405" t="s">
        <v>2801</v>
      </c>
      <c r="E43" s="405" t="s">
        <v>403</v>
      </c>
      <c r="F43" s="405" t="s">
        <v>538</v>
      </c>
      <c r="G43" s="405"/>
      <c r="H43" s="405" t="s">
        <v>405</v>
      </c>
      <c r="I43" s="405">
        <v>3000</v>
      </c>
      <c r="J43" s="405" t="s">
        <v>121</v>
      </c>
      <c r="K43" s="405" t="s">
        <v>194</v>
      </c>
      <c r="L43" s="405">
        <v>500</v>
      </c>
      <c r="M43" s="405" t="s">
        <v>74</v>
      </c>
      <c r="N43" s="405" t="s">
        <v>392</v>
      </c>
      <c r="O43" s="405" t="s">
        <v>65</v>
      </c>
      <c r="P43" s="405">
        <v>0</v>
      </c>
      <c r="Q43" s="405"/>
      <c r="R43" s="405"/>
      <c r="S43" s="405"/>
      <c r="T43" s="405"/>
      <c r="U43" s="405" t="s">
        <v>2830</v>
      </c>
      <c r="V43" s="405" t="s">
        <v>68</v>
      </c>
      <c r="W43" s="405" t="s">
        <v>68</v>
      </c>
      <c r="X43" s="405" t="s">
        <v>68</v>
      </c>
      <c r="Y43" s="405" t="s">
        <v>68</v>
      </c>
      <c r="Z43" s="405" t="s">
        <v>69</v>
      </c>
      <c r="AA43" s="405"/>
      <c r="AB43" s="405" t="s">
        <v>2737</v>
      </c>
      <c r="AC43" s="406">
        <v>45</v>
      </c>
      <c r="AD43" s="406">
        <v>8</v>
      </c>
      <c r="AE43" s="406">
        <v>0</v>
      </c>
      <c r="AF43" s="407">
        <v>84.800000000000011</v>
      </c>
      <c r="AG43" s="407">
        <v>0</v>
      </c>
      <c r="AH43" s="408">
        <f t="shared" si="2"/>
        <v>84.800000000000011</v>
      </c>
      <c r="AI43" s="599">
        <f t="shared" si="3"/>
        <v>90.736000000000018</v>
      </c>
      <c r="AJ43" s="410"/>
      <c r="AK43" s="409"/>
    </row>
    <row r="44" spans="1:37" s="267" customFormat="1">
      <c r="A44" s="404">
        <v>13</v>
      </c>
      <c r="B44" s="405" t="s">
        <v>8</v>
      </c>
      <c r="C44" s="405" t="s">
        <v>2831</v>
      </c>
      <c r="D44" s="405" t="s">
        <v>2801</v>
      </c>
      <c r="E44" s="405" t="s">
        <v>403</v>
      </c>
      <c r="F44" s="405" t="s">
        <v>538</v>
      </c>
      <c r="G44" s="405"/>
      <c r="H44" s="405" t="s">
        <v>405</v>
      </c>
      <c r="I44" s="405">
        <v>3000</v>
      </c>
      <c r="J44" s="405" t="s">
        <v>121</v>
      </c>
      <c r="K44" s="405" t="s">
        <v>194</v>
      </c>
      <c r="L44" s="405">
        <v>500</v>
      </c>
      <c r="M44" s="405" t="s">
        <v>74</v>
      </c>
      <c r="N44" s="405" t="s">
        <v>392</v>
      </c>
      <c r="O44" s="405" t="s">
        <v>65</v>
      </c>
      <c r="P44" s="405">
        <v>0</v>
      </c>
      <c r="Q44" s="405"/>
      <c r="R44" s="405"/>
      <c r="S44" s="405"/>
      <c r="T44" s="405"/>
      <c r="U44" s="405" t="s">
        <v>2832</v>
      </c>
      <c r="V44" s="405" t="s">
        <v>68</v>
      </c>
      <c r="W44" s="405" t="s">
        <v>68</v>
      </c>
      <c r="X44" s="405" t="s">
        <v>68</v>
      </c>
      <c r="Y44" s="405" t="s">
        <v>68</v>
      </c>
      <c r="Z44" s="405" t="s">
        <v>69</v>
      </c>
      <c r="AA44" s="405"/>
      <c r="AB44" s="405" t="s">
        <v>2737</v>
      </c>
      <c r="AC44" s="406">
        <v>45</v>
      </c>
      <c r="AD44" s="406">
        <v>8</v>
      </c>
      <c r="AE44" s="406">
        <v>0</v>
      </c>
      <c r="AF44" s="407">
        <v>84.800000000000011</v>
      </c>
      <c r="AG44" s="407">
        <v>0</v>
      </c>
      <c r="AH44" s="408">
        <f t="shared" si="2"/>
        <v>84.800000000000011</v>
      </c>
      <c r="AI44" s="599">
        <f t="shared" si="3"/>
        <v>90.736000000000018</v>
      </c>
      <c r="AJ44" s="410"/>
      <c r="AK44" s="409"/>
    </row>
    <row r="45" spans="1:37" s="267" customFormat="1">
      <c r="A45" s="404">
        <v>14</v>
      </c>
      <c r="B45" s="405" t="s">
        <v>8</v>
      </c>
      <c r="C45" s="405" t="s">
        <v>2833</v>
      </c>
      <c r="D45" s="405" t="s">
        <v>2801</v>
      </c>
      <c r="E45" s="405" t="s">
        <v>403</v>
      </c>
      <c r="F45" s="405" t="s">
        <v>538</v>
      </c>
      <c r="G45" s="405"/>
      <c r="H45" s="405" t="s">
        <v>405</v>
      </c>
      <c r="I45" s="405">
        <v>3000</v>
      </c>
      <c r="J45" s="405" t="s">
        <v>121</v>
      </c>
      <c r="K45" s="405" t="s">
        <v>194</v>
      </c>
      <c r="L45" s="405">
        <v>500</v>
      </c>
      <c r="M45" s="405" t="s">
        <v>74</v>
      </c>
      <c r="N45" s="405" t="s">
        <v>401</v>
      </c>
      <c r="O45" s="405" t="s">
        <v>65</v>
      </c>
      <c r="P45" s="405">
        <v>0</v>
      </c>
      <c r="Q45" s="405"/>
      <c r="R45" s="405"/>
      <c r="S45" s="405"/>
      <c r="T45" s="405"/>
      <c r="U45" s="405" t="s">
        <v>2834</v>
      </c>
      <c r="V45" s="405" t="s">
        <v>68</v>
      </c>
      <c r="W45" s="405" t="s">
        <v>68</v>
      </c>
      <c r="X45" s="405" t="s">
        <v>68</v>
      </c>
      <c r="Y45" s="405" t="s">
        <v>68</v>
      </c>
      <c r="Z45" s="405" t="s">
        <v>69</v>
      </c>
      <c r="AA45" s="405"/>
      <c r="AB45" s="405" t="s">
        <v>2737</v>
      </c>
      <c r="AC45" s="406">
        <v>45</v>
      </c>
      <c r="AD45" s="406">
        <v>8</v>
      </c>
      <c r="AE45" s="406">
        <v>0</v>
      </c>
      <c r="AF45" s="407">
        <v>84.800000000000011</v>
      </c>
      <c r="AG45" s="407">
        <v>0</v>
      </c>
      <c r="AH45" s="408">
        <f t="shared" si="2"/>
        <v>84.800000000000011</v>
      </c>
      <c r="AI45" s="599">
        <f t="shared" si="3"/>
        <v>90.736000000000018</v>
      </c>
      <c r="AJ45" s="410"/>
      <c r="AK45" s="409"/>
    </row>
    <row r="46" spans="1:37" s="267" customFormat="1">
      <c r="A46" s="404">
        <v>15</v>
      </c>
      <c r="B46" s="405" t="s">
        <v>8</v>
      </c>
      <c r="C46" s="405" t="s">
        <v>2835</v>
      </c>
      <c r="D46" s="405" t="s">
        <v>2801</v>
      </c>
      <c r="E46" s="405" t="s">
        <v>2594</v>
      </c>
      <c r="F46" s="405" t="s">
        <v>538</v>
      </c>
      <c r="G46" s="405"/>
      <c r="H46" s="405" t="s">
        <v>405</v>
      </c>
      <c r="I46" s="405">
        <v>3000</v>
      </c>
      <c r="J46" s="405" t="s">
        <v>121</v>
      </c>
      <c r="K46" s="405" t="s">
        <v>194</v>
      </c>
      <c r="L46" s="405"/>
      <c r="M46" s="405" t="s">
        <v>74</v>
      </c>
      <c r="N46" s="405" t="s">
        <v>392</v>
      </c>
      <c r="O46" s="405" t="s">
        <v>65</v>
      </c>
      <c r="P46" s="405">
        <v>0</v>
      </c>
      <c r="Q46" s="405"/>
      <c r="R46" s="405"/>
      <c r="S46" s="405"/>
      <c r="T46" s="405" t="s">
        <v>375</v>
      </c>
      <c r="U46" s="405" t="s">
        <v>2836</v>
      </c>
      <c r="V46" s="405" t="s">
        <v>68</v>
      </c>
      <c r="W46" s="405" t="s">
        <v>68</v>
      </c>
      <c r="X46" s="405" t="s">
        <v>68</v>
      </c>
      <c r="Y46" s="405" t="s">
        <v>68</v>
      </c>
      <c r="Z46" s="405" t="s">
        <v>69</v>
      </c>
      <c r="AA46" s="405"/>
      <c r="AB46" s="405" t="s">
        <v>2737</v>
      </c>
      <c r="AC46" s="406">
        <v>45</v>
      </c>
      <c r="AD46" s="406">
        <v>8</v>
      </c>
      <c r="AE46" s="406">
        <v>-10</v>
      </c>
      <c r="AF46" s="407">
        <v>68.8</v>
      </c>
      <c r="AG46" s="407">
        <v>0</v>
      </c>
      <c r="AH46" s="408">
        <f t="shared" si="2"/>
        <v>68.8</v>
      </c>
      <c r="AI46" s="599">
        <f t="shared" si="3"/>
        <v>73.616</v>
      </c>
      <c r="AJ46" s="410"/>
      <c r="AK46" s="409"/>
    </row>
    <row r="47" spans="1:37" s="267" customFormat="1">
      <c r="A47" s="404">
        <v>16</v>
      </c>
      <c r="B47" s="405" t="s">
        <v>8</v>
      </c>
      <c r="C47" s="405" t="s">
        <v>2837</v>
      </c>
      <c r="D47" s="405" t="s">
        <v>2801</v>
      </c>
      <c r="E47" s="405" t="s">
        <v>378</v>
      </c>
      <c r="F47" s="405" t="s">
        <v>541</v>
      </c>
      <c r="G47" s="405"/>
      <c r="H47" s="405" t="s">
        <v>427</v>
      </c>
      <c r="I47" s="405"/>
      <c r="J47" s="405" t="s">
        <v>121</v>
      </c>
      <c r="K47" s="405"/>
      <c r="L47" s="405">
        <v>500</v>
      </c>
      <c r="M47" s="405" t="s">
        <v>236</v>
      </c>
      <c r="N47" s="405" t="s">
        <v>392</v>
      </c>
      <c r="O47" s="405" t="s">
        <v>65</v>
      </c>
      <c r="P47" s="405"/>
      <c r="Q47" s="405"/>
      <c r="R47" s="405"/>
      <c r="S47" s="405"/>
      <c r="T47" s="405"/>
      <c r="U47" s="405" t="s">
        <v>2838</v>
      </c>
      <c r="V47" s="405" t="s">
        <v>68</v>
      </c>
      <c r="W47" s="405" t="s">
        <v>68</v>
      </c>
      <c r="X47" s="405" t="s">
        <v>68</v>
      </c>
      <c r="Y47" s="405" t="s">
        <v>68</v>
      </c>
      <c r="Z47" s="405" t="s">
        <v>69</v>
      </c>
      <c r="AA47" s="405"/>
      <c r="AB47" s="405" t="s">
        <v>2792</v>
      </c>
      <c r="AC47" s="406">
        <v>49</v>
      </c>
      <c r="AD47" s="406">
        <v>8</v>
      </c>
      <c r="AE47" s="406">
        <v>0</v>
      </c>
      <c r="AF47" s="407">
        <v>91.2</v>
      </c>
      <c r="AG47" s="407">
        <v>0</v>
      </c>
      <c r="AH47" s="408">
        <f t="shared" si="2"/>
        <v>91.2</v>
      </c>
      <c r="AI47" s="599">
        <f t="shared" si="3"/>
        <v>97.584000000000003</v>
      </c>
      <c r="AJ47" s="410"/>
      <c r="AK47" s="409"/>
    </row>
    <row r="48" spans="1:37" s="267" customFormat="1">
      <c r="A48" s="404">
        <v>17</v>
      </c>
      <c r="B48" s="405" t="s">
        <v>8</v>
      </c>
      <c r="C48" s="405" t="s">
        <v>2839</v>
      </c>
      <c r="D48" s="405" t="s">
        <v>2801</v>
      </c>
      <c r="E48" s="405" t="s">
        <v>422</v>
      </c>
      <c r="F48" s="405" t="s">
        <v>541</v>
      </c>
      <c r="G48" s="405"/>
      <c r="H48" s="405" t="s">
        <v>2840</v>
      </c>
      <c r="I48" s="405">
        <v>3000</v>
      </c>
      <c r="J48" s="405" t="s">
        <v>389</v>
      </c>
      <c r="K48" s="405"/>
      <c r="L48" s="405"/>
      <c r="M48" s="405" t="s">
        <v>113</v>
      </c>
      <c r="N48" s="405" t="s">
        <v>392</v>
      </c>
      <c r="O48" s="405" t="s">
        <v>65</v>
      </c>
      <c r="P48" s="405">
        <v>0</v>
      </c>
      <c r="Q48" s="405"/>
      <c r="R48" s="405"/>
      <c r="S48" s="405"/>
      <c r="T48" s="405"/>
      <c r="U48" s="405" t="s">
        <v>2841</v>
      </c>
      <c r="V48" s="405" t="s">
        <v>68</v>
      </c>
      <c r="W48" s="405" t="s">
        <v>68</v>
      </c>
      <c r="X48" s="405" t="s">
        <v>68</v>
      </c>
      <c r="Y48" s="405" t="s">
        <v>68</v>
      </c>
      <c r="Z48" s="405" t="s">
        <v>69</v>
      </c>
      <c r="AA48" s="405"/>
      <c r="AB48" s="405" t="s">
        <v>2842</v>
      </c>
      <c r="AC48" s="406">
        <v>49</v>
      </c>
      <c r="AD48" s="406">
        <v>15</v>
      </c>
      <c r="AE48" s="406">
        <v>-10</v>
      </c>
      <c r="AF48" s="407">
        <v>86.4</v>
      </c>
      <c r="AG48" s="407">
        <v>0</v>
      </c>
      <c r="AH48" s="408">
        <f t="shared" si="2"/>
        <v>86.4</v>
      </c>
      <c r="AI48" s="599">
        <f t="shared" si="3"/>
        <v>92.448000000000008</v>
      </c>
      <c r="AJ48" s="410"/>
      <c r="AK48" s="409"/>
    </row>
    <row r="49" spans="1:37" s="688" customFormat="1" ht="15.75" thickBot="1">
      <c r="A49" s="411">
        <v>18</v>
      </c>
      <c r="B49" s="412" t="s">
        <v>8</v>
      </c>
      <c r="C49" s="412" t="s">
        <v>2843</v>
      </c>
      <c r="D49" s="412" t="s">
        <v>2801</v>
      </c>
      <c r="E49" s="412" t="s">
        <v>422</v>
      </c>
      <c r="F49" s="412" t="s">
        <v>541</v>
      </c>
      <c r="G49" s="412"/>
      <c r="H49" s="412" t="s">
        <v>2844</v>
      </c>
      <c r="I49" s="412">
        <v>3000</v>
      </c>
      <c r="J49" s="412" t="s">
        <v>108</v>
      </c>
      <c r="K49" s="412"/>
      <c r="L49" s="412"/>
      <c r="M49" s="412" t="s">
        <v>74</v>
      </c>
      <c r="N49" s="412" t="s">
        <v>75</v>
      </c>
      <c r="O49" s="412" t="s">
        <v>65</v>
      </c>
      <c r="P49" s="412">
        <v>0</v>
      </c>
      <c r="Q49" s="412"/>
      <c r="R49" s="412"/>
      <c r="S49" s="412"/>
      <c r="T49" s="412"/>
      <c r="U49" s="412" t="s">
        <v>2845</v>
      </c>
      <c r="V49" s="412" t="s">
        <v>68</v>
      </c>
      <c r="W49" s="412" t="s">
        <v>68</v>
      </c>
      <c r="X49" s="412" t="s">
        <v>68</v>
      </c>
      <c r="Y49" s="412" t="s">
        <v>68</v>
      </c>
      <c r="Z49" s="412" t="s">
        <v>69</v>
      </c>
      <c r="AA49" s="412"/>
      <c r="AB49" s="412" t="s">
        <v>2842</v>
      </c>
      <c r="AC49" s="413">
        <v>49</v>
      </c>
      <c r="AD49" s="413">
        <v>0</v>
      </c>
      <c r="AE49" s="413">
        <v>-10</v>
      </c>
      <c r="AF49" s="414">
        <v>62.400000000000006</v>
      </c>
      <c r="AG49" s="414">
        <v>0</v>
      </c>
      <c r="AH49" s="415">
        <f t="shared" si="2"/>
        <v>62.400000000000006</v>
      </c>
      <c r="AI49" s="600">
        <f t="shared" si="3"/>
        <v>66.768000000000015</v>
      </c>
      <c r="AJ49" s="416"/>
      <c r="AK49" s="417"/>
    </row>
    <row r="50" spans="1:37">
      <c r="A50" s="382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15"/>
      <c r="AD50" s="15"/>
      <c r="AE50" s="15"/>
      <c r="AF50" s="376"/>
      <c r="AG50" s="376"/>
      <c r="AH50" s="17"/>
      <c r="AI50" s="16"/>
      <c r="AJ50" s="11"/>
      <c r="AK50" s="11"/>
    </row>
    <row r="51" spans="1:37">
      <c r="A51" s="382" t="s">
        <v>133</v>
      </c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>
        <f>SUM(V31:V49)</f>
        <v>0</v>
      </c>
      <c r="W51" s="37"/>
      <c r="X51" s="37"/>
      <c r="Y51" s="37"/>
      <c r="Z51" s="37"/>
      <c r="AA51" s="37"/>
      <c r="AB51" s="37"/>
      <c r="AC51" s="10"/>
      <c r="AD51" s="10"/>
      <c r="AE51" s="10"/>
      <c r="AF51" s="376"/>
      <c r="AG51" s="376"/>
      <c r="AH51" s="17"/>
      <c r="AI51" s="18"/>
      <c r="AJ51" s="11"/>
      <c r="AK51" s="11"/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/>
    </customSheetView>
    <customSheetView guid="{5B1FA305-463D-4B6E-BF98-81A6929C891E}" scale="75" hiddenColumns="1">
      <pageMargins left="0" right="0" top="0" bottom="0" header="0" footer="0"/>
      <pageSetup orientation="portrait" horizontalDpi="4294967295" verticalDpi="4294967295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/>
    </customSheetView>
    <customSheetView guid="{B6E6045D-E631-482D-8F65-2EABDB0B6ECE}" scale="75" hiddenColumns="1">
      <selection activeCell="AW39" sqref="AW39"/>
      <pageMargins left="0" right="0" top="0" bottom="0" header="0" footer="0"/>
      <pageSetup orientation="portrait" horizontalDpi="4294967295" verticalDpi="4294967295"/>
    </customSheetView>
    <customSheetView guid="{074FE138-8171-45F3-8951-6B9C47661CC2}" scale="75" hiddenColumns="1">
      <selection activeCell="AW39" sqref="AW39"/>
      <pageMargins left="0" right="0" top="0" bottom="0" header="0" footer="0"/>
      <pageSetup orientation="portrait" horizontalDpi="4294967295" verticalDpi="4294967295"/>
    </customSheetView>
    <customSheetView guid="{6B75CD61-CFF4-4706-A14B-83CD51F19D1B}" scale="75" hiddenColumns="1">
      <pageMargins left="0" right="0" top="0" bottom="0" header="0" footer="0"/>
      <pageSetup orientation="portrait" horizontalDpi="4294967295" verticalDpi="4294967295"/>
    </customSheetView>
    <customSheetView guid="{8ABA602B-BA8D-44BA-AAC3-E387ACC3E4C4}" scale="75" hiddenColumns="1">
      <pageMargins left="0" right="0" top="0" bottom="0" header="0" footer="0"/>
      <pageSetup orientation="portrait" horizontalDpi="4294967295" verticalDpi="4294967295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/>
    </customSheetView>
    <customSheetView guid="{71B299E4-61CE-49C1-81D9-062E3F90F2BD}" scale="75" hiddenColumns="1">
      <pageMargins left="0" right="0" top="0" bottom="0" header="0" footer="0"/>
      <pageSetup orientation="portrait" horizontalDpi="4294967295" verticalDpi="4294967295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/>
    </customSheetView>
  </customSheetViews>
  <pageMargins left="0" right="0" top="0" bottom="0" header="0" footer="0"/>
  <pageSetup orientation="portrait" horizontalDpi="4294967295" verticalDpi="4294967295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B050"/>
  </sheetPr>
  <dimension ref="A1:AK22"/>
  <sheetViews>
    <sheetView zoomScale="75" zoomScaleNormal="75" workbookViewId="0">
      <selection activeCell="M22" sqref="M22"/>
    </sheetView>
  </sheetViews>
  <sheetFormatPr baseColWidth="10" defaultColWidth="9.140625" defaultRowHeight="15"/>
  <cols>
    <col min="1" max="1" width="4.28515625" style="692" bestFit="1" customWidth="1"/>
    <col min="2" max="2" width="8" style="225" bestFit="1" customWidth="1"/>
    <col min="3" max="3" width="12.85546875" style="225" hidden="1" customWidth="1"/>
    <col min="4" max="4" width="9.28515625" style="225" hidden="1" customWidth="1"/>
    <col min="5" max="5" width="11.5703125" style="225" hidden="1" customWidth="1"/>
    <col min="6" max="6" width="8" style="225" bestFit="1" customWidth="1"/>
    <col min="7" max="7" width="7.140625" style="225" hidden="1" customWidth="1"/>
    <col min="8" max="8" width="8.140625" style="225" bestFit="1" customWidth="1"/>
    <col min="9" max="9" width="8.85546875" style="225" hidden="1" customWidth="1"/>
    <col min="10" max="10" width="6.42578125" style="225" bestFit="1" customWidth="1"/>
    <col min="11" max="11" width="21" style="225" bestFit="1" customWidth="1"/>
    <col min="12" max="12" width="14.5703125" style="225" bestFit="1" customWidth="1"/>
    <col min="13" max="13" width="11.140625" style="225" bestFit="1" customWidth="1"/>
    <col min="14" max="14" width="6.5703125" style="225" bestFit="1" customWidth="1"/>
    <col min="15" max="15" width="7.5703125" style="225" bestFit="1" customWidth="1"/>
    <col min="16" max="16" width="9.28515625" style="225" hidden="1" customWidth="1"/>
    <col min="17" max="17" width="12.85546875" style="225" hidden="1" customWidth="1"/>
    <col min="18" max="18" width="15.7109375" style="225" hidden="1" customWidth="1"/>
    <col min="19" max="19" width="16.7109375" style="225" customWidth="1"/>
    <col min="20" max="20" width="10.5703125" style="225" hidden="1" customWidth="1"/>
    <col min="21" max="21" width="13.28515625" style="225" bestFit="1" customWidth="1"/>
    <col min="22" max="22" width="21.7109375" style="225" hidden="1" customWidth="1"/>
    <col min="23" max="23" width="21.7109375" style="225" bestFit="1" customWidth="1"/>
    <col min="24" max="24" width="16.85546875" style="225" bestFit="1" customWidth="1"/>
    <col min="25" max="25" width="15" style="225" bestFit="1" customWidth="1"/>
    <col min="26" max="26" width="4.7109375" style="225" bestFit="1" customWidth="1"/>
    <col min="27" max="27" width="6" style="225" customWidth="1"/>
    <col min="28" max="28" width="13.85546875" style="225" hidden="1" customWidth="1"/>
    <col min="29" max="29" width="13.140625" style="117" hidden="1" customWidth="1"/>
    <col min="30" max="30" width="10" style="117" hidden="1" customWidth="1"/>
    <col min="31" max="31" width="9.85546875" style="117" hidden="1" customWidth="1"/>
    <col min="32" max="32" width="8.5703125" style="760" bestFit="1" customWidth="1"/>
    <col min="33" max="33" width="12.5703125" style="760" bestFit="1" customWidth="1"/>
    <col min="34" max="34" width="10" style="117" bestFit="1" customWidth="1"/>
    <col min="35" max="35" width="11" style="88" bestFit="1" customWidth="1"/>
    <col min="36" max="36" width="9.140625" style="118"/>
    <col min="37" max="37" width="22.85546875" style="118" bestFit="1" customWidth="1"/>
    <col min="38" max="16384" width="9.140625" style="118"/>
  </cols>
  <sheetData>
    <row r="1" spans="1:37" s="272" customFormat="1" ht="77.25" customHeight="1" thickBot="1">
      <c r="A1" s="691"/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9"/>
      <c r="AD1" s="269"/>
      <c r="AE1" s="269"/>
      <c r="AF1" s="759"/>
      <c r="AG1" s="759"/>
      <c r="AH1" s="269"/>
      <c r="AI1" s="285"/>
    </row>
    <row r="2" spans="1:37" s="622" customFormat="1" ht="15.75" thickBot="1">
      <c r="A2" s="439" t="s">
        <v>22</v>
      </c>
      <c r="B2" s="618" t="s">
        <v>23</v>
      </c>
      <c r="C2" s="618" t="s">
        <v>24</v>
      </c>
      <c r="D2" s="618" t="s">
        <v>25</v>
      </c>
      <c r="E2" s="618" t="s">
        <v>26</v>
      </c>
      <c r="F2" s="618" t="s">
        <v>27</v>
      </c>
      <c r="G2" s="618" t="s">
        <v>28</v>
      </c>
      <c r="H2" s="618" t="s">
        <v>29</v>
      </c>
      <c r="I2" s="618" t="s">
        <v>30</v>
      </c>
      <c r="J2" s="618" t="s">
        <v>31</v>
      </c>
      <c r="K2" s="618" t="s">
        <v>32</v>
      </c>
      <c r="L2" s="618" t="s">
        <v>33</v>
      </c>
      <c r="M2" s="618" t="s">
        <v>34</v>
      </c>
      <c r="N2" s="618" t="s">
        <v>35</v>
      </c>
      <c r="O2" s="618" t="s">
        <v>36</v>
      </c>
      <c r="P2" s="618" t="s">
        <v>37</v>
      </c>
      <c r="Q2" s="618" t="s">
        <v>38</v>
      </c>
      <c r="R2" s="618" t="s">
        <v>39</v>
      </c>
      <c r="S2" s="618" t="s">
        <v>40</v>
      </c>
      <c r="T2" s="618" t="s">
        <v>41</v>
      </c>
      <c r="U2" s="618" t="s">
        <v>42</v>
      </c>
      <c r="V2" s="618" t="s">
        <v>43</v>
      </c>
      <c r="W2" s="618" t="s">
        <v>44</v>
      </c>
      <c r="X2" s="618" t="s">
        <v>45</v>
      </c>
      <c r="Y2" s="618" t="s">
        <v>46</v>
      </c>
      <c r="Z2" s="618" t="s">
        <v>47</v>
      </c>
      <c r="AA2" s="618" t="s">
        <v>48</v>
      </c>
      <c r="AB2" s="618" t="s">
        <v>49</v>
      </c>
      <c r="AC2" s="377" t="s">
        <v>50</v>
      </c>
      <c r="AD2" s="377" t="s">
        <v>51</v>
      </c>
      <c r="AE2" s="377" t="s">
        <v>52</v>
      </c>
      <c r="AF2" s="377" t="s">
        <v>53</v>
      </c>
      <c r="AG2" s="377" t="s">
        <v>54</v>
      </c>
      <c r="AH2" s="377" t="s">
        <v>55</v>
      </c>
      <c r="AI2" s="619" t="s">
        <v>56</v>
      </c>
      <c r="AJ2" s="620"/>
      <c r="AK2" s="621"/>
    </row>
    <row r="3" spans="1:37" s="272" customFormat="1">
      <c r="A3" s="693">
        <v>1</v>
      </c>
      <c r="B3" s="268" t="s">
        <v>8</v>
      </c>
      <c r="C3" s="268" t="s">
        <v>2972</v>
      </c>
      <c r="D3" s="268" t="s">
        <v>2973</v>
      </c>
      <c r="E3" s="268" t="s">
        <v>408</v>
      </c>
      <c r="F3" s="268" t="s">
        <v>541</v>
      </c>
      <c r="G3" s="268"/>
      <c r="H3" s="268" t="s">
        <v>770</v>
      </c>
      <c r="I3" s="268"/>
      <c r="J3" s="268" t="s">
        <v>121</v>
      </c>
      <c r="K3" s="268" t="s">
        <v>2974</v>
      </c>
      <c r="L3" s="268" t="s">
        <v>404</v>
      </c>
      <c r="M3" s="268" t="s">
        <v>113</v>
      </c>
      <c r="N3" s="268" t="s">
        <v>436</v>
      </c>
      <c r="O3" s="268" t="s">
        <v>65</v>
      </c>
      <c r="P3" s="268"/>
      <c r="Q3" s="268"/>
      <c r="R3" s="268"/>
      <c r="S3" s="268"/>
      <c r="T3" s="268"/>
      <c r="U3" s="268" t="s">
        <v>2975</v>
      </c>
      <c r="V3" s="268" t="s">
        <v>68</v>
      </c>
      <c r="W3" s="268" t="s">
        <v>68</v>
      </c>
      <c r="X3" s="268" t="s">
        <v>68</v>
      </c>
      <c r="Y3" s="268" t="s">
        <v>68</v>
      </c>
      <c r="Z3" s="268" t="s">
        <v>69</v>
      </c>
      <c r="AA3" s="268" t="s">
        <v>82</v>
      </c>
      <c r="AB3" s="268" t="s">
        <v>2792</v>
      </c>
      <c r="AC3" s="269">
        <v>73</v>
      </c>
      <c r="AD3" s="269">
        <v>8</v>
      </c>
      <c r="AE3" s="269">
        <v>13</v>
      </c>
      <c r="AF3" s="759">
        <v>150.4</v>
      </c>
      <c r="AG3" s="759">
        <v>0</v>
      </c>
      <c r="AH3" s="758">
        <f t="shared" ref="AH3:AH20" si="0">AF3-AG3</f>
        <v>150.4</v>
      </c>
      <c r="AI3" s="599">
        <f>AF3*1.07</f>
        <v>160.92800000000003</v>
      </c>
    </row>
    <row r="4" spans="1:37" s="272" customFormat="1">
      <c r="A4" s="693">
        <v>2</v>
      </c>
      <c r="B4" s="268" t="s">
        <v>8</v>
      </c>
      <c r="C4" s="268" t="s">
        <v>2976</v>
      </c>
      <c r="D4" s="268" t="s">
        <v>2973</v>
      </c>
      <c r="E4" s="268" t="s">
        <v>408</v>
      </c>
      <c r="F4" s="268" t="s">
        <v>541</v>
      </c>
      <c r="G4" s="268"/>
      <c r="H4" s="268" t="s">
        <v>770</v>
      </c>
      <c r="I4" s="268"/>
      <c r="J4" s="268" t="s">
        <v>121</v>
      </c>
      <c r="K4" s="268" t="s">
        <v>2974</v>
      </c>
      <c r="L4" s="268" t="s">
        <v>404</v>
      </c>
      <c r="M4" s="268" t="s">
        <v>113</v>
      </c>
      <c r="N4" s="268" t="s">
        <v>436</v>
      </c>
      <c r="O4" s="268" t="s">
        <v>65</v>
      </c>
      <c r="P4" s="268"/>
      <c r="Q4" s="268"/>
      <c r="R4" s="268"/>
      <c r="S4" s="268"/>
      <c r="T4" s="268"/>
      <c r="U4" s="268" t="s">
        <v>2977</v>
      </c>
      <c r="V4" s="268" t="s">
        <v>68</v>
      </c>
      <c r="W4" s="268" t="s">
        <v>68</v>
      </c>
      <c r="X4" s="268" t="s">
        <v>68</v>
      </c>
      <c r="Y4" s="268" t="s">
        <v>68</v>
      </c>
      <c r="Z4" s="268" t="s">
        <v>69</v>
      </c>
      <c r="AA4" s="268" t="s">
        <v>82</v>
      </c>
      <c r="AB4" s="268" t="s">
        <v>2792</v>
      </c>
      <c r="AC4" s="269">
        <v>73</v>
      </c>
      <c r="AD4" s="269">
        <v>8</v>
      </c>
      <c r="AE4" s="269">
        <v>13</v>
      </c>
      <c r="AF4" s="759">
        <v>150.4</v>
      </c>
      <c r="AG4" s="759">
        <v>0</v>
      </c>
      <c r="AH4" s="758">
        <f t="shared" si="0"/>
        <v>150.4</v>
      </c>
      <c r="AI4" s="599">
        <f t="shared" ref="AI4:AI20" si="1">AF4*1.07</f>
        <v>160.92800000000003</v>
      </c>
    </row>
    <row r="5" spans="1:37" s="272" customFormat="1">
      <c r="A5" s="693">
        <v>3</v>
      </c>
      <c r="B5" s="268" t="s">
        <v>8</v>
      </c>
      <c r="C5" s="268" t="s">
        <v>2978</v>
      </c>
      <c r="D5" s="268" t="s">
        <v>2973</v>
      </c>
      <c r="E5" s="268" t="s">
        <v>408</v>
      </c>
      <c r="F5" s="268" t="s">
        <v>541</v>
      </c>
      <c r="G5" s="268"/>
      <c r="H5" s="268" t="s">
        <v>770</v>
      </c>
      <c r="I5" s="268"/>
      <c r="J5" s="268" t="s">
        <v>121</v>
      </c>
      <c r="K5" s="268" t="s">
        <v>2974</v>
      </c>
      <c r="L5" s="268" t="s">
        <v>386</v>
      </c>
      <c r="M5" s="268" t="s">
        <v>113</v>
      </c>
      <c r="N5" s="268" t="s">
        <v>436</v>
      </c>
      <c r="O5" s="268" t="s">
        <v>65</v>
      </c>
      <c r="P5" s="268"/>
      <c r="Q5" s="268"/>
      <c r="R5" s="268"/>
      <c r="S5" s="268"/>
      <c r="T5" s="268"/>
      <c r="U5" s="268" t="s">
        <v>2979</v>
      </c>
      <c r="V5" s="268" t="s">
        <v>68</v>
      </c>
      <c r="W5" s="268" t="s">
        <v>68</v>
      </c>
      <c r="X5" s="268" t="s">
        <v>68</v>
      </c>
      <c r="Y5" s="268" t="s">
        <v>68</v>
      </c>
      <c r="Z5" s="268" t="s">
        <v>69</v>
      </c>
      <c r="AA5" s="268" t="s">
        <v>82</v>
      </c>
      <c r="AB5" s="268" t="s">
        <v>2792</v>
      </c>
      <c r="AC5" s="269">
        <v>73</v>
      </c>
      <c r="AD5" s="269">
        <v>8</v>
      </c>
      <c r="AE5" s="269">
        <v>8</v>
      </c>
      <c r="AF5" s="759">
        <v>142.4</v>
      </c>
      <c r="AG5" s="759">
        <v>0</v>
      </c>
      <c r="AH5" s="758">
        <f t="shared" si="0"/>
        <v>142.4</v>
      </c>
      <c r="AI5" s="599">
        <f t="shared" si="1"/>
        <v>152.36800000000002</v>
      </c>
    </row>
    <row r="6" spans="1:37" s="272" customFormat="1">
      <c r="A6" s="693">
        <v>4</v>
      </c>
      <c r="B6" s="268" t="s">
        <v>8</v>
      </c>
      <c r="C6" s="268" t="s">
        <v>2980</v>
      </c>
      <c r="D6" s="268" t="s">
        <v>2973</v>
      </c>
      <c r="E6" s="268" t="s">
        <v>408</v>
      </c>
      <c r="F6" s="268" t="s">
        <v>541</v>
      </c>
      <c r="G6" s="268"/>
      <c r="H6" s="268" t="s">
        <v>770</v>
      </c>
      <c r="I6" s="268"/>
      <c r="J6" s="268" t="s">
        <v>121</v>
      </c>
      <c r="K6" s="268" t="s">
        <v>2974</v>
      </c>
      <c r="L6" s="268" t="s">
        <v>386</v>
      </c>
      <c r="M6" s="268" t="s">
        <v>113</v>
      </c>
      <c r="N6" s="268" t="s">
        <v>436</v>
      </c>
      <c r="O6" s="268" t="s">
        <v>65</v>
      </c>
      <c r="P6" s="268"/>
      <c r="Q6" s="268"/>
      <c r="R6" s="268"/>
      <c r="S6" s="268"/>
      <c r="T6" s="268"/>
      <c r="U6" s="268" t="s">
        <v>2981</v>
      </c>
      <c r="V6" s="268" t="s">
        <v>68</v>
      </c>
      <c r="W6" s="268" t="s">
        <v>68</v>
      </c>
      <c r="X6" s="268" t="s">
        <v>68</v>
      </c>
      <c r="Y6" s="268" t="s">
        <v>68</v>
      </c>
      <c r="Z6" s="268" t="s">
        <v>69</v>
      </c>
      <c r="AA6" s="268" t="s">
        <v>82</v>
      </c>
      <c r="AB6" s="268" t="s">
        <v>2792</v>
      </c>
      <c r="AC6" s="269">
        <v>73</v>
      </c>
      <c r="AD6" s="269">
        <v>8</v>
      </c>
      <c r="AE6" s="269">
        <v>8</v>
      </c>
      <c r="AF6" s="759">
        <v>142.4</v>
      </c>
      <c r="AG6" s="759">
        <v>0</v>
      </c>
      <c r="AH6" s="758">
        <f t="shared" si="0"/>
        <v>142.4</v>
      </c>
      <c r="AI6" s="599">
        <f t="shared" si="1"/>
        <v>152.36800000000002</v>
      </c>
    </row>
    <row r="7" spans="1:37" s="272" customFormat="1">
      <c r="A7" s="693">
        <v>5</v>
      </c>
      <c r="B7" s="268" t="s">
        <v>8</v>
      </c>
      <c r="C7" s="268" t="s">
        <v>2982</v>
      </c>
      <c r="D7" s="268" t="s">
        <v>2973</v>
      </c>
      <c r="E7" s="268" t="s">
        <v>403</v>
      </c>
      <c r="F7" s="268" t="s">
        <v>541</v>
      </c>
      <c r="G7" s="268"/>
      <c r="H7" s="268" t="s">
        <v>773</v>
      </c>
      <c r="I7" s="268">
        <v>3000</v>
      </c>
      <c r="J7" s="268" t="s">
        <v>121</v>
      </c>
      <c r="K7" s="268"/>
      <c r="L7" s="268"/>
      <c r="M7" s="268" t="s">
        <v>74</v>
      </c>
      <c r="N7" s="268" t="s">
        <v>401</v>
      </c>
      <c r="O7" s="268" t="s">
        <v>65</v>
      </c>
      <c r="P7" s="268">
        <v>0</v>
      </c>
      <c r="Q7" s="268"/>
      <c r="R7" s="268"/>
      <c r="S7" s="268"/>
      <c r="T7" s="268"/>
      <c r="U7" s="268" t="s">
        <v>2983</v>
      </c>
      <c r="V7" s="268" t="s">
        <v>68</v>
      </c>
      <c r="W7" s="268" t="s">
        <v>68</v>
      </c>
      <c r="X7" s="268" t="s">
        <v>68</v>
      </c>
      <c r="Y7" s="268" t="s">
        <v>68</v>
      </c>
      <c r="Z7" s="268" t="s">
        <v>69</v>
      </c>
      <c r="AA7" s="268"/>
      <c r="AB7" s="268" t="s">
        <v>2842</v>
      </c>
      <c r="AC7" s="269">
        <v>73</v>
      </c>
      <c r="AD7" s="269">
        <v>8</v>
      </c>
      <c r="AE7" s="269">
        <v>-10</v>
      </c>
      <c r="AF7" s="759">
        <v>113.60000000000001</v>
      </c>
      <c r="AG7" s="759">
        <v>0</v>
      </c>
      <c r="AH7" s="758">
        <f t="shared" si="0"/>
        <v>113.60000000000001</v>
      </c>
      <c r="AI7" s="599">
        <f t="shared" si="1"/>
        <v>121.55200000000002</v>
      </c>
    </row>
    <row r="8" spans="1:37" s="272" customFormat="1">
      <c r="A8" s="693">
        <v>6</v>
      </c>
      <c r="B8" s="268" t="s">
        <v>8</v>
      </c>
      <c r="C8" s="268" t="s">
        <v>2984</v>
      </c>
      <c r="D8" s="268" t="s">
        <v>2973</v>
      </c>
      <c r="E8" s="268" t="s">
        <v>403</v>
      </c>
      <c r="F8" s="268" t="s">
        <v>541</v>
      </c>
      <c r="G8" s="268"/>
      <c r="H8" s="268" t="s">
        <v>773</v>
      </c>
      <c r="I8" s="268">
        <v>3000</v>
      </c>
      <c r="J8" s="268" t="s">
        <v>389</v>
      </c>
      <c r="K8" s="268" t="s">
        <v>194</v>
      </c>
      <c r="L8" s="268" t="s">
        <v>404</v>
      </c>
      <c r="M8" s="268" t="s">
        <v>74</v>
      </c>
      <c r="N8" s="268" t="s">
        <v>75</v>
      </c>
      <c r="O8" s="268" t="s">
        <v>65</v>
      </c>
      <c r="P8" s="268">
        <v>0</v>
      </c>
      <c r="Q8" s="268"/>
      <c r="R8" s="268"/>
      <c r="S8" s="268"/>
      <c r="T8" s="268"/>
      <c r="U8" s="268" t="s">
        <v>2985</v>
      </c>
      <c r="V8" s="268" t="s">
        <v>416</v>
      </c>
      <c r="W8" s="268" t="s">
        <v>416</v>
      </c>
      <c r="X8" s="268" t="s">
        <v>68</v>
      </c>
      <c r="Y8" s="268" t="s">
        <v>68</v>
      </c>
      <c r="Z8" s="268" t="s">
        <v>69</v>
      </c>
      <c r="AA8" s="268"/>
      <c r="AB8" s="268" t="s">
        <v>2873</v>
      </c>
      <c r="AC8" s="269">
        <v>73</v>
      </c>
      <c r="AD8" s="269">
        <v>15</v>
      </c>
      <c r="AE8" s="269">
        <v>13</v>
      </c>
      <c r="AF8" s="759">
        <v>161.60000000000002</v>
      </c>
      <c r="AG8" s="759">
        <v>0</v>
      </c>
      <c r="AH8" s="758">
        <f t="shared" si="0"/>
        <v>161.60000000000002</v>
      </c>
      <c r="AI8" s="599">
        <f t="shared" si="1"/>
        <v>172.91200000000003</v>
      </c>
    </row>
    <row r="9" spans="1:37" s="272" customFormat="1">
      <c r="A9" s="693">
        <v>7</v>
      </c>
      <c r="B9" s="268" t="s">
        <v>8</v>
      </c>
      <c r="C9" s="268" t="s">
        <v>2986</v>
      </c>
      <c r="D9" s="268" t="s">
        <v>2973</v>
      </c>
      <c r="E9" s="268" t="s">
        <v>403</v>
      </c>
      <c r="F9" s="268" t="s">
        <v>541</v>
      </c>
      <c r="G9" s="268"/>
      <c r="H9" s="268" t="s">
        <v>770</v>
      </c>
      <c r="I9" s="268">
        <v>3000</v>
      </c>
      <c r="J9" s="268" t="s">
        <v>121</v>
      </c>
      <c r="K9" s="268" t="s">
        <v>194</v>
      </c>
      <c r="L9" s="268">
        <v>500</v>
      </c>
      <c r="M9" s="268" t="s">
        <v>74</v>
      </c>
      <c r="N9" s="268" t="s">
        <v>401</v>
      </c>
      <c r="O9" s="268" t="s">
        <v>65</v>
      </c>
      <c r="P9" s="268">
        <v>0</v>
      </c>
      <c r="Q9" s="268"/>
      <c r="R9" s="268"/>
      <c r="S9" s="268"/>
      <c r="T9" s="268"/>
      <c r="U9" s="268" t="s">
        <v>2987</v>
      </c>
      <c r="V9" s="268" t="s">
        <v>68</v>
      </c>
      <c r="W9" s="268" t="s">
        <v>68</v>
      </c>
      <c r="X9" s="268" t="s">
        <v>68</v>
      </c>
      <c r="Y9" s="268" t="s">
        <v>68</v>
      </c>
      <c r="Z9" s="268" t="s">
        <v>69</v>
      </c>
      <c r="AA9" s="268"/>
      <c r="AB9" s="268" t="s">
        <v>2842</v>
      </c>
      <c r="AC9" s="269">
        <v>73</v>
      </c>
      <c r="AD9" s="269">
        <v>8</v>
      </c>
      <c r="AE9" s="269">
        <v>0</v>
      </c>
      <c r="AF9" s="759">
        <v>129.6</v>
      </c>
      <c r="AG9" s="759">
        <v>0</v>
      </c>
      <c r="AH9" s="758">
        <f t="shared" si="0"/>
        <v>129.6</v>
      </c>
      <c r="AI9" s="599">
        <f t="shared" si="1"/>
        <v>138.672</v>
      </c>
    </row>
    <row r="10" spans="1:37" s="272" customFormat="1">
      <c r="A10" s="693">
        <v>8</v>
      </c>
      <c r="B10" s="268" t="s">
        <v>8</v>
      </c>
      <c r="C10" s="268" t="s">
        <v>2988</v>
      </c>
      <c r="D10" s="268" t="s">
        <v>2973</v>
      </c>
      <c r="E10" s="268" t="s">
        <v>403</v>
      </c>
      <c r="F10" s="268" t="s">
        <v>541</v>
      </c>
      <c r="G10" s="268"/>
      <c r="H10" s="268" t="s">
        <v>773</v>
      </c>
      <c r="I10" s="268">
        <v>3000</v>
      </c>
      <c r="J10" s="268"/>
      <c r="K10" s="268"/>
      <c r="L10" s="268"/>
      <c r="M10" s="268" t="s">
        <v>74</v>
      </c>
      <c r="N10" s="268" t="s">
        <v>392</v>
      </c>
      <c r="O10" s="268" t="s">
        <v>65</v>
      </c>
      <c r="P10" s="268">
        <v>0</v>
      </c>
      <c r="Q10" s="268"/>
      <c r="R10" s="268"/>
      <c r="S10" s="268"/>
      <c r="T10" s="268"/>
      <c r="U10" s="268" t="s">
        <v>2989</v>
      </c>
      <c r="V10" s="268" t="s">
        <v>68</v>
      </c>
      <c r="W10" s="268" t="s">
        <v>68</v>
      </c>
      <c r="X10" s="268" t="s">
        <v>68</v>
      </c>
      <c r="Y10" s="268" t="s">
        <v>68</v>
      </c>
      <c r="Z10" s="268" t="s">
        <v>69</v>
      </c>
      <c r="AA10" s="268"/>
      <c r="AB10" s="268" t="s">
        <v>2842</v>
      </c>
      <c r="AC10" s="269">
        <v>73</v>
      </c>
      <c r="AD10" s="269">
        <v>-10</v>
      </c>
      <c r="AE10" s="269">
        <v>-10</v>
      </c>
      <c r="AF10" s="759">
        <v>84.800000000000011</v>
      </c>
      <c r="AG10" s="759">
        <v>0</v>
      </c>
      <c r="AH10" s="758">
        <f t="shared" si="0"/>
        <v>84.800000000000011</v>
      </c>
      <c r="AI10" s="599">
        <f t="shared" si="1"/>
        <v>90.736000000000018</v>
      </c>
    </row>
    <row r="11" spans="1:37" s="272" customFormat="1">
      <c r="A11" s="693">
        <v>9</v>
      </c>
      <c r="B11" s="268" t="s">
        <v>8</v>
      </c>
      <c r="C11" s="268" t="s">
        <v>2990</v>
      </c>
      <c r="D11" s="268" t="s">
        <v>2973</v>
      </c>
      <c r="E11" s="268" t="s">
        <v>403</v>
      </c>
      <c r="F11" s="268" t="s">
        <v>541</v>
      </c>
      <c r="G11" s="268"/>
      <c r="H11" s="268" t="s">
        <v>773</v>
      </c>
      <c r="I11" s="268">
        <v>3000</v>
      </c>
      <c r="J11" s="268" t="s">
        <v>121</v>
      </c>
      <c r="K11" s="268" t="s">
        <v>194</v>
      </c>
      <c r="L11" s="268">
        <v>1000</v>
      </c>
      <c r="M11" s="268" t="s">
        <v>74</v>
      </c>
      <c r="N11" s="268" t="s">
        <v>392</v>
      </c>
      <c r="O11" s="268" t="s">
        <v>65</v>
      </c>
      <c r="P11" s="268">
        <v>0</v>
      </c>
      <c r="Q11" s="268"/>
      <c r="R11" s="268"/>
      <c r="S11" s="268"/>
      <c r="T11" s="268"/>
      <c r="U11" s="268" t="s">
        <v>2991</v>
      </c>
      <c r="V11" s="268" t="s">
        <v>432</v>
      </c>
      <c r="W11" s="268" t="s">
        <v>432</v>
      </c>
      <c r="X11" s="268" t="s">
        <v>68</v>
      </c>
      <c r="Y11" s="268" t="s">
        <v>68</v>
      </c>
      <c r="Z11" s="268" t="s">
        <v>69</v>
      </c>
      <c r="AA11" s="268"/>
      <c r="AB11" s="268" t="s">
        <v>2873</v>
      </c>
      <c r="AC11" s="269">
        <v>73</v>
      </c>
      <c r="AD11" s="269">
        <v>8</v>
      </c>
      <c r="AE11" s="269">
        <v>8</v>
      </c>
      <c r="AF11" s="759">
        <v>142.4</v>
      </c>
      <c r="AG11" s="759">
        <v>0</v>
      </c>
      <c r="AH11" s="758">
        <f t="shared" si="0"/>
        <v>142.4</v>
      </c>
      <c r="AI11" s="599">
        <f t="shared" si="1"/>
        <v>152.36800000000002</v>
      </c>
    </row>
    <row r="12" spans="1:37" s="272" customFormat="1">
      <c r="A12" s="693">
        <v>10</v>
      </c>
      <c r="B12" s="268" t="s">
        <v>8</v>
      </c>
      <c r="C12" s="268" t="s">
        <v>2992</v>
      </c>
      <c r="D12" s="268" t="s">
        <v>2973</v>
      </c>
      <c r="E12" s="268" t="s">
        <v>403</v>
      </c>
      <c r="F12" s="268" t="s">
        <v>541</v>
      </c>
      <c r="G12" s="268"/>
      <c r="H12" s="268" t="s">
        <v>773</v>
      </c>
      <c r="I12" s="268">
        <v>3000</v>
      </c>
      <c r="J12" s="268" t="s">
        <v>108</v>
      </c>
      <c r="K12" s="268" t="s">
        <v>194</v>
      </c>
      <c r="L12" s="268">
        <v>500</v>
      </c>
      <c r="M12" s="268" t="s">
        <v>74</v>
      </c>
      <c r="N12" s="268" t="s">
        <v>401</v>
      </c>
      <c r="O12" s="268" t="s">
        <v>65</v>
      </c>
      <c r="P12" s="268">
        <v>0</v>
      </c>
      <c r="Q12" s="268"/>
      <c r="R12" s="268"/>
      <c r="S12" s="268"/>
      <c r="T12" s="268"/>
      <c r="U12" s="268" t="s">
        <v>2993</v>
      </c>
      <c r="V12" s="268" t="s">
        <v>68</v>
      </c>
      <c r="W12" s="268" t="s">
        <v>68</v>
      </c>
      <c r="X12" s="268" t="s">
        <v>68</v>
      </c>
      <c r="Y12" s="268" t="s">
        <v>68</v>
      </c>
      <c r="Z12" s="268" t="s">
        <v>69</v>
      </c>
      <c r="AA12" s="268"/>
      <c r="AB12" s="268" t="s">
        <v>2842</v>
      </c>
      <c r="AC12" s="269">
        <v>73</v>
      </c>
      <c r="AD12" s="269">
        <v>0</v>
      </c>
      <c r="AE12" s="269">
        <v>0</v>
      </c>
      <c r="AF12" s="759">
        <v>116.80000000000001</v>
      </c>
      <c r="AG12" s="759">
        <v>0</v>
      </c>
      <c r="AH12" s="758">
        <f t="shared" si="0"/>
        <v>116.80000000000001</v>
      </c>
      <c r="AI12" s="599">
        <f t="shared" si="1"/>
        <v>124.97600000000001</v>
      </c>
    </row>
    <row r="13" spans="1:37" s="272" customFormat="1">
      <c r="A13" s="693">
        <v>11</v>
      </c>
      <c r="B13" s="268" t="s">
        <v>8</v>
      </c>
      <c r="C13" s="268" t="s">
        <v>2994</v>
      </c>
      <c r="D13" s="268" t="s">
        <v>2973</v>
      </c>
      <c r="E13" s="268" t="s">
        <v>403</v>
      </c>
      <c r="F13" s="268" t="s">
        <v>541</v>
      </c>
      <c r="G13" s="268"/>
      <c r="H13" s="268" t="s">
        <v>770</v>
      </c>
      <c r="I13" s="268">
        <v>3000</v>
      </c>
      <c r="J13" s="268" t="s">
        <v>121</v>
      </c>
      <c r="K13" s="268" t="s">
        <v>194</v>
      </c>
      <c r="L13" s="268">
        <v>500</v>
      </c>
      <c r="M13" s="268" t="s">
        <v>74</v>
      </c>
      <c r="N13" s="268" t="s">
        <v>401</v>
      </c>
      <c r="O13" s="268" t="s">
        <v>65</v>
      </c>
      <c r="P13" s="268">
        <v>0</v>
      </c>
      <c r="Q13" s="268"/>
      <c r="R13" s="268"/>
      <c r="S13" s="268"/>
      <c r="T13" s="268"/>
      <c r="U13" s="268" t="s">
        <v>2995</v>
      </c>
      <c r="V13" s="268" t="s">
        <v>68</v>
      </c>
      <c r="W13" s="268" t="s">
        <v>68</v>
      </c>
      <c r="X13" s="268" t="s">
        <v>68</v>
      </c>
      <c r="Y13" s="268" t="s">
        <v>68</v>
      </c>
      <c r="Z13" s="268" t="s">
        <v>69</v>
      </c>
      <c r="AA13" s="268"/>
      <c r="AB13" s="268" t="s">
        <v>2842</v>
      </c>
      <c r="AC13" s="269">
        <v>73</v>
      </c>
      <c r="AD13" s="269">
        <v>8</v>
      </c>
      <c r="AE13" s="269">
        <v>0</v>
      </c>
      <c r="AF13" s="759">
        <v>129.6</v>
      </c>
      <c r="AG13" s="759">
        <v>0</v>
      </c>
      <c r="AH13" s="758">
        <f t="shared" si="0"/>
        <v>129.6</v>
      </c>
      <c r="AI13" s="599">
        <f t="shared" si="1"/>
        <v>138.672</v>
      </c>
    </row>
    <row r="14" spans="1:37" s="272" customFormat="1">
      <c r="A14" s="693">
        <v>12</v>
      </c>
      <c r="B14" s="268" t="s">
        <v>8</v>
      </c>
      <c r="C14" s="268" t="s">
        <v>2996</v>
      </c>
      <c r="D14" s="268" t="s">
        <v>2973</v>
      </c>
      <c r="E14" s="268" t="s">
        <v>403</v>
      </c>
      <c r="F14" s="268" t="s">
        <v>541</v>
      </c>
      <c r="G14" s="268"/>
      <c r="H14" s="268" t="s">
        <v>770</v>
      </c>
      <c r="I14" s="268">
        <v>3000</v>
      </c>
      <c r="J14" s="268" t="s">
        <v>121</v>
      </c>
      <c r="K14" s="268" t="s">
        <v>194</v>
      </c>
      <c r="L14" s="268"/>
      <c r="M14" s="268" t="s">
        <v>74</v>
      </c>
      <c r="N14" s="268" t="s">
        <v>401</v>
      </c>
      <c r="O14" s="268" t="s">
        <v>65</v>
      </c>
      <c r="P14" s="268">
        <v>0</v>
      </c>
      <c r="Q14" s="268"/>
      <c r="R14" s="268"/>
      <c r="S14" s="268"/>
      <c r="T14" s="268"/>
      <c r="U14" s="268" t="s">
        <v>2997</v>
      </c>
      <c r="V14" s="268" t="s">
        <v>416</v>
      </c>
      <c r="W14" s="268" t="s">
        <v>416</v>
      </c>
      <c r="X14" s="268" t="s">
        <v>68</v>
      </c>
      <c r="Y14" s="268" t="s">
        <v>68</v>
      </c>
      <c r="Z14" s="268" t="s">
        <v>69</v>
      </c>
      <c r="AA14" s="268"/>
      <c r="AB14" s="268" t="s">
        <v>2873</v>
      </c>
      <c r="AC14" s="269">
        <v>73</v>
      </c>
      <c r="AD14" s="269">
        <v>8</v>
      </c>
      <c r="AE14" s="269">
        <v>-10</v>
      </c>
      <c r="AF14" s="759">
        <v>113.60000000000001</v>
      </c>
      <c r="AG14" s="759">
        <v>0</v>
      </c>
      <c r="AH14" s="758">
        <f t="shared" si="0"/>
        <v>113.60000000000001</v>
      </c>
      <c r="AI14" s="599">
        <f t="shared" si="1"/>
        <v>121.55200000000002</v>
      </c>
    </row>
    <row r="15" spans="1:37" s="272" customFormat="1">
      <c r="A15" s="693">
        <v>13</v>
      </c>
      <c r="B15" s="268" t="s">
        <v>8</v>
      </c>
      <c r="C15" s="268" t="s">
        <v>2998</v>
      </c>
      <c r="D15" s="268" t="s">
        <v>2973</v>
      </c>
      <c r="E15" s="268" t="s">
        <v>2999</v>
      </c>
      <c r="F15" s="268" t="s">
        <v>541</v>
      </c>
      <c r="G15" s="268"/>
      <c r="H15" s="268" t="s">
        <v>770</v>
      </c>
      <c r="I15" s="268">
        <v>3000</v>
      </c>
      <c r="J15" s="268" t="s">
        <v>121</v>
      </c>
      <c r="K15" s="268" t="s">
        <v>194</v>
      </c>
      <c r="L15" s="268">
        <v>500</v>
      </c>
      <c r="M15" s="268" t="s">
        <v>74</v>
      </c>
      <c r="N15" s="268" t="s">
        <v>401</v>
      </c>
      <c r="O15" s="268" t="s">
        <v>65</v>
      </c>
      <c r="P15" s="268">
        <v>0</v>
      </c>
      <c r="Q15" s="268"/>
      <c r="R15" s="268"/>
      <c r="S15" s="268"/>
      <c r="T15" s="268"/>
      <c r="U15" s="268" t="s">
        <v>3000</v>
      </c>
      <c r="V15" s="268" t="s">
        <v>416</v>
      </c>
      <c r="W15" s="268" t="s">
        <v>416</v>
      </c>
      <c r="X15" s="268" t="s">
        <v>68</v>
      </c>
      <c r="Y15" s="268" t="s">
        <v>68</v>
      </c>
      <c r="Z15" s="268" t="s">
        <v>69</v>
      </c>
      <c r="AA15" s="268"/>
      <c r="AB15" s="268" t="s">
        <v>2873</v>
      </c>
      <c r="AC15" s="269">
        <v>73</v>
      </c>
      <c r="AD15" s="269">
        <v>8</v>
      </c>
      <c r="AE15" s="269">
        <v>0</v>
      </c>
      <c r="AF15" s="759">
        <v>129.6</v>
      </c>
      <c r="AG15" s="759">
        <v>0</v>
      </c>
      <c r="AH15" s="758">
        <f t="shared" si="0"/>
        <v>129.6</v>
      </c>
      <c r="AI15" s="599">
        <f t="shared" si="1"/>
        <v>138.672</v>
      </c>
    </row>
    <row r="16" spans="1:37" s="272" customFormat="1">
      <c r="A16" s="693">
        <v>14</v>
      </c>
      <c r="B16" s="268" t="s">
        <v>8</v>
      </c>
      <c r="C16" s="268" t="s">
        <v>3001</v>
      </c>
      <c r="D16" s="268" t="s">
        <v>2973</v>
      </c>
      <c r="E16" s="268" t="s">
        <v>2999</v>
      </c>
      <c r="F16" s="268" t="s">
        <v>541</v>
      </c>
      <c r="G16" s="268"/>
      <c r="H16" s="268" t="s">
        <v>770</v>
      </c>
      <c r="I16" s="268">
        <v>3000</v>
      </c>
      <c r="J16" s="268" t="s">
        <v>121</v>
      </c>
      <c r="K16" s="268" t="s">
        <v>194</v>
      </c>
      <c r="L16" s="268">
        <v>500</v>
      </c>
      <c r="M16" s="268" t="s">
        <v>74</v>
      </c>
      <c r="N16" s="268" t="s">
        <v>401</v>
      </c>
      <c r="O16" s="268" t="s">
        <v>65</v>
      </c>
      <c r="P16" s="268">
        <v>0</v>
      </c>
      <c r="Q16" s="268"/>
      <c r="R16" s="268"/>
      <c r="S16" s="268"/>
      <c r="T16" s="268"/>
      <c r="U16" s="268" t="s">
        <v>3002</v>
      </c>
      <c r="V16" s="268" t="s">
        <v>416</v>
      </c>
      <c r="W16" s="268" t="s">
        <v>416</v>
      </c>
      <c r="X16" s="268" t="s">
        <v>68</v>
      </c>
      <c r="Y16" s="268" t="s">
        <v>68</v>
      </c>
      <c r="Z16" s="268" t="s">
        <v>69</v>
      </c>
      <c r="AA16" s="268"/>
      <c r="AB16" s="268" t="s">
        <v>2873</v>
      </c>
      <c r="AC16" s="269">
        <v>73</v>
      </c>
      <c r="AD16" s="269">
        <v>8</v>
      </c>
      <c r="AE16" s="269">
        <v>0</v>
      </c>
      <c r="AF16" s="759">
        <v>129.6</v>
      </c>
      <c r="AG16" s="759">
        <v>0</v>
      </c>
      <c r="AH16" s="758">
        <f t="shared" si="0"/>
        <v>129.6</v>
      </c>
      <c r="AI16" s="599">
        <f t="shared" si="1"/>
        <v>138.672</v>
      </c>
    </row>
    <row r="17" spans="1:35" s="272" customFormat="1">
      <c r="A17" s="693">
        <v>15</v>
      </c>
      <c r="B17" s="268" t="s">
        <v>8</v>
      </c>
      <c r="C17" s="268" t="s">
        <v>3003</v>
      </c>
      <c r="D17" s="268" t="s">
        <v>2973</v>
      </c>
      <c r="E17" s="268" t="s">
        <v>2999</v>
      </c>
      <c r="F17" s="268" t="s">
        <v>541</v>
      </c>
      <c r="G17" s="268"/>
      <c r="H17" s="268" t="s">
        <v>770</v>
      </c>
      <c r="I17" s="268">
        <v>3000</v>
      </c>
      <c r="J17" s="268" t="s">
        <v>121</v>
      </c>
      <c r="K17" s="268" t="s">
        <v>194</v>
      </c>
      <c r="L17" s="268">
        <v>500</v>
      </c>
      <c r="M17" s="268" t="s">
        <v>74</v>
      </c>
      <c r="N17" s="268" t="s">
        <v>401</v>
      </c>
      <c r="O17" s="268" t="s">
        <v>65</v>
      </c>
      <c r="P17" s="268">
        <v>0</v>
      </c>
      <c r="Q17" s="268"/>
      <c r="R17" s="268"/>
      <c r="S17" s="268"/>
      <c r="T17" s="268"/>
      <c r="U17" s="268" t="s">
        <v>3004</v>
      </c>
      <c r="V17" s="268" t="s">
        <v>416</v>
      </c>
      <c r="W17" s="268" t="s">
        <v>416</v>
      </c>
      <c r="X17" s="268" t="s">
        <v>68</v>
      </c>
      <c r="Y17" s="268" t="s">
        <v>68</v>
      </c>
      <c r="Z17" s="268" t="s">
        <v>69</v>
      </c>
      <c r="AA17" s="268"/>
      <c r="AB17" s="268" t="s">
        <v>2873</v>
      </c>
      <c r="AC17" s="269">
        <v>73</v>
      </c>
      <c r="AD17" s="269">
        <v>8</v>
      </c>
      <c r="AE17" s="269">
        <v>0</v>
      </c>
      <c r="AF17" s="759">
        <v>129.6</v>
      </c>
      <c r="AG17" s="759">
        <v>0</v>
      </c>
      <c r="AH17" s="758">
        <f t="shared" si="0"/>
        <v>129.6</v>
      </c>
      <c r="AI17" s="599">
        <f t="shared" si="1"/>
        <v>138.672</v>
      </c>
    </row>
    <row r="18" spans="1:35" s="272" customFormat="1">
      <c r="A18" s="693">
        <v>16</v>
      </c>
      <c r="B18" s="268" t="s">
        <v>8</v>
      </c>
      <c r="C18" s="268" t="s">
        <v>3005</v>
      </c>
      <c r="D18" s="268" t="s">
        <v>2973</v>
      </c>
      <c r="E18" s="268" t="s">
        <v>2999</v>
      </c>
      <c r="F18" s="268" t="s">
        <v>541</v>
      </c>
      <c r="G18" s="268"/>
      <c r="H18" s="268" t="s">
        <v>770</v>
      </c>
      <c r="I18" s="268">
        <v>3000</v>
      </c>
      <c r="J18" s="268" t="s">
        <v>121</v>
      </c>
      <c r="K18" s="268" t="s">
        <v>194</v>
      </c>
      <c r="L18" s="268">
        <v>500</v>
      </c>
      <c r="M18" s="268" t="s">
        <v>74</v>
      </c>
      <c r="N18" s="268" t="s">
        <v>401</v>
      </c>
      <c r="O18" s="268" t="s">
        <v>65</v>
      </c>
      <c r="P18" s="268">
        <v>0</v>
      </c>
      <c r="Q18" s="268"/>
      <c r="R18" s="268"/>
      <c r="S18" s="268"/>
      <c r="T18" s="268"/>
      <c r="U18" s="268" t="s">
        <v>3006</v>
      </c>
      <c r="V18" s="268" t="s">
        <v>416</v>
      </c>
      <c r="W18" s="268" t="s">
        <v>416</v>
      </c>
      <c r="X18" s="268" t="s">
        <v>68</v>
      </c>
      <c r="Y18" s="268" t="s">
        <v>68</v>
      </c>
      <c r="Z18" s="268" t="s">
        <v>69</v>
      </c>
      <c r="AA18" s="268"/>
      <c r="AB18" s="268" t="s">
        <v>2873</v>
      </c>
      <c r="AC18" s="269">
        <v>73</v>
      </c>
      <c r="AD18" s="269">
        <v>8</v>
      </c>
      <c r="AE18" s="269">
        <v>0</v>
      </c>
      <c r="AF18" s="759">
        <v>129.6</v>
      </c>
      <c r="AG18" s="759">
        <v>0</v>
      </c>
      <c r="AH18" s="758">
        <f t="shared" si="0"/>
        <v>129.6</v>
      </c>
      <c r="AI18" s="599">
        <f t="shared" si="1"/>
        <v>138.672</v>
      </c>
    </row>
    <row r="19" spans="1:35" s="272" customFormat="1">
      <c r="A19" s="693">
        <v>17</v>
      </c>
      <c r="B19" s="268" t="s">
        <v>8</v>
      </c>
      <c r="C19" s="268" t="s">
        <v>3007</v>
      </c>
      <c r="D19" s="268" t="s">
        <v>2973</v>
      </c>
      <c r="E19" s="268" t="s">
        <v>2999</v>
      </c>
      <c r="F19" s="268" t="s">
        <v>541</v>
      </c>
      <c r="G19" s="268"/>
      <c r="H19" s="268" t="s">
        <v>770</v>
      </c>
      <c r="I19" s="268">
        <v>3000</v>
      </c>
      <c r="J19" s="268" t="s">
        <v>121</v>
      </c>
      <c r="K19" s="268" t="s">
        <v>194</v>
      </c>
      <c r="L19" s="268">
        <v>500</v>
      </c>
      <c r="M19" s="268" t="s">
        <v>74</v>
      </c>
      <c r="N19" s="268" t="s">
        <v>401</v>
      </c>
      <c r="O19" s="268" t="s">
        <v>65</v>
      </c>
      <c r="P19" s="268">
        <v>0</v>
      </c>
      <c r="Q19" s="268"/>
      <c r="R19" s="268"/>
      <c r="S19" s="268"/>
      <c r="T19" s="268"/>
      <c r="U19" s="268" t="s">
        <v>3008</v>
      </c>
      <c r="V19" s="268" t="s">
        <v>68</v>
      </c>
      <c r="W19" s="268" t="s">
        <v>68</v>
      </c>
      <c r="X19" s="268" t="s">
        <v>68</v>
      </c>
      <c r="Y19" s="268" t="s">
        <v>68</v>
      </c>
      <c r="Z19" s="268" t="s">
        <v>69</v>
      </c>
      <c r="AA19" s="268"/>
      <c r="AB19" s="268" t="s">
        <v>2842</v>
      </c>
      <c r="AC19" s="269">
        <v>73</v>
      </c>
      <c r="AD19" s="269">
        <v>8</v>
      </c>
      <c r="AE19" s="269">
        <v>0</v>
      </c>
      <c r="AF19" s="759">
        <v>129.6</v>
      </c>
      <c r="AG19" s="759">
        <v>0</v>
      </c>
      <c r="AH19" s="758">
        <f t="shared" si="0"/>
        <v>129.6</v>
      </c>
      <c r="AI19" s="599">
        <f t="shared" si="1"/>
        <v>138.672</v>
      </c>
    </row>
    <row r="20" spans="1:35" s="701" customFormat="1" ht="15.75" thickBot="1">
      <c r="A20" s="696">
        <v>18</v>
      </c>
      <c r="B20" s="697" t="s">
        <v>8</v>
      </c>
      <c r="C20" s="697" t="s">
        <v>3009</v>
      </c>
      <c r="D20" s="697" t="s">
        <v>2973</v>
      </c>
      <c r="E20" s="697" t="s">
        <v>439</v>
      </c>
      <c r="F20" s="697" t="s">
        <v>541</v>
      </c>
      <c r="G20" s="697"/>
      <c r="H20" s="697" t="s">
        <v>770</v>
      </c>
      <c r="I20" s="697">
        <v>3000</v>
      </c>
      <c r="J20" s="697" t="s">
        <v>389</v>
      </c>
      <c r="K20" s="697" t="s">
        <v>194</v>
      </c>
      <c r="L20" s="697" t="s">
        <v>671</v>
      </c>
      <c r="M20" s="697" t="s">
        <v>74</v>
      </c>
      <c r="N20" s="697" t="s">
        <v>392</v>
      </c>
      <c r="O20" s="697" t="s">
        <v>65</v>
      </c>
      <c r="P20" s="697">
        <v>0</v>
      </c>
      <c r="Q20" s="697"/>
      <c r="R20" s="697"/>
      <c r="S20" s="697"/>
      <c r="T20" s="697" t="s">
        <v>375</v>
      </c>
      <c r="U20" s="697" t="s">
        <v>3010</v>
      </c>
      <c r="V20" s="697" t="s">
        <v>68</v>
      </c>
      <c r="W20" s="697" t="s">
        <v>68</v>
      </c>
      <c r="X20" s="697" t="s">
        <v>68</v>
      </c>
      <c r="Y20" s="697" t="s">
        <v>68</v>
      </c>
      <c r="Z20" s="697" t="s">
        <v>69</v>
      </c>
      <c r="AA20" s="697"/>
      <c r="AB20" s="697" t="s">
        <v>2842</v>
      </c>
      <c r="AC20" s="698">
        <v>73</v>
      </c>
      <c r="AD20" s="698">
        <v>15</v>
      </c>
      <c r="AE20" s="698">
        <v>23</v>
      </c>
      <c r="AF20" s="761">
        <v>177.60000000000002</v>
      </c>
      <c r="AG20" s="761">
        <v>0</v>
      </c>
      <c r="AH20" s="762">
        <f t="shared" si="0"/>
        <v>177.60000000000002</v>
      </c>
      <c r="AI20" s="600">
        <f t="shared" si="1"/>
        <v>190.03200000000004</v>
      </c>
    </row>
    <row r="21" spans="1:35">
      <c r="AH21" s="146"/>
    </row>
    <row r="22" spans="1:35">
      <c r="A22" s="692" t="s">
        <v>133</v>
      </c>
      <c r="V22" s="225">
        <f>SUM(V2:V20)</f>
        <v>0</v>
      </c>
      <c r="AH22" s="146"/>
      <c r="AI22" s="90"/>
    </row>
  </sheetData>
  <customSheetViews>
    <customSheetView guid="{1B6ADCBD-C280-4470-851F-30A10F715017}" scale="75" hiddenColumns="1">
      <pageMargins left="0.7" right="0.7" top="0.75" bottom="0.75" header="0.3" footer="0.3"/>
      <pageSetup orientation="portrait" horizontalDpi="4294967295" verticalDpi="4294967295"/>
    </customSheetView>
    <customSheetView guid="{5B1FA305-463D-4B6E-BF98-81A6929C891E}" scale="75">
      <pageMargins left="0.7" right="0.7" top="0.75" bottom="0.75" header="0.3" footer="0.3"/>
      <pageSetup orientation="portrait" horizontalDpi="4294967295" verticalDpi="4294967295"/>
    </customSheetView>
    <customSheetView guid="{3404915B-ECC1-450C-BC7F-CCAAA07C3040}" scale="75">
      <pageMargins left="0.7" right="0.7" top="0.75" bottom="0.75" header="0.3" footer="0.3"/>
      <pageSetup orientation="portrait" horizontalDpi="4294967295" verticalDpi="4294967295"/>
    </customSheetView>
    <customSheetView guid="{B6E6045D-E631-482D-8F65-2EABDB0B6ECE}" scale="75">
      <selection activeCell="AW39" sqref="AW39"/>
      <pageMargins left="0.7" right="0.7" top="0.75" bottom="0.75" header="0.3" footer="0.3"/>
      <pageSetup orientation="portrait" horizontalDpi="4294967295" verticalDpi="4294967295"/>
    </customSheetView>
    <customSheetView guid="{074FE138-8171-45F3-8951-6B9C47661CC2}" scale="75">
      <selection activeCell="AW39" sqref="AW39"/>
      <pageMargins left="0.7" right="0.7" top="0.75" bottom="0.75" header="0.3" footer="0.3"/>
      <pageSetup orientation="portrait" horizontalDpi="4294967295" verticalDpi="4294967295"/>
    </customSheetView>
    <customSheetView guid="{E9310A78-B1D5-4554-8685-C0561907B0AB}" scale="75" topLeftCell="E1">
      <selection activeCell="F54" sqref="F54"/>
      <pageMargins left="0" right="0" top="0" bottom="0" header="0" footer="0"/>
      <pageSetup orientation="portrait" horizontalDpi="4294967295" verticalDpi="4294967295"/>
    </customSheetView>
    <customSheetView guid="{C7D2B2DA-D43B-42CE-8359-0D8E1474403E}" scale="75">
      <pageMargins left="0.7" right="0.7" top="0.75" bottom="0.75" header="0.3" footer="0.3"/>
      <pageSetup orientation="portrait" horizontalDpi="4294967295" verticalDpi="4294967295"/>
    </customSheetView>
    <customSheetView guid="{71B299E4-61CE-49C1-81D9-062E3F90F2BD}" scale="75">
      <pageMargins left="0.7" right="0.7" top="0.75" bottom="0.75" header="0.3" footer="0.3"/>
      <pageSetup orientation="portrait" horizontalDpi="4294967295" verticalDpi="4294967295"/>
    </customSheetView>
    <customSheetView guid="{BF7BEA0E-ED18-4608-868B-0C16A30D130B}" scale="75" hiddenColumns="1">
      <pageMargins left="0.7" right="0.7" top="0.75" bottom="0.75" header="0.3" footer="0.3"/>
      <pageSetup orientation="portrait" horizontalDpi="4294967295" verticalDpi="4294967295"/>
    </customSheetView>
  </customSheetViews>
  <pageMargins left="0.7" right="0.7" top="0.75" bottom="0.75" header="0.3" footer="0.3"/>
  <pageSetup orientation="portrait" horizontalDpi="4294967295" verticalDpi="4294967295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00B050"/>
  </sheetPr>
  <dimension ref="A1:AK22"/>
  <sheetViews>
    <sheetView zoomScale="75" zoomScaleNormal="75" workbookViewId="0">
      <selection activeCell="AG19" sqref="AG19"/>
    </sheetView>
  </sheetViews>
  <sheetFormatPr baseColWidth="10" defaultColWidth="6.85546875" defaultRowHeight="15"/>
  <cols>
    <col min="1" max="1" width="4" style="771" bestFit="1" customWidth="1"/>
    <col min="2" max="2" width="8" style="147" bestFit="1" customWidth="1"/>
    <col min="3" max="3" width="12.85546875" style="147" hidden="1" customWidth="1"/>
    <col min="4" max="4" width="9.28515625" style="147" hidden="1" customWidth="1"/>
    <col min="5" max="5" width="11.5703125" style="147" hidden="1" customWidth="1"/>
    <col min="6" max="6" width="8" style="147" bestFit="1" customWidth="1"/>
    <col min="7" max="7" width="7.140625" style="147" hidden="1" customWidth="1"/>
    <col min="8" max="8" width="13.7109375" style="147" bestFit="1" customWidth="1"/>
    <col min="9" max="9" width="8.85546875" style="147" hidden="1" customWidth="1"/>
    <col min="10" max="10" width="6.42578125" style="147" bestFit="1" customWidth="1"/>
    <col min="11" max="11" width="11.5703125" style="147" bestFit="1" customWidth="1"/>
    <col min="12" max="12" width="14.5703125" style="147" bestFit="1" customWidth="1"/>
    <col min="13" max="13" width="11.140625" style="147" bestFit="1" customWidth="1"/>
    <col min="14" max="14" width="6.5703125" style="147" bestFit="1" customWidth="1"/>
    <col min="15" max="15" width="7.5703125" style="147" bestFit="1" customWidth="1"/>
    <col min="16" max="16" width="9.28515625" style="147" hidden="1" customWidth="1"/>
    <col min="17" max="17" width="12.85546875" style="147" hidden="1" customWidth="1"/>
    <col min="18" max="18" width="15.7109375" style="147" hidden="1" customWidth="1"/>
    <col min="19" max="19" width="26.42578125" style="147" customWidth="1"/>
    <col min="20" max="20" width="10.5703125" style="147" hidden="1" customWidth="1"/>
    <col min="21" max="21" width="13.7109375" style="147" bestFit="1" customWidth="1"/>
    <col min="22" max="22" width="8.5703125" style="147" hidden="1" customWidth="1"/>
    <col min="23" max="23" width="16.28515625" style="147" bestFit="1" customWidth="1"/>
    <col min="24" max="24" width="16.85546875" style="147" bestFit="1" customWidth="1"/>
    <col min="25" max="25" width="15" style="147" bestFit="1" customWidth="1"/>
    <col min="26" max="26" width="4.7109375" style="147" bestFit="1" customWidth="1"/>
    <col min="27" max="27" width="6" style="147" bestFit="1" customWidth="1"/>
    <col min="28" max="28" width="13.85546875" style="147" hidden="1" customWidth="1"/>
    <col min="29" max="29" width="13.140625" style="148" hidden="1" customWidth="1"/>
    <col min="30" max="30" width="10" style="148" hidden="1" customWidth="1"/>
    <col min="31" max="31" width="9.85546875" style="148" hidden="1" customWidth="1"/>
    <col min="32" max="32" width="8.5703125" style="769" bestFit="1" customWidth="1"/>
    <col min="33" max="33" width="12.5703125" style="769" bestFit="1" customWidth="1"/>
    <col min="34" max="34" width="10" style="148" bestFit="1" customWidth="1"/>
    <col min="35" max="35" width="11" style="149" bestFit="1" customWidth="1"/>
    <col min="36" max="36" width="6.85546875" style="150"/>
    <col min="37" max="37" width="22.85546875" style="150" bestFit="1" customWidth="1"/>
    <col min="38" max="16384" width="6.85546875" style="150"/>
  </cols>
  <sheetData>
    <row r="1" spans="1:37" s="293" customFormat="1" ht="75" customHeight="1" thickBot="1">
      <c r="A1" s="770"/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  <c r="AA1" s="290"/>
      <c r="AB1" s="290"/>
      <c r="AC1" s="291"/>
      <c r="AD1" s="291"/>
      <c r="AE1" s="291"/>
      <c r="AF1" s="768"/>
      <c r="AG1" s="768"/>
      <c r="AH1" s="291"/>
      <c r="AI1" s="292"/>
    </row>
    <row r="2" spans="1:37" s="622" customFormat="1" ht="15.75" thickBot="1">
      <c r="A2" s="439" t="s">
        <v>22</v>
      </c>
      <c r="B2" s="618" t="s">
        <v>23</v>
      </c>
      <c r="C2" s="618" t="s">
        <v>24</v>
      </c>
      <c r="D2" s="618" t="s">
        <v>25</v>
      </c>
      <c r="E2" s="618" t="s">
        <v>26</v>
      </c>
      <c r="F2" s="618" t="s">
        <v>27</v>
      </c>
      <c r="G2" s="618" t="s">
        <v>28</v>
      </c>
      <c r="H2" s="618" t="s">
        <v>29</v>
      </c>
      <c r="I2" s="618" t="s">
        <v>30</v>
      </c>
      <c r="J2" s="618" t="s">
        <v>31</v>
      </c>
      <c r="K2" s="618" t="s">
        <v>32</v>
      </c>
      <c r="L2" s="618" t="s">
        <v>33</v>
      </c>
      <c r="M2" s="618" t="s">
        <v>34</v>
      </c>
      <c r="N2" s="618" t="s">
        <v>35</v>
      </c>
      <c r="O2" s="618" t="s">
        <v>36</v>
      </c>
      <c r="P2" s="618" t="s">
        <v>37</v>
      </c>
      <c r="Q2" s="618" t="s">
        <v>38</v>
      </c>
      <c r="R2" s="618" t="s">
        <v>39</v>
      </c>
      <c r="S2" s="618" t="s">
        <v>40</v>
      </c>
      <c r="T2" s="618" t="s">
        <v>41</v>
      </c>
      <c r="U2" s="618" t="s">
        <v>42</v>
      </c>
      <c r="V2" s="618" t="s">
        <v>43</v>
      </c>
      <c r="W2" s="618" t="s">
        <v>44</v>
      </c>
      <c r="X2" s="618" t="s">
        <v>45</v>
      </c>
      <c r="Y2" s="618" t="s">
        <v>46</v>
      </c>
      <c r="Z2" s="618" t="s">
        <v>47</v>
      </c>
      <c r="AA2" s="618" t="s">
        <v>48</v>
      </c>
      <c r="AB2" s="618" t="s">
        <v>49</v>
      </c>
      <c r="AC2" s="377" t="s">
        <v>50</v>
      </c>
      <c r="AD2" s="377" t="s">
        <v>51</v>
      </c>
      <c r="AE2" s="377" t="s">
        <v>52</v>
      </c>
      <c r="AF2" s="377" t="s">
        <v>53</v>
      </c>
      <c r="AG2" s="377" t="s">
        <v>54</v>
      </c>
      <c r="AH2" s="377" t="s">
        <v>55</v>
      </c>
      <c r="AI2" s="619" t="s">
        <v>56</v>
      </c>
      <c r="AJ2" s="620"/>
      <c r="AK2" s="621"/>
    </row>
    <row r="3" spans="1:37" s="293" customFormat="1">
      <c r="A3" s="772">
        <v>1</v>
      </c>
      <c r="B3" s="290" t="s">
        <v>8</v>
      </c>
      <c r="C3" s="290" t="s">
        <v>3314</v>
      </c>
      <c r="D3" s="290" t="s">
        <v>3315</v>
      </c>
      <c r="E3" s="290" t="s">
        <v>221</v>
      </c>
      <c r="F3" s="290" t="s">
        <v>3307</v>
      </c>
      <c r="G3" s="290" t="s">
        <v>133</v>
      </c>
      <c r="H3" s="290" t="s">
        <v>718</v>
      </c>
      <c r="I3" s="290" t="s">
        <v>669</v>
      </c>
      <c r="J3" s="290" t="s">
        <v>389</v>
      </c>
      <c r="K3" s="290" t="s">
        <v>194</v>
      </c>
      <c r="L3" s="290" t="s">
        <v>133</v>
      </c>
      <c r="M3" s="290" t="s">
        <v>74</v>
      </c>
      <c r="N3" s="290" t="s">
        <v>392</v>
      </c>
      <c r="O3" s="290" t="s">
        <v>65</v>
      </c>
      <c r="P3" s="290">
        <v>0</v>
      </c>
      <c r="Q3" s="290" t="s">
        <v>133</v>
      </c>
      <c r="R3" s="290" t="s">
        <v>133</v>
      </c>
      <c r="S3" s="290" t="s">
        <v>133</v>
      </c>
      <c r="T3" s="290" t="s">
        <v>133</v>
      </c>
      <c r="U3" s="290" t="s">
        <v>3316</v>
      </c>
      <c r="V3" s="290" t="s">
        <v>68</v>
      </c>
      <c r="W3" s="290" t="s">
        <v>68</v>
      </c>
      <c r="X3" s="290" t="s">
        <v>68</v>
      </c>
      <c r="Y3" s="290" t="s">
        <v>68</v>
      </c>
      <c r="Z3" s="290" t="s">
        <v>69</v>
      </c>
      <c r="AA3" s="290" t="s">
        <v>133</v>
      </c>
      <c r="AB3" s="290" t="s">
        <v>3317</v>
      </c>
      <c r="AC3" s="291">
        <v>248</v>
      </c>
      <c r="AD3" s="291">
        <v>15</v>
      </c>
      <c r="AE3" s="291">
        <v>0</v>
      </c>
      <c r="AF3" s="768">
        <v>420.8</v>
      </c>
      <c r="AG3" s="768">
        <v>0</v>
      </c>
      <c r="AH3" s="773">
        <f t="shared" ref="AH3:AH20" si="0">AF3-AG3</f>
        <v>420.8</v>
      </c>
      <c r="AI3" s="774">
        <f>AF3*1.07</f>
        <v>450.25600000000003</v>
      </c>
    </row>
    <row r="4" spans="1:37" s="293" customFormat="1">
      <c r="A4" s="772">
        <v>2</v>
      </c>
      <c r="B4" s="290" t="s">
        <v>8</v>
      </c>
      <c r="C4" s="290" t="s">
        <v>3318</v>
      </c>
      <c r="D4" s="290" t="s">
        <v>3315</v>
      </c>
      <c r="E4" s="290" t="s">
        <v>221</v>
      </c>
      <c r="F4" s="290" t="s">
        <v>3307</v>
      </c>
      <c r="G4" s="290" t="s">
        <v>133</v>
      </c>
      <c r="H4" s="290" t="s">
        <v>718</v>
      </c>
      <c r="I4" s="290" t="s">
        <v>669</v>
      </c>
      <c r="J4" s="290" t="s">
        <v>389</v>
      </c>
      <c r="K4" s="290" t="s">
        <v>437</v>
      </c>
      <c r="L4" s="290" t="s">
        <v>133</v>
      </c>
      <c r="M4" s="290" t="s">
        <v>74</v>
      </c>
      <c r="N4" s="290" t="s">
        <v>392</v>
      </c>
      <c r="O4" s="290" t="s">
        <v>65</v>
      </c>
      <c r="P4" s="290">
        <v>0</v>
      </c>
      <c r="Q4" s="290" t="s">
        <v>133</v>
      </c>
      <c r="R4" s="290" t="s">
        <v>133</v>
      </c>
      <c r="S4" s="290" t="s">
        <v>3319</v>
      </c>
      <c r="T4" s="290" t="s">
        <v>133</v>
      </c>
      <c r="U4" s="290" t="s">
        <v>3320</v>
      </c>
      <c r="V4" s="290" t="s">
        <v>68</v>
      </c>
      <c r="W4" s="290" t="s">
        <v>68</v>
      </c>
      <c r="X4" s="290" t="s">
        <v>68</v>
      </c>
      <c r="Y4" s="290" t="s">
        <v>68</v>
      </c>
      <c r="Z4" s="290" t="s">
        <v>69</v>
      </c>
      <c r="AA4" s="290" t="s">
        <v>133</v>
      </c>
      <c r="AB4" s="290" t="s">
        <v>3317</v>
      </c>
      <c r="AC4" s="291">
        <v>248</v>
      </c>
      <c r="AD4" s="291">
        <v>15</v>
      </c>
      <c r="AE4" s="291">
        <v>0</v>
      </c>
      <c r="AF4" s="768">
        <v>420.8</v>
      </c>
      <c r="AG4" s="768">
        <v>0</v>
      </c>
      <c r="AH4" s="773">
        <f t="shared" si="0"/>
        <v>420.8</v>
      </c>
      <c r="AI4" s="774">
        <f t="shared" ref="AI4:AI20" si="1">AF4*1.07</f>
        <v>450.25600000000003</v>
      </c>
    </row>
    <row r="5" spans="1:37" s="293" customFormat="1">
      <c r="A5" s="772">
        <v>3</v>
      </c>
      <c r="B5" s="290" t="s">
        <v>8</v>
      </c>
      <c r="C5" s="290" t="s">
        <v>3321</v>
      </c>
      <c r="D5" s="290" t="s">
        <v>3315</v>
      </c>
      <c r="E5" s="290" t="s">
        <v>221</v>
      </c>
      <c r="F5" s="290" t="s">
        <v>3307</v>
      </c>
      <c r="G5" s="290" t="s">
        <v>133</v>
      </c>
      <c r="H5" s="290" t="s">
        <v>718</v>
      </c>
      <c r="I5" s="290" t="s">
        <v>669</v>
      </c>
      <c r="J5" s="290" t="s">
        <v>389</v>
      </c>
      <c r="K5" s="290" t="s">
        <v>437</v>
      </c>
      <c r="L5" s="290" t="s">
        <v>133</v>
      </c>
      <c r="M5" s="290" t="s">
        <v>74</v>
      </c>
      <c r="N5" s="290" t="s">
        <v>392</v>
      </c>
      <c r="O5" s="290" t="s">
        <v>65</v>
      </c>
      <c r="P5" s="290">
        <v>0</v>
      </c>
      <c r="Q5" s="290" t="s">
        <v>133</v>
      </c>
      <c r="R5" s="290" t="s">
        <v>133</v>
      </c>
      <c r="S5" s="290" t="s">
        <v>3322</v>
      </c>
      <c r="T5" s="290" t="s">
        <v>133</v>
      </c>
      <c r="U5" s="290" t="s">
        <v>3323</v>
      </c>
      <c r="V5" s="290" t="s">
        <v>68</v>
      </c>
      <c r="W5" s="290" t="s">
        <v>68</v>
      </c>
      <c r="X5" s="290" t="s">
        <v>68</v>
      </c>
      <c r="Y5" s="290" t="s">
        <v>68</v>
      </c>
      <c r="Z5" s="290" t="s">
        <v>69</v>
      </c>
      <c r="AA5" s="290" t="s">
        <v>133</v>
      </c>
      <c r="AB5" s="290" t="s">
        <v>3317</v>
      </c>
      <c r="AC5" s="291">
        <v>248</v>
      </c>
      <c r="AD5" s="291">
        <v>15</v>
      </c>
      <c r="AE5" s="291">
        <v>0</v>
      </c>
      <c r="AF5" s="768">
        <v>420.8</v>
      </c>
      <c r="AG5" s="768">
        <v>0</v>
      </c>
      <c r="AH5" s="773">
        <f t="shared" si="0"/>
        <v>420.8</v>
      </c>
      <c r="AI5" s="774">
        <f t="shared" si="1"/>
        <v>450.25600000000003</v>
      </c>
    </row>
    <row r="6" spans="1:37" s="293" customFormat="1">
      <c r="A6" s="772">
        <v>4</v>
      </c>
      <c r="B6" s="290" t="s">
        <v>8</v>
      </c>
      <c r="C6" s="290" t="s">
        <v>3324</v>
      </c>
      <c r="D6" s="290" t="s">
        <v>3315</v>
      </c>
      <c r="E6" s="290" t="s">
        <v>419</v>
      </c>
      <c r="F6" s="290" t="s">
        <v>3307</v>
      </c>
      <c r="G6" s="290" t="s">
        <v>133</v>
      </c>
      <c r="H6" s="290" t="s">
        <v>718</v>
      </c>
      <c r="I6" s="290" t="s">
        <v>714</v>
      </c>
      <c r="J6" s="290" t="s">
        <v>389</v>
      </c>
      <c r="K6" s="290" t="s">
        <v>437</v>
      </c>
      <c r="L6" s="290" t="s">
        <v>404</v>
      </c>
      <c r="M6" s="290" t="s">
        <v>74</v>
      </c>
      <c r="N6" s="290" t="s">
        <v>401</v>
      </c>
      <c r="O6" s="290" t="s">
        <v>65</v>
      </c>
      <c r="P6" s="290">
        <v>0</v>
      </c>
      <c r="Q6" s="290" t="s">
        <v>133</v>
      </c>
      <c r="R6" s="290" t="s">
        <v>133</v>
      </c>
      <c r="S6" s="290" t="s">
        <v>694</v>
      </c>
      <c r="T6" s="290" t="s">
        <v>375</v>
      </c>
      <c r="U6" s="290" t="s">
        <v>3325</v>
      </c>
      <c r="V6" s="290" t="s">
        <v>68</v>
      </c>
      <c r="W6" s="290" t="s">
        <v>68</v>
      </c>
      <c r="X6" s="290" t="s">
        <v>68</v>
      </c>
      <c r="Y6" s="290" t="s">
        <v>68</v>
      </c>
      <c r="Z6" s="290" t="s">
        <v>69</v>
      </c>
      <c r="AA6" s="290" t="s">
        <v>133</v>
      </c>
      <c r="AB6" s="290" t="s">
        <v>141</v>
      </c>
      <c r="AC6" s="291">
        <v>248</v>
      </c>
      <c r="AD6" s="291">
        <v>15</v>
      </c>
      <c r="AE6" s="291">
        <v>13</v>
      </c>
      <c r="AF6" s="768">
        <v>441.6</v>
      </c>
      <c r="AG6" s="768">
        <f>AF6*(1-(0.95^0*0.9^0*0.8^0*0.7^0*0.65^0*0.93^0*0.93^0*1^0))</f>
        <v>0</v>
      </c>
      <c r="AH6" s="773">
        <f t="shared" si="0"/>
        <v>441.6</v>
      </c>
      <c r="AI6" s="774">
        <f t="shared" si="1"/>
        <v>472.51200000000006</v>
      </c>
    </row>
    <row r="7" spans="1:37" s="293" customFormat="1">
      <c r="A7" s="772">
        <v>5</v>
      </c>
      <c r="B7" s="290" t="s">
        <v>8</v>
      </c>
      <c r="C7" s="290" t="s">
        <v>3326</v>
      </c>
      <c r="D7" s="290" t="s">
        <v>3315</v>
      </c>
      <c r="E7" s="290" t="s">
        <v>221</v>
      </c>
      <c r="F7" s="290" t="s">
        <v>3307</v>
      </c>
      <c r="G7" s="290" t="s">
        <v>133</v>
      </c>
      <c r="H7" s="290" t="s">
        <v>718</v>
      </c>
      <c r="I7" s="290" t="s">
        <v>669</v>
      </c>
      <c r="J7" s="290" t="s">
        <v>396</v>
      </c>
      <c r="K7" s="290" t="s">
        <v>437</v>
      </c>
      <c r="L7" s="290" t="s">
        <v>133</v>
      </c>
      <c r="M7" s="290" t="s">
        <v>74</v>
      </c>
      <c r="N7" s="290" t="s">
        <v>392</v>
      </c>
      <c r="O7" s="290" t="s">
        <v>65</v>
      </c>
      <c r="P7" s="290">
        <v>0</v>
      </c>
      <c r="Q7" s="290" t="s">
        <v>133</v>
      </c>
      <c r="R7" s="290" t="s">
        <v>133</v>
      </c>
      <c r="S7" s="290" t="s">
        <v>3327</v>
      </c>
      <c r="T7" s="290" t="s">
        <v>133</v>
      </c>
      <c r="U7" s="290" t="s">
        <v>3328</v>
      </c>
      <c r="V7" s="290" t="s">
        <v>68</v>
      </c>
      <c r="W7" s="290" t="s">
        <v>68</v>
      </c>
      <c r="X7" s="290" t="s">
        <v>68</v>
      </c>
      <c r="Y7" s="290" t="s">
        <v>68</v>
      </c>
      <c r="Z7" s="290" t="s">
        <v>69</v>
      </c>
      <c r="AA7" s="290" t="s">
        <v>133</v>
      </c>
      <c r="AB7" s="290" t="s">
        <v>3317</v>
      </c>
      <c r="AC7" s="291">
        <v>248</v>
      </c>
      <c r="AD7" s="291">
        <v>25</v>
      </c>
      <c r="AE7" s="291">
        <v>0</v>
      </c>
      <c r="AF7" s="768">
        <v>436.8</v>
      </c>
      <c r="AG7" s="768">
        <v>0</v>
      </c>
      <c r="AH7" s="773">
        <f t="shared" si="0"/>
        <v>436.8</v>
      </c>
      <c r="AI7" s="774">
        <f t="shared" si="1"/>
        <v>467.37600000000003</v>
      </c>
    </row>
    <row r="8" spans="1:37" s="293" customFormat="1">
      <c r="A8" s="772">
        <v>6</v>
      </c>
      <c r="B8" s="290" t="s">
        <v>8</v>
      </c>
      <c r="C8" s="290" t="s">
        <v>3329</v>
      </c>
      <c r="D8" s="290" t="s">
        <v>3315</v>
      </c>
      <c r="E8" s="290" t="s">
        <v>221</v>
      </c>
      <c r="F8" s="290" t="s">
        <v>3307</v>
      </c>
      <c r="G8" s="290" t="s">
        <v>133</v>
      </c>
      <c r="H8" s="290" t="s">
        <v>718</v>
      </c>
      <c r="I8" s="290" t="s">
        <v>669</v>
      </c>
      <c r="J8" s="290" t="s">
        <v>1148</v>
      </c>
      <c r="K8" s="290" t="s">
        <v>437</v>
      </c>
      <c r="L8" s="290" t="s">
        <v>133</v>
      </c>
      <c r="M8" s="290" t="s">
        <v>74</v>
      </c>
      <c r="N8" s="290" t="s">
        <v>392</v>
      </c>
      <c r="O8" s="290" t="s">
        <v>65</v>
      </c>
      <c r="P8" s="290">
        <v>0</v>
      </c>
      <c r="Q8" s="290" t="s">
        <v>133</v>
      </c>
      <c r="R8" s="290" t="s">
        <v>133</v>
      </c>
      <c r="S8" s="290" t="s">
        <v>3322</v>
      </c>
      <c r="T8" s="290" t="s">
        <v>133</v>
      </c>
      <c r="U8" s="290" t="s">
        <v>3330</v>
      </c>
      <c r="V8" s="290" t="s">
        <v>68</v>
      </c>
      <c r="W8" s="290" t="s">
        <v>68</v>
      </c>
      <c r="X8" s="290" t="s">
        <v>68</v>
      </c>
      <c r="Y8" s="290" t="s">
        <v>68</v>
      </c>
      <c r="Z8" s="290" t="s">
        <v>69</v>
      </c>
      <c r="AA8" s="290" t="s">
        <v>133</v>
      </c>
      <c r="AB8" s="290" t="s">
        <v>3317</v>
      </c>
      <c r="AC8" s="291">
        <v>248</v>
      </c>
      <c r="AD8" s="291">
        <v>25</v>
      </c>
      <c r="AE8" s="291">
        <v>0</v>
      </c>
      <c r="AF8" s="768">
        <v>436.8</v>
      </c>
      <c r="AG8" s="768">
        <v>0</v>
      </c>
      <c r="AH8" s="773">
        <f t="shared" si="0"/>
        <v>436.8</v>
      </c>
      <c r="AI8" s="774">
        <f t="shared" si="1"/>
        <v>467.37600000000003</v>
      </c>
    </row>
    <row r="9" spans="1:37" s="293" customFormat="1">
      <c r="A9" s="772">
        <v>7</v>
      </c>
      <c r="B9" s="290" t="s">
        <v>8</v>
      </c>
      <c r="C9" s="290" t="s">
        <v>3331</v>
      </c>
      <c r="D9" s="290" t="s">
        <v>3315</v>
      </c>
      <c r="E9" s="290" t="s">
        <v>221</v>
      </c>
      <c r="F9" s="290" t="s">
        <v>3307</v>
      </c>
      <c r="G9" s="290" t="s">
        <v>133</v>
      </c>
      <c r="H9" s="290" t="s">
        <v>718</v>
      </c>
      <c r="I9" s="290" t="s">
        <v>714</v>
      </c>
      <c r="J9" s="290" t="s">
        <v>121</v>
      </c>
      <c r="K9" s="290" t="s">
        <v>437</v>
      </c>
      <c r="L9" s="290" t="s">
        <v>404</v>
      </c>
      <c r="M9" s="290" t="s">
        <v>74</v>
      </c>
      <c r="N9" s="290" t="s">
        <v>401</v>
      </c>
      <c r="O9" s="290" t="s">
        <v>65</v>
      </c>
      <c r="P9" s="290">
        <v>0</v>
      </c>
      <c r="Q9" s="290" t="s">
        <v>133</v>
      </c>
      <c r="R9" s="290" t="s">
        <v>133</v>
      </c>
      <c r="S9" s="290" t="s">
        <v>3332</v>
      </c>
      <c r="T9" s="290" t="s">
        <v>133</v>
      </c>
      <c r="U9" s="290" t="s">
        <v>3333</v>
      </c>
      <c r="V9" s="290" t="s">
        <v>68</v>
      </c>
      <c r="W9" s="290" t="s">
        <v>68</v>
      </c>
      <c r="X9" s="290" t="s">
        <v>68</v>
      </c>
      <c r="Y9" s="290" t="s">
        <v>68</v>
      </c>
      <c r="Z9" s="290" t="s">
        <v>69</v>
      </c>
      <c r="AA9" s="290" t="s">
        <v>133</v>
      </c>
      <c r="AB9" s="290" t="s">
        <v>3317</v>
      </c>
      <c r="AC9" s="291">
        <v>248</v>
      </c>
      <c r="AD9" s="291">
        <v>8</v>
      </c>
      <c r="AE9" s="291">
        <v>13</v>
      </c>
      <c r="AF9" s="768">
        <v>430.40000000000003</v>
      </c>
      <c r="AG9" s="768">
        <f t="shared" ref="AG9:AG20" si="2">AF9*(1-(0.95^0*0.9^0*0.8^0*0.7^0*0.65^0*0.93^0*0.93^0*1^0))</f>
        <v>0</v>
      </c>
      <c r="AH9" s="773">
        <f t="shared" si="0"/>
        <v>430.40000000000003</v>
      </c>
      <c r="AI9" s="774">
        <f t="shared" si="1"/>
        <v>460.52800000000008</v>
      </c>
    </row>
    <row r="10" spans="1:37" s="293" customFormat="1">
      <c r="A10" s="772">
        <v>8</v>
      </c>
      <c r="B10" s="290" t="s">
        <v>8</v>
      </c>
      <c r="C10" s="290" t="s">
        <v>3334</v>
      </c>
      <c r="D10" s="290" t="s">
        <v>3315</v>
      </c>
      <c r="E10" s="290" t="s">
        <v>1090</v>
      </c>
      <c r="F10" s="290" t="s">
        <v>3307</v>
      </c>
      <c r="G10" s="290" t="s">
        <v>133</v>
      </c>
      <c r="H10" s="290" t="s">
        <v>3335</v>
      </c>
      <c r="I10" s="290" t="s">
        <v>714</v>
      </c>
      <c r="J10" s="290" t="s">
        <v>396</v>
      </c>
      <c r="K10" s="290" t="s">
        <v>437</v>
      </c>
      <c r="L10" s="290" t="s">
        <v>3336</v>
      </c>
      <c r="M10" s="290" t="s">
        <v>74</v>
      </c>
      <c r="N10" s="290" t="s">
        <v>401</v>
      </c>
      <c r="O10" s="290" t="s">
        <v>65</v>
      </c>
      <c r="P10" s="290">
        <v>0</v>
      </c>
      <c r="Q10" s="290" t="s">
        <v>133</v>
      </c>
      <c r="R10" s="290" t="s">
        <v>133</v>
      </c>
      <c r="S10" s="290" t="s">
        <v>672</v>
      </c>
      <c r="T10" s="290" t="s">
        <v>133</v>
      </c>
      <c r="U10" s="290" t="s">
        <v>3337</v>
      </c>
      <c r="V10" s="290" t="s">
        <v>68</v>
      </c>
      <c r="W10" s="290" t="s">
        <v>68</v>
      </c>
      <c r="X10" s="290" t="s">
        <v>68</v>
      </c>
      <c r="Y10" s="290" t="s">
        <v>68</v>
      </c>
      <c r="Z10" s="290" t="s">
        <v>69</v>
      </c>
      <c r="AA10" s="290" t="s">
        <v>133</v>
      </c>
      <c r="AB10" s="290" t="s">
        <v>3317</v>
      </c>
      <c r="AC10" s="291">
        <v>381</v>
      </c>
      <c r="AD10" s="291">
        <v>25</v>
      </c>
      <c r="AE10" s="291">
        <v>33</v>
      </c>
      <c r="AF10" s="768">
        <v>702.40000000000009</v>
      </c>
      <c r="AG10" s="768">
        <f t="shared" si="2"/>
        <v>0</v>
      </c>
      <c r="AH10" s="773">
        <f t="shared" si="0"/>
        <v>702.40000000000009</v>
      </c>
      <c r="AI10" s="774">
        <f t="shared" si="1"/>
        <v>751.5680000000001</v>
      </c>
    </row>
    <row r="11" spans="1:37" s="293" customFormat="1">
      <c r="A11" s="772">
        <v>9</v>
      </c>
      <c r="B11" s="290" t="s">
        <v>8</v>
      </c>
      <c r="C11" s="290" t="s">
        <v>3338</v>
      </c>
      <c r="D11" s="290" t="s">
        <v>3315</v>
      </c>
      <c r="E11" s="290" t="s">
        <v>1090</v>
      </c>
      <c r="F11" s="290" t="s">
        <v>3307</v>
      </c>
      <c r="G11" s="290" t="s">
        <v>133</v>
      </c>
      <c r="H11" s="290" t="s">
        <v>3335</v>
      </c>
      <c r="I11" s="290" t="s">
        <v>714</v>
      </c>
      <c r="J11" s="290" t="s">
        <v>396</v>
      </c>
      <c r="K11" s="290" t="s">
        <v>437</v>
      </c>
      <c r="L11" s="290" t="s">
        <v>3339</v>
      </c>
      <c r="M11" s="290" t="s">
        <v>74</v>
      </c>
      <c r="N11" s="290" t="s">
        <v>401</v>
      </c>
      <c r="O11" s="290" t="s">
        <v>65</v>
      </c>
      <c r="P11" s="290">
        <v>0</v>
      </c>
      <c r="Q11" s="290" t="s">
        <v>133</v>
      </c>
      <c r="R11" s="290" t="s">
        <v>133</v>
      </c>
      <c r="S11" s="290" t="s">
        <v>694</v>
      </c>
      <c r="T11" s="290" t="s">
        <v>133</v>
      </c>
      <c r="U11" s="290" t="s">
        <v>3340</v>
      </c>
      <c r="V11" s="290" t="s">
        <v>68</v>
      </c>
      <c r="W11" s="290" t="s">
        <v>68</v>
      </c>
      <c r="X11" s="290" t="s">
        <v>68</v>
      </c>
      <c r="Y11" s="290" t="s">
        <v>68</v>
      </c>
      <c r="Z11" s="290" t="s">
        <v>69</v>
      </c>
      <c r="AA11" s="290" t="s">
        <v>133</v>
      </c>
      <c r="AB11" s="290" t="s">
        <v>3317</v>
      </c>
      <c r="AC11" s="291">
        <v>381</v>
      </c>
      <c r="AD11" s="291">
        <v>25</v>
      </c>
      <c r="AE11" s="291">
        <v>33</v>
      </c>
      <c r="AF11" s="768">
        <v>702.40000000000009</v>
      </c>
      <c r="AG11" s="768">
        <f t="shared" si="2"/>
        <v>0</v>
      </c>
      <c r="AH11" s="773">
        <f t="shared" si="0"/>
        <v>702.40000000000009</v>
      </c>
      <c r="AI11" s="774">
        <f t="shared" si="1"/>
        <v>751.5680000000001</v>
      </c>
    </row>
    <row r="12" spans="1:37" s="293" customFormat="1">
      <c r="A12" s="772">
        <v>10</v>
      </c>
      <c r="B12" s="290" t="s">
        <v>8</v>
      </c>
      <c r="C12" s="290" t="s">
        <v>3341</v>
      </c>
      <c r="D12" s="290" t="s">
        <v>3315</v>
      </c>
      <c r="E12" s="290" t="s">
        <v>1090</v>
      </c>
      <c r="F12" s="290" t="s">
        <v>3307</v>
      </c>
      <c r="G12" s="290" t="s">
        <v>133</v>
      </c>
      <c r="H12" s="290" t="s">
        <v>3342</v>
      </c>
      <c r="I12" s="290" t="s">
        <v>714</v>
      </c>
      <c r="J12" s="290" t="s">
        <v>396</v>
      </c>
      <c r="K12" s="290" t="s">
        <v>437</v>
      </c>
      <c r="L12" s="290" t="s">
        <v>404</v>
      </c>
      <c r="M12" s="290" t="s">
        <v>74</v>
      </c>
      <c r="N12" s="290" t="s">
        <v>401</v>
      </c>
      <c r="O12" s="290" t="s">
        <v>65</v>
      </c>
      <c r="P12" s="290">
        <v>0</v>
      </c>
      <c r="Q12" s="290" t="s">
        <v>133</v>
      </c>
      <c r="R12" s="290" t="s">
        <v>133</v>
      </c>
      <c r="S12" s="290" t="s">
        <v>672</v>
      </c>
      <c r="T12" s="290" t="s">
        <v>133</v>
      </c>
      <c r="U12" s="290" t="s">
        <v>3343</v>
      </c>
      <c r="V12" s="290" t="s">
        <v>68</v>
      </c>
      <c r="W12" s="290" t="s">
        <v>68</v>
      </c>
      <c r="X12" s="290" t="s">
        <v>68</v>
      </c>
      <c r="Y12" s="290" t="s">
        <v>68</v>
      </c>
      <c r="Z12" s="290" t="s">
        <v>69</v>
      </c>
      <c r="AA12" s="290" t="s">
        <v>133</v>
      </c>
      <c r="AB12" s="290" t="s">
        <v>3317</v>
      </c>
      <c r="AC12" s="291">
        <v>381</v>
      </c>
      <c r="AD12" s="291">
        <v>25</v>
      </c>
      <c r="AE12" s="291">
        <v>13</v>
      </c>
      <c r="AF12" s="768">
        <v>670.40000000000009</v>
      </c>
      <c r="AG12" s="768">
        <f t="shared" si="2"/>
        <v>0</v>
      </c>
      <c r="AH12" s="773">
        <f t="shared" si="0"/>
        <v>670.40000000000009</v>
      </c>
      <c r="AI12" s="774">
        <f t="shared" si="1"/>
        <v>717.32800000000009</v>
      </c>
    </row>
    <row r="13" spans="1:37" s="293" customFormat="1">
      <c r="A13" s="772">
        <v>11</v>
      </c>
      <c r="B13" s="290" t="s">
        <v>8</v>
      </c>
      <c r="C13" s="290" t="s">
        <v>3344</v>
      </c>
      <c r="D13" s="290" t="s">
        <v>3315</v>
      </c>
      <c r="E13" s="290" t="s">
        <v>280</v>
      </c>
      <c r="F13" s="290" t="s">
        <v>3307</v>
      </c>
      <c r="G13" s="290" t="s">
        <v>133</v>
      </c>
      <c r="H13" s="290" t="s">
        <v>3312</v>
      </c>
      <c r="I13" s="290" t="s">
        <v>714</v>
      </c>
      <c r="J13" s="290" t="s">
        <v>389</v>
      </c>
      <c r="K13" s="290" t="s">
        <v>437</v>
      </c>
      <c r="L13" s="290" t="s">
        <v>448</v>
      </c>
      <c r="M13" s="290" t="s">
        <v>113</v>
      </c>
      <c r="N13" s="290" t="s">
        <v>401</v>
      </c>
      <c r="O13" s="290" t="s">
        <v>65</v>
      </c>
      <c r="P13" s="290">
        <v>0</v>
      </c>
      <c r="Q13" s="290" t="s">
        <v>133</v>
      </c>
      <c r="R13" s="290" t="s">
        <v>133</v>
      </c>
      <c r="S13" s="290" t="s">
        <v>672</v>
      </c>
      <c r="T13" s="290" t="s">
        <v>375</v>
      </c>
      <c r="U13" s="290" t="s">
        <v>3345</v>
      </c>
      <c r="V13" s="290" t="s">
        <v>68</v>
      </c>
      <c r="W13" s="290" t="s">
        <v>68</v>
      </c>
      <c r="X13" s="290" t="s">
        <v>68</v>
      </c>
      <c r="Y13" s="290" t="s">
        <v>68</v>
      </c>
      <c r="Z13" s="290" t="s">
        <v>69</v>
      </c>
      <c r="AA13" s="290" t="s">
        <v>133</v>
      </c>
      <c r="AB13" s="290" t="s">
        <v>141</v>
      </c>
      <c r="AC13" s="291">
        <v>381</v>
      </c>
      <c r="AD13" s="291">
        <v>15</v>
      </c>
      <c r="AE13" s="291">
        <v>25</v>
      </c>
      <c r="AF13" s="768">
        <v>673.6</v>
      </c>
      <c r="AG13" s="768">
        <f t="shared" si="2"/>
        <v>0</v>
      </c>
      <c r="AH13" s="773">
        <f t="shared" si="0"/>
        <v>673.6</v>
      </c>
      <c r="AI13" s="774">
        <f t="shared" si="1"/>
        <v>720.75200000000007</v>
      </c>
    </row>
    <row r="14" spans="1:37" s="293" customFormat="1">
      <c r="A14" s="772">
        <v>12</v>
      </c>
      <c r="B14" s="290" t="s">
        <v>8</v>
      </c>
      <c r="C14" s="290" t="s">
        <v>3346</v>
      </c>
      <c r="D14" s="290" t="s">
        <v>3315</v>
      </c>
      <c r="E14" s="290" t="s">
        <v>1144</v>
      </c>
      <c r="F14" s="290" t="s">
        <v>3307</v>
      </c>
      <c r="G14" s="290" t="s">
        <v>133</v>
      </c>
      <c r="H14" s="290" t="s">
        <v>3312</v>
      </c>
      <c r="I14" s="290" t="s">
        <v>714</v>
      </c>
      <c r="J14" s="290" t="s">
        <v>389</v>
      </c>
      <c r="K14" s="290" t="s">
        <v>437</v>
      </c>
      <c r="L14" s="290" t="s">
        <v>448</v>
      </c>
      <c r="M14" s="290" t="s">
        <v>113</v>
      </c>
      <c r="N14" s="290" t="s">
        <v>401</v>
      </c>
      <c r="O14" s="290" t="s">
        <v>65</v>
      </c>
      <c r="P14" s="290">
        <v>0</v>
      </c>
      <c r="Q14" s="290" t="s">
        <v>133</v>
      </c>
      <c r="R14" s="290" t="s">
        <v>133</v>
      </c>
      <c r="S14" s="290" t="s">
        <v>672</v>
      </c>
      <c r="T14" s="290" t="s">
        <v>133</v>
      </c>
      <c r="U14" s="290" t="s">
        <v>3347</v>
      </c>
      <c r="V14" s="290" t="s">
        <v>68</v>
      </c>
      <c r="W14" s="290" t="s">
        <v>68</v>
      </c>
      <c r="X14" s="290" t="s">
        <v>68</v>
      </c>
      <c r="Y14" s="290" t="s">
        <v>68</v>
      </c>
      <c r="Z14" s="290" t="s">
        <v>69</v>
      </c>
      <c r="AA14" s="290" t="s">
        <v>133</v>
      </c>
      <c r="AB14" s="290" t="s">
        <v>141</v>
      </c>
      <c r="AC14" s="291">
        <v>381</v>
      </c>
      <c r="AD14" s="291">
        <v>15</v>
      </c>
      <c r="AE14" s="291">
        <v>25</v>
      </c>
      <c r="AF14" s="768">
        <v>673.6</v>
      </c>
      <c r="AG14" s="768">
        <f t="shared" si="2"/>
        <v>0</v>
      </c>
      <c r="AH14" s="773">
        <f t="shared" si="0"/>
        <v>673.6</v>
      </c>
      <c r="AI14" s="774">
        <f t="shared" si="1"/>
        <v>720.75200000000007</v>
      </c>
    </row>
    <row r="15" spans="1:37" s="293" customFormat="1">
      <c r="A15" s="772">
        <v>13</v>
      </c>
      <c r="B15" s="290" t="s">
        <v>8</v>
      </c>
      <c r="C15" s="290" t="s">
        <v>3348</v>
      </c>
      <c r="D15" s="290" t="s">
        <v>3315</v>
      </c>
      <c r="E15" s="290" t="s">
        <v>1144</v>
      </c>
      <c r="F15" s="290" t="s">
        <v>3307</v>
      </c>
      <c r="G15" s="290" t="s">
        <v>133</v>
      </c>
      <c r="H15" s="290" t="s">
        <v>3312</v>
      </c>
      <c r="I15" s="290" t="s">
        <v>714</v>
      </c>
      <c r="J15" s="290" t="s">
        <v>389</v>
      </c>
      <c r="K15" s="290" t="s">
        <v>437</v>
      </c>
      <c r="L15" s="290" t="s">
        <v>448</v>
      </c>
      <c r="M15" s="290" t="s">
        <v>113</v>
      </c>
      <c r="N15" s="290" t="s">
        <v>401</v>
      </c>
      <c r="O15" s="290" t="s">
        <v>65</v>
      </c>
      <c r="P15" s="290">
        <v>0</v>
      </c>
      <c r="Q15" s="290" t="s">
        <v>133</v>
      </c>
      <c r="R15" s="290" t="s">
        <v>133</v>
      </c>
      <c r="S15" s="290" t="s">
        <v>672</v>
      </c>
      <c r="T15" s="290" t="s">
        <v>133</v>
      </c>
      <c r="U15" s="290" t="s">
        <v>3349</v>
      </c>
      <c r="V15" s="290" t="s">
        <v>68</v>
      </c>
      <c r="W15" s="290" t="s">
        <v>68</v>
      </c>
      <c r="X15" s="290" t="s">
        <v>68</v>
      </c>
      <c r="Y15" s="290" t="s">
        <v>68</v>
      </c>
      <c r="Z15" s="290" t="s">
        <v>69</v>
      </c>
      <c r="AA15" s="290" t="s">
        <v>133</v>
      </c>
      <c r="AB15" s="290" t="s">
        <v>141</v>
      </c>
      <c r="AC15" s="291">
        <v>381</v>
      </c>
      <c r="AD15" s="291">
        <v>15</v>
      </c>
      <c r="AE15" s="291">
        <v>25</v>
      </c>
      <c r="AF15" s="768">
        <v>673.6</v>
      </c>
      <c r="AG15" s="768">
        <f t="shared" si="2"/>
        <v>0</v>
      </c>
      <c r="AH15" s="773">
        <f t="shared" si="0"/>
        <v>673.6</v>
      </c>
      <c r="AI15" s="774">
        <f t="shared" si="1"/>
        <v>720.75200000000007</v>
      </c>
    </row>
    <row r="16" spans="1:37" s="293" customFormat="1">
      <c r="A16" s="772">
        <v>14</v>
      </c>
      <c r="B16" s="290" t="s">
        <v>8</v>
      </c>
      <c r="C16" s="290" t="s">
        <v>3350</v>
      </c>
      <c r="D16" s="290" t="s">
        <v>3315</v>
      </c>
      <c r="E16" s="290" t="s">
        <v>1144</v>
      </c>
      <c r="F16" s="290" t="s">
        <v>3307</v>
      </c>
      <c r="G16" s="290" t="s">
        <v>133</v>
      </c>
      <c r="H16" s="290" t="s">
        <v>3312</v>
      </c>
      <c r="I16" s="290" t="s">
        <v>714</v>
      </c>
      <c r="J16" s="290" t="s">
        <v>389</v>
      </c>
      <c r="K16" s="290" t="s">
        <v>437</v>
      </c>
      <c r="L16" s="290" t="s">
        <v>448</v>
      </c>
      <c r="M16" s="290" t="s">
        <v>113</v>
      </c>
      <c r="N16" s="290" t="s">
        <v>401</v>
      </c>
      <c r="O16" s="290" t="s">
        <v>65</v>
      </c>
      <c r="P16" s="290">
        <v>0</v>
      </c>
      <c r="Q16" s="290" t="s">
        <v>133</v>
      </c>
      <c r="R16" s="290" t="s">
        <v>133</v>
      </c>
      <c r="S16" s="290" t="s">
        <v>672</v>
      </c>
      <c r="T16" s="290" t="s">
        <v>133</v>
      </c>
      <c r="U16" s="290" t="s">
        <v>3351</v>
      </c>
      <c r="V16" s="290" t="s">
        <v>68</v>
      </c>
      <c r="W16" s="290" t="s">
        <v>68</v>
      </c>
      <c r="X16" s="290" t="s">
        <v>68</v>
      </c>
      <c r="Y16" s="290" t="s">
        <v>68</v>
      </c>
      <c r="Z16" s="290" t="s">
        <v>69</v>
      </c>
      <c r="AA16" s="290" t="s">
        <v>133</v>
      </c>
      <c r="AB16" s="290" t="s">
        <v>141</v>
      </c>
      <c r="AC16" s="291">
        <v>381</v>
      </c>
      <c r="AD16" s="291">
        <v>15</v>
      </c>
      <c r="AE16" s="291">
        <v>25</v>
      </c>
      <c r="AF16" s="768">
        <v>673.6</v>
      </c>
      <c r="AG16" s="768">
        <f t="shared" si="2"/>
        <v>0</v>
      </c>
      <c r="AH16" s="773">
        <f t="shared" si="0"/>
        <v>673.6</v>
      </c>
      <c r="AI16" s="774">
        <f t="shared" si="1"/>
        <v>720.75200000000007</v>
      </c>
    </row>
    <row r="17" spans="1:35" s="293" customFormat="1">
      <c r="A17" s="772">
        <v>15</v>
      </c>
      <c r="B17" s="290" t="s">
        <v>8</v>
      </c>
      <c r="C17" s="290" t="s">
        <v>3352</v>
      </c>
      <c r="D17" s="290" t="s">
        <v>3315</v>
      </c>
      <c r="E17" s="290" t="s">
        <v>1144</v>
      </c>
      <c r="F17" s="290" t="s">
        <v>3307</v>
      </c>
      <c r="G17" s="290" t="s">
        <v>133</v>
      </c>
      <c r="H17" s="290" t="s">
        <v>3312</v>
      </c>
      <c r="I17" s="290" t="s">
        <v>714</v>
      </c>
      <c r="J17" s="290" t="s">
        <v>389</v>
      </c>
      <c r="K17" s="290" t="s">
        <v>437</v>
      </c>
      <c r="L17" s="290" t="s">
        <v>448</v>
      </c>
      <c r="M17" s="290" t="s">
        <v>113</v>
      </c>
      <c r="N17" s="290" t="s">
        <v>401</v>
      </c>
      <c r="O17" s="290" t="s">
        <v>65</v>
      </c>
      <c r="P17" s="290">
        <v>0</v>
      </c>
      <c r="Q17" s="290" t="s">
        <v>133</v>
      </c>
      <c r="R17" s="290" t="s">
        <v>133</v>
      </c>
      <c r="S17" s="290" t="s">
        <v>672</v>
      </c>
      <c r="T17" s="290" t="s">
        <v>133</v>
      </c>
      <c r="U17" s="290" t="s">
        <v>3353</v>
      </c>
      <c r="V17" s="290" t="s">
        <v>68</v>
      </c>
      <c r="W17" s="290" t="s">
        <v>68</v>
      </c>
      <c r="X17" s="290" t="s">
        <v>68</v>
      </c>
      <c r="Y17" s="290" t="s">
        <v>68</v>
      </c>
      <c r="Z17" s="290" t="s">
        <v>69</v>
      </c>
      <c r="AA17" s="290" t="s">
        <v>133</v>
      </c>
      <c r="AB17" s="290" t="s">
        <v>141</v>
      </c>
      <c r="AC17" s="291">
        <v>381</v>
      </c>
      <c r="AD17" s="291">
        <v>15</v>
      </c>
      <c r="AE17" s="291">
        <v>25</v>
      </c>
      <c r="AF17" s="768">
        <v>673.6</v>
      </c>
      <c r="AG17" s="768">
        <f t="shared" si="2"/>
        <v>0</v>
      </c>
      <c r="AH17" s="773">
        <f t="shared" si="0"/>
        <v>673.6</v>
      </c>
      <c r="AI17" s="774">
        <f t="shared" si="1"/>
        <v>720.75200000000007</v>
      </c>
    </row>
    <row r="18" spans="1:35" s="293" customFormat="1">
      <c r="A18" s="772">
        <v>16</v>
      </c>
      <c r="B18" s="290" t="s">
        <v>8</v>
      </c>
      <c r="C18" s="290" t="s">
        <v>3354</v>
      </c>
      <c r="D18" s="290" t="s">
        <v>3315</v>
      </c>
      <c r="E18" s="290" t="s">
        <v>280</v>
      </c>
      <c r="F18" s="290" t="s">
        <v>3307</v>
      </c>
      <c r="G18" s="290" t="s">
        <v>133</v>
      </c>
      <c r="H18" s="290" t="s">
        <v>3312</v>
      </c>
      <c r="I18" s="290" t="s">
        <v>714</v>
      </c>
      <c r="J18" s="290" t="s">
        <v>389</v>
      </c>
      <c r="K18" s="290" t="s">
        <v>437</v>
      </c>
      <c r="L18" s="290" t="s">
        <v>448</v>
      </c>
      <c r="M18" s="290" t="s">
        <v>113</v>
      </c>
      <c r="N18" s="290" t="s">
        <v>401</v>
      </c>
      <c r="O18" s="290" t="s">
        <v>65</v>
      </c>
      <c r="P18" s="290">
        <v>0</v>
      </c>
      <c r="Q18" s="290" t="s">
        <v>133</v>
      </c>
      <c r="R18" s="290" t="s">
        <v>133</v>
      </c>
      <c r="S18" s="290" t="s">
        <v>3355</v>
      </c>
      <c r="T18" s="290" t="s">
        <v>133</v>
      </c>
      <c r="U18" s="290" t="s">
        <v>3356</v>
      </c>
      <c r="V18" s="290" t="s">
        <v>68</v>
      </c>
      <c r="W18" s="290" t="s">
        <v>68</v>
      </c>
      <c r="X18" s="290" t="s">
        <v>68</v>
      </c>
      <c r="Y18" s="290" t="s">
        <v>68</v>
      </c>
      <c r="Z18" s="290" t="s">
        <v>69</v>
      </c>
      <c r="AA18" s="290" t="s">
        <v>133</v>
      </c>
      <c r="AB18" s="290" t="s">
        <v>141</v>
      </c>
      <c r="AC18" s="291">
        <v>381</v>
      </c>
      <c r="AD18" s="291">
        <v>15</v>
      </c>
      <c r="AE18" s="291">
        <v>25</v>
      </c>
      <c r="AF18" s="768">
        <v>673.6</v>
      </c>
      <c r="AG18" s="768">
        <f t="shared" si="2"/>
        <v>0</v>
      </c>
      <c r="AH18" s="773">
        <f t="shared" si="0"/>
        <v>673.6</v>
      </c>
      <c r="AI18" s="774">
        <f t="shared" si="1"/>
        <v>720.75200000000007</v>
      </c>
    </row>
    <row r="19" spans="1:35" s="293" customFormat="1">
      <c r="A19" s="772">
        <v>17</v>
      </c>
      <c r="B19" s="290" t="s">
        <v>8</v>
      </c>
      <c r="C19" s="290" t="s">
        <v>3357</v>
      </c>
      <c r="D19" s="290" t="s">
        <v>3315</v>
      </c>
      <c r="E19" s="290" t="s">
        <v>1144</v>
      </c>
      <c r="F19" s="290" t="s">
        <v>3307</v>
      </c>
      <c r="G19" s="290" t="s">
        <v>133</v>
      </c>
      <c r="H19" s="290" t="s">
        <v>3312</v>
      </c>
      <c r="I19" s="290" t="s">
        <v>714</v>
      </c>
      <c r="J19" s="290" t="s">
        <v>396</v>
      </c>
      <c r="K19" s="290" t="s">
        <v>437</v>
      </c>
      <c r="L19" s="290" t="s">
        <v>448</v>
      </c>
      <c r="M19" s="290" t="s">
        <v>113</v>
      </c>
      <c r="N19" s="290" t="s">
        <v>401</v>
      </c>
      <c r="O19" s="290" t="s">
        <v>65</v>
      </c>
      <c r="P19" s="290">
        <v>0</v>
      </c>
      <c r="Q19" s="290" t="s">
        <v>133</v>
      </c>
      <c r="R19" s="290" t="s">
        <v>133</v>
      </c>
      <c r="S19" s="290" t="s">
        <v>672</v>
      </c>
      <c r="T19" s="290" t="s">
        <v>133</v>
      </c>
      <c r="U19" s="290" t="s">
        <v>3358</v>
      </c>
      <c r="V19" s="290" t="s">
        <v>68</v>
      </c>
      <c r="W19" s="290" t="s">
        <v>68</v>
      </c>
      <c r="X19" s="290" t="s">
        <v>68</v>
      </c>
      <c r="Y19" s="290" t="s">
        <v>68</v>
      </c>
      <c r="Z19" s="290" t="s">
        <v>69</v>
      </c>
      <c r="AA19" s="290" t="s">
        <v>133</v>
      </c>
      <c r="AB19" s="290" t="s">
        <v>141</v>
      </c>
      <c r="AC19" s="291">
        <v>381</v>
      </c>
      <c r="AD19" s="291">
        <v>25</v>
      </c>
      <c r="AE19" s="291">
        <v>25</v>
      </c>
      <c r="AF19" s="768">
        <v>689.6</v>
      </c>
      <c r="AG19" s="768">
        <f t="shared" si="2"/>
        <v>0</v>
      </c>
      <c r="AH19" s="773">
        <f t="shared" si="0"/>
        <v>689.6</v>
      </c>
      <c r="AI19" s="774">
        <f t="shared" si="1"/>
        <v>737.87200000000007</v>
      </c>
    </row>
    <row r="20" spans="1:35" s="781" customFormat="1" ht="15.75" thickBot="1">
      <c r="A20" s="775">
        <v>18</v>
      </c>
      <c r="B20" s="776" t="s">
        <v>8</v>
      </c>
      <c r="C20" s="776" t="s">
        <v>3359</v>
      </c>
      <c r="D20" s="776" t="s">
        <v>3315</v>
      </c>
      <c r="E20" s="776" t="s">
        <v>1144</v>
      </c>
      <c r="F20" s="776" t="s">
        <v>3307</v>
      </c>
      <c r="G20" s="776" t="s">
        <v>133</v>
      </c>
      <c r="H20" s="776" t="s">
        <v>3312</v>
      </c>
      <c r="I20" s="776" t="s">
        <v>714</v>
      </c>
      <c r="J20" s="776" t="s">
        <v>121</v>
      </c>
      <c r="K20" s="776" t="s">
        <v>437</v>
      </c>
      <c r="L20" s="776" t="s">
        <v>448</v>
      </c>
      <c r="M20" s="776" t="s">
        <v>113</v>
      </c>
      <c r="N20" s="776" t="s">
        <v>401</v>
      </c>
      <c r="O20" s="776" t="s">
        <v>65</v>
      </c>
      <c r="P20" s="776">
        <v>0</v>
      </c>
      <c r="Q20" s="776" t="s">
        <v>133</v>
      </c>
      <c r="R20" s="776" t="s">
        <v>133</v>
      </c>
      <c r="S20" s="776" t="s">
        <v>672</v>
      </c>
      <c r="T20" s="776" t="s">
        <v>133</v>
      </c>
      <c r="U20" s="776" t="s">
        <v>3360</v>
      </c>
      <c r="V20" s="776" t="s">
        <v>68</v>
      </c>
      <c r="W20" s="776" t="s">
        <v>68</v>
      </c>
      <c r="X20" s="776" t="s">
        <v>68</v>
      </c>
      <c r="Y20" s="776" t="s">
        <v>68</v>
      </c>
      <c r="Z20" s="776" t="s">
        <v>69</v>
      </c>
      <c r="AA20" s="776" t="s">
        <v>133</v>
      </c>
      <c r="AB20" s="776" t="s">
        <v>141</v>
      </c>
      <c r="AC20" s="777">
        <v>381</v>
      </c>
      <c r="AD20" s="777">
        <v>8</v>
      </c>
      <c r="AE20" s="777">
        <v>25</v>
      </c>
      <c r="AF20" s="778">
        <v>662.40000000000009</v>
      </c>
      <c r="AG20" s="778">
        <f t="shared" si="2"/>
        <v>0</v>
      </c>
      <c r="AH20" s="779">
        <f t="shared" si="0"/>
        <v>662.40000000000009</v>
      </c>
      <c r="AI20" s="780">
        <f t="shared" si="1"/>
        <v>708.76800000000014</v>
      </c>
    </row>
    <row r="21" spans="1:35">
      <c r="AH21" s="151"/>
    </row>
    <row r="22" spans="1:35">
      <c r="A22" s="771" t="s">
        <v>133</v>
      </c>
      <c r="AH22" s="151"/>
      <c r="AI22" s="152"/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 r:id="rId1"/>
    </customSheetView>
    <customSheetView guid="{5B1FA305-463D-4B6E-BF98-81A6929C891E}" scale="75" hiddenColumns="1">
      <pageMargins left="0" right="0" top="0" bottom="0" header="0" footer="0"/>
      <pageSetup orientation="portrait" horizontalDpi="4294967295" verticalDpi="4294967295" r:id="rId2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 r:id="rId3"/>
    </customSheetView>
    <customSheetView guid="{B6E6045D-E631-482D-8F65-2EABDB0B6ECE}" scale="75" hiddenColumns="1">
      <selection sqref="A1:AK21"/>
      <pageMargins left="0" right="0" top="0" bottom="0" header="0" footer="0"/>
      <pageSetup orientation="portrait" horizontalDpi="4294967295" verticalDpi="4294967295" r:id="rId4"/>
    </customSheetView>
    <customSheetView guid="{074FE138-8171-45F3-8951-6B9C47661CC2}" scale="75" hiddenColumns="1">
      <selection sqref="A1:AK21"/>
      <pageMargins left="0" right="0" top="0" bottom="0" header="0" footer="0"/>
      <pageSetup orientation="portrait" horizontalDpi="4294967295" verticalDpi="4294967295" r:id="rId5"/>
    </customSheetView>
    <customSheetView guid="{6B75CD61-CFF4-4706-A14B-83CD51F19D1B}" scale="75" hiddenColumns="1">
      <selection sqref="A1:AK21"/>
      <pageMargins left="0" right="0" top="0" bottom="0" header="0" footer="0"/>
      <pageSetup orientation="portrait" horizontalDpi="4294967295" verticalDpi="4294967295" r:id="rId6"/>
    </customSheetView>
    <customSheetView guid="{8ABA602B-BA8D-44BA-AAC3-E387ACC3E4C4}" scale="75" hiddenColumns="1">
      <pageMargins left="0" right="0" top="0" bottom="0" header="0" footer="0"/>
      <pageSetup orientation="portrait" horizontalDpi="4294967295" verticalDpi="4294967295" r:id="rId7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 r:id="rId8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 r:id="rId9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 r:id="rId10"/>
    </customSheetView>
    <customSheetView guid="{71B299E4-61CE-49C1-81D9-062E3F90F2BD}" scale="75" hiddenColumns="1">
      <pageMargins left="0" right="0" top="0" bottom="0" header="0" footer="0"/>
      <pageSetup orientation="portrait" horizontalDpi="4294967295" verticalDpi="4294967295" r:id="rId11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 r:id="rId12"/>
    </customSheetView>
  </customSheetViews>
  <pageMargins left="0" right="0" top="0" bottom="0" header="0" footer="0"/>
  <pageSetup orientation="portrait" horizontalDpi="4294967295" verticalDpi="4294967295" r:id="rId13"/>
  <drawing r:id="rId14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00B050"/>
  </sheetPr>
  <dimension ref="A1:AK191"/>
  <sheetViews>
    <sheetView topLeftCell="N28" zoomScale="75" zoomScaleNormal="75" workbookViewId="0">
      <selection activeCell="AH60" sqref="AH60"/>
    </sheetView>
  </sheetViews>
  <sheetFormatPr baseColWidth="10" defaultColWidth="6.85546875" defaultRowHeight="15"/>
  <cols>
    <col min="1" max="1" width="4" style="569" bestFit="1" customWidth="1"/>
    <col min="2" max="2" width="18" style="75" bestFit="1" customWidth="1"/>
    <col min="3" max="3" width="12.85546875" style="75" hidden="1" customWidth="1"/>
    <col min="4" max="4" width="9.28515625" style="75" hidden="1" customWidth="1"/>
    <col min="5" max="5" width="11.5703125" style="75" hidden="1" customWidth="1"/>
    <col min="6" max="6" width="18.85546875" style="75" bestFit="1" customWidth="1"/>
    <col min="7" max="7" width="7.140625" style="75" hidden="1" customWidth="1"/>
    <col min="8" max="8" width="11.5703125" style="75" bestFit="1" customWidth="1"/>
    <col min="9" max="9" width="8.85546875" style="75" hidden="1" customWidth="1"/>
    <col min="10" max="10" width="6.42578125" style="75" bestFit="1" customWidth="1"/>
    <col min="11" max="11" width="11.5703125" style="75" bestFit="1" customWidth="1"/>
    <col min="12" max="12" width="8.28515625" style="75" bestFit="1" customWidth="1"/>
    <col min="13" max="13" width="11.140625" style="75" bestFit="1" customWidth="1"/>
    <col min="14" max="14" width="6.85546875" style="75"/>
    <col min="15" max="15" width="13.5703125" style="75" bestFit="1" customWidth="1"/>
    <col min="16" max="16" width="9.28515625" style="75" customWidth="1"/>
    <col min="17" max="17" width="12.85546875" style="75" customWidth="1"/>
    <col min="18" max="18" width="15.7109375" style="75" customWidth="1"/>
    <col min="19" max="19" width="18.5703125" style="75" customWidth="1"/>
    <col min="20" max="20" width="10.5703125" style="75" customWidth="1"/>
    <col min="21" max="21" width="15.140625" style="75" bestFit="1" customWidth="1"/>
    <col min="22" max="22" width="32.7109375" style="75" hidden="1" customWidth="1"/>
    <col min="23" max="23" width="16.28515625" style="75" bestFit="1" customWidth="1"/>
    <col min="24" max="24" width="16.85546875" style="75" customWidth="1"/>
    <col min="25" max="25" width="15" style="75" bestFit="1" customWidth="1"/>
    <col min="26" max="26" width="4.7109375" style="75" bestFit="1" customWidth="1"/>
    <col min="27" max="27" width="6" style="75" bestFit="1" customWidth="1"/>
    <col min="28" max="28" width="13.85546875" style="75" hidden="1" customWidth="1"/>
    <col min="29" max="29" width="13.140625" style="76" hidden="1" customWidth="1"/>
    <col min="30" max="30" width="10" style="76" hidden="1" customWidth="1"/>
    <col min="31" max="31" width="9.85546875" style="76" hidden="1" customWidth="1"/>
    <col min="32" max="32" width="8.5703125" style="581" bestFit="1" customWidth="1"/>
    <col min="33" max="33" width="12.5703125" style="581" bestFit="1" customWidth="1"/>
    <col min="34" max="34" width="10" style="76" bestFit="1" customWidth="1"/>
    <col min="35" max="35" width="14.85546875" style="78" bestFit="1" customWidth="1"/>
    <col min="36" max="36" width="8.5703125" style="153" bestFit="1" customWidth="1"/>
    <col min="37" max="37" width="22.85546875" style="77" bestFit="1" customWidth="1"/>
    <col min="38" max="16384" width="6.85546875" style="77"/>
  </cols>
  <sheetData>
    <row r="1" spans="1:37" s="298" customFormat="1" ht="75.75" customHeight="1" thickBot="1">
      <c r="A1" s="782"/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Y1" s="294"/>
      <c r="Z1" s="294"/>
      <c r="AA1" s="294"/>
      <c r="AB1" s="294"/>
      <c r="AC1" s="295"/>
      <c r="AD1" s="295"/>
      <c r="AE1" s="295"/>
      <c r="AF1" s="579"/>
      <c r="AG1" s="579"/>
      <c r="AH1" s="295"/>
      <c r="AI1" s="296"/>
      <c r="AJ1" s="297"/>
    </row>
    <row r="2" spans="1:37" s="622" customFormat="1" ht="15.75" thickBot="1">
      <c r="A2" s="439" t="s">
        <v>22</v>
      </c>
      <c r="B2" s="618" t="s">
        <v>23</v>
      </c>
      <c r="C2" s="618" t="s">
        <v>24</v>
      </c>
      <c r="D2" s="618" t="s">
        <v>25</v>
      </c>
      <c r="E2" s="618" t="s">
        <v>26</v>
      </c>
      <c r="F2" s="618" t="s">
        <v>27</v>
      </c>
      <c r="G2" s="618" t="s">
        <v>28</v>
      </c>
      <c r="H2" s="618" t="s">
        <v>29</v>
      </c>
      <c r="I2" s="618" t="s">
        <v>30</v>
      </c>
      <c r="J2" s="618" t="s">
        <v>31</v>
      </c>
      <c r="K2" s="618" t="s">
        <v>32</v>
      </c>
      <c r="L2" s="618" t="s">
        <v>33</v>
      </c>
      <c r="M2" s="618" t="s">
        <v>34</v>
      </c>
      <c r="N2" s="618" t="s">
        <v>35</v>
      </c>
      <c r="O2" s="618" t="s">
        <v>36</v>
      </c>
      <c r="P2" s="618" t="s">
        <v>37</v>
      </c>
      <c r="Q2" s="618" t="s">
        <v>38</v>
      </c>
      <c r="R2" s="618" t="s">
        <v>39</v>
      </c>
      <c r="S2" s="618" t="s">
        <v>40</v>
      </c>
      <c r="T2" s="618" t="s">
        <v>41</v>
      </c>
      <c r="U2" s="618" t="s">
        <v>42</v>
      </c>
      <c r="V2" s="618" t="s">
        <v>43</v>
      </c>
      <c r="W2" s="618" t="s">
        <v>44</v>
      </c>
      <c r="X2" s="618" t="s">
        <v>45</v>
      </c>
      <c r="Y2" s="618" t="s">
        <v>46</v>
      </c>
      <c r="Z2" s="618" t="s">
        <v>47</v>
      </c>
      <c r="AA2" s="618" t="s">
        <v>48</v>
      </c>
      <c r="AB2" s="618" t="s">
        <v>49</v>
      </c>
      <c r="AC2" s="377" t="s">
        <v>50</v>
      </c>
      <c r="AD2" s="377" t="s">
        <v>51</v>
      </c>
      <c r="AE2" s="377" t="s">
        <v>52</v>
      </c>
      <c r="AF2" s="377" t="s">
        <v>53</v>
      </c>
      <c r="AG2" s="377" t="s">
        <v>54</v>
      </c>
      <c r="AH2" s="377" t="s">
        <v>55</v>
      </c>
      <c r="AI2" s="619" t="s">
        <v>56</v>
      </c>
      <c r="AJ2" s="620"/>
      <c r="AK2" s="621"/>
    </row>
    <row r="3" spans="1:37" s="789" customFormat="1" ht="15.75" thickBot="1">
      <c r="A3" s="783">
        <v>1</v>
      </c>
      <c r="B3" s="784" t="s">
        <v>8</v>
      </c>
      <c r="C3" s="784" t="s">
        <v>3361</v>
      </c>
      <c r="D3" s="784" t="s">
        <v>3362</v>
      </c>
      <c r="E3" s="784" t="s">
        <v>321</v>
      </c>
      <c r="F3" s="784" t="s">
        <v>3363</v>
      </c>
      <c r="G3" s="784" t="s">
        <v>133</v>
      </c>
      <c r="H3" s="784" t="s">
        <v>435</v>
      </c>
      <c r="I3" s="784">
        <v>2000</v>
      </c>
      <c r="J3" s="784" t="s">
        <v>121</v>
      </c>
      <c r="K3" s="784" t="s">
        <v>133</v>
      </c>
      <c r="L3" s="784" t="s">
        <v>386</v>
      </c>
      <c r="M3" s="784" t="s">
        <v>113</v>
      </c>
      <c r="N3" s="784" t="s">
        <v>113</v>
      </c>
      <c r="O3" s="784" t="s">
        <v>466</v>
      </c>
      <c r="P3" s="784">
        <v>12</v>
      </c>
      <c r="Q3" s="784" t="s">
        <v>133</v>
      </c>
      <c r="R3" s="784" t="s">
        <v>133</v>
      </c>
      <c r="S3" s="784" t="s">
        <v>133</v>
      </c>
      <c r="T3" s="784" t="s">
        <v>133</v>
      </c>
      <c r="U3" s="784" t="s">
        <v>3364</v>
      </c>
      <c r="V3" s="784" t="s">
        <v>68</v>
      </c>
      <c r="W3" s="784" t="s">
        <v>68</v>
      </c>
      <c r="X3" s="784" t="s">
        <v>68</v>
      </c>
      <c r="Y3" s="784" t="s">
        <v>68</v>
      </c>
      <c r="Z3" s="784" t="s">
        <v>69</v>
      </c>
      <c r="AA3" s="784" t="s">
        <v>133</v>
      </c>
      <c r="AB3" s="784" t="s">
        <v>141</v>
      </c>
      <c r="AC3" s="785">
        <v>205</v>
      </c>
      <c r="AD3" s="785">
        <v>8</v>
      </c>
      <c r="AE3" s="785">
        <v>8</v>
      </c>
      <c r="AF3" s="786">
        <v>353.6</v>
      </c>
      <c r="AG3" s="786">
        <f>AF3*(1-(0.95^0*0.9^0*0.8^0*0.7^0*0.65^0*0.93^0*0.93^0*1^0))</f>
        <v>0</v>
      </c>
      <c r="AH3" s="787">
        <f>AF3-AG3</f>
        <v>353.6</v>
      </c>
      <c r="AI3" s="788" t="e">
        <f>ROUNDUP(AH3*#REF!,0)</f>
        <v>#REF!</v>
      </c>
    </row>
    <row r="4" spans="1:37" s="11" customFormat="1" ht="15.75" thickBot="1">
      <c r="A4" s="382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15"/>
      <c r="AD4" s="15"/>
      <c r="AE4" s="15"/>
      <c r="AF4" s="376"/>
      <c r="AG4" s="376"/>
      <c r="AH4" s="17"/>
      <c r="AI4" s="16"/>
    </row>
    <row r="5" spans="1:37" s="622" customFormat="1" ht="15.75" thickBot="1">
      <c r="A5" s="439" t="s">
        <v>22</v>
      </c>
      <c r="B5" s="618" t="s">
        <v>23</v>
      </c>
      <c r="C5" s="618" t="s">
        <v>24</v>
      </c>
      <c r="D5" s="618" t="s">
        <v>25</v>
      </c>
      <c r="E5" s="618" t="s">
        <v>26</v>
      </c>
      <c r="F5" s="618" t="s">
        <v>27</v>
      </c>
      <c r="G5" s="618" t="s">
        <v>28</v>
      </c>
      <c r="H5" s="618" t="s">
        <v>29</v>
      </c>
      <c r="I5" s="618" t="s">
        <v>30</v>
      </c>
      <c r="J5" s="618" t="s">
        <v>31</v>
      </c>
      <c r="K5" s="618" t="s">
        <v>32</v>
      </c>
      <c r="L5" s="618" t="s">
        <v>33</v>
      </c>
      <c r="M5" s="618" t="s">
        <v>34</v>
      </c>
      <c r="N5" s="618" t="s">
        <v>35</v>
      </c>
      <c r="O5" s="618" t="s">
        <v>36</v>
      </c>
      <c r="P5" s="618" t="s">
        <v>37</v>
      </c>
      <c r="Q5" s="618" t="s">
        <v>38</v>
      </c>
      <c r="R5" s="618" t="s">
        <v>39</v>
      </c>
      <c r="S5" s="618" t="s">
        <v>40</v>
      </c>
      <c r="T5" s="618" t="s">
        <v>41</v>
      </c>
      <c r="U5" s="618" t="s">
        <v>42</v>
      </c>
      <c r="V5" s="618" t="s">
        <v>43</v>
      </c>
      <c r="W5" s="618" t="s">
        <v>44</v>
      </c>
      <c r="X5" s="618" t="s">
        <v>45</v>
      </c>
      <c r="Y5" s="618" t="s">
        <v>46</v>
      </c>
      <c r="Z5" s="618" t="s">
        <v>47</v>
      </c>
      <c r="AA5" s="618" t="s">
        <v>48</v>
      </c>
      <c r="AB5" s="618" t="s">
        <v>49</v>
      </c>
      <c r="AC5" s="377" t="s">
        <v>50</v>
      </c>
      <c r="AD5" s="377" t="s">
        <v>51</v>
      </c>
      <c r="AE5" s="377" t="s">
        <v>52</v>
      </c>
      <c r="AF5" s="377" t="s">
        <v>53</v>
      </c>
      <c r="AG5" s="377" t="s">
        <v>54</v>
      </c>
      <c r="AH5" s="377" t="s">
        <v>55</v>
      </c>
      <c r="AI5" s="619" t="s">
        <v>56</v>
      </c>
      <c r="AJ5" s="620"/>
      <c r="AK5" s="621"/>
    </row>
    <row r="6" spans="1:37" s="797" customFormat="1">
      <c r="A6" s="790">
        <v>1</v>
      </c>
      <c r="B6" s="791" t="s">
        <v>0</v>
      </c>
      <c r="C6" s="791" t="s">
        <v>3365</v>
      </c>
      <c r="D6" s="791" t="s">
        <v>3366</v>
      </c>
      <c r="E6" s="791" t="s">
        <v>240</v>
      </c>
      <c r="F6" s="791" t="s">
        <v>3367</v>
      </c>
      <c r="G6" s="791"/>
      <c r="H6" s="791" t="s">
        <v>584</v>
      </c>
      <c r="I6" s="791"/>
      <c r="J6" s="791" t="s">
        <v>121</v>
      </c>
      <c r="K6" s="791"/>
      <c r="L6" s="791" t="s">
        <v>429</v>
      </c>
      <c r="M6" s="791" t="s">
        <v>236</v>
      </c>
      <c r="N6" s="791" t="s">
        <v>615</v>
      </c>
      <c r="O6" s="791" t="s">
        <v>466</v>
      </c>
      <c r="P6" s="791"/>
      <c r="Q6" s="791" t="s">
        <v>596</v>
      </c>
      <c r="R6" s="791"/>
      <c r="S6" s="791" t="s">
        <v>3368</v>
      </c>
      <c r="T6" s="791" t="s">
        <v>375</v>
      </c>
      <c r="U6" s="791" t="s">
        <v>3369</v>
      </c>
      <c r="V6" s="791" t="s">
        <v>68</v>
      </c>
      <c r="W6" s="791" t="s">
        <v>68</v>
      </c>
      <c r="X6" s="791" t="s">
        <v>68</v>
      </c>
      <c r="Y6" s="791" t="s">
        <v>68</v>
      </c>
      <c r="Z6" s="791" t="s">
        <v>69</v>
      </c>
      <c r="AA6" s="791"/>
      <c r="AB6" s="791">
        <v>10000000012</v>
      </c>
      <c r="AC6" s="792">
        <v>101</v>
      </c>
      <c r="AD6" s="792">
        <v>8</v>
      </c>
      <c r="AE6" s="792">
        <v>13</v>
      </c>
      <c r="AF6" s="793">
        <v>195.20000000000002</v>
      </c>
      <c r="AG6" s="793">
        <f>AF6*(1-(0.95^0*0.9^0*0.8^0*0.7^0*0.65^0*0.93^0*0.93^0*1^0))</f>
        <v>0</v>
      </c>
      <c r="AH6" s="794">
        <f t="shared" ref="AH6:AH15" si="0">AF6-AG6</f>
        <v>195.20000000000002</v>
      </c>
      <c r="AI6" s="795">
        <f>AF6*1.07</f>
        <v>208.86400000000003</v>
      </c>
      <c r="AJ6" s="796"/>
    </row>
    <row r="7" spans="1:37" s="805" customFormat="1">
      <c r="A7" s="798">
        <v>2</v>
      </c>
      <c r="B7" s="799" t="s">
        <v>8</v>
      </c>
      <c r="C7" s="799" t="s">
        <v>3370</v>
      </c>
      <c r="D7" s="799" t="s">
        <v>3366</v>
      </c>
      <c r="E7" s="799" t="s">
        <v>240</v>
      </c>
      <c r="F7" s="799" t="s">
        <v>541</v>
      </c>
      <c r="G7" s="799"/>
      <c r="H7" s="799" t="s">
        <v>533</v>
      </c>
      <c r="I7" s="799"/>
      <c r="J7" s="799" t="s">
        <v>108</v>
      </c>
      <c r="K7" s="799"/>
      <c r="L7" s="799" t="s">
        <v>386</v>
      </c>
      <c r="M7" s="799" t="s">
        <v>113</v>
      </c>
      <c r="N7" s="799" t="s">
        <v>392</v>
      </c>
      <c r="O7" s="799" t="s">
        <v>466</v>
      </c>
      <c r="P7" s="799">
        <v>21</v>
      </c>
      <c r="Q7" s="799"/>
      <c r="R7" s="799"/>
      <c r="S7" s="799"/>
      <c r="T7" s="799" t="s">
        <v>375</v>
      </c>
      <c r="U7" s="799" t="s">
        <v>3371</v>
      </c>
      <c r="V7" s="799" t="s">
        <v>473</v>
      </c>
      <c r="W7" s="799" t="s">
        <v>473</v>
      </c>
      <c r="X7" s="799" t="s">
        <v>68</v>
      </c>
      <c r="Y7" s="799" t="s">
        <v>68</v>
      </c>
      <c r="Z7" s="799" t="s">
        <v>69</v>
      </c>
      <c r="AA7" s="799"/>
      <c r="AB7" s="799">
        <v>10001001022</v>
      </c>
      <c r="AC7" s="800">
        <v>109</v>
      </c>
      <c r="AD7" s="800">
        <v>0</v>
      </c>
      <c r="AE7" s="800">
        <v>8</v>
      </c>
      <c r="AF7" s="801">
        <v>187.20000000000002</v>
      </c>
      <c r="AG7" s="801">
        <v>0</v>
      </c>
      <c r="AH7" s="802">
        <f t="shared" si="0"/>
        <v>187.20000000000002</v>
      </c>
      <c r="AI7" s="803">
        <f t="shared" ref="AI7:AI15" si="1">AF7*1.07</f>
        <v>200.30400000000003</v>
      </c>
      <c r="AJ7" s="804"/>
    </row>
    <row r="8" spans="1:37" s="805" customFormat="1">
      <c r="A8" s="798">
        <v>3</v>
      </c>
      <c r="B8" s="799" t="s">
        <v>8</v>
      </c>
      <c r="C8" s="799" t="s">
        <v>3372</v>
      </c>
      <c r="D8" s="799" t="s">
        <v>3366</v>
      </c>
      <c r="E8" s="799" t="s">
        <v>240</v>
      </c>
      <c r="F8" s="799" t="s">
        <v>541</v>
      </c>
      <c r="G8" s="799"/>
      <c r="H8" s="799" t="s">
        <v>533</v>
      </c>
      <c r="I8" s="799"/>
      <c r="J8" s="799" t="s">
        <v>108</v>
      </c>
      <c r="K8" s="799"/>
      <c r="L8" s="799" t="s">
        <v>386</v>
      </c>
      <c r="M8" s="799" t="s">
        <v>113</v>
      </c>
      <c r="N8" s="799" t="s">
        <v>392</v>
      </c>
      <c r="O8" s="799" t="s">
        <v>466</v>
      </c>
      <c r="P8" s="799">
        <v>21</v>
      </c>
      <c r="Q8" s="799"/>
      <c r="R8" s="799"/>
      <c r="S8" s="799"/>
      <c r="T8" s="799" t="s">
        <v>375</v>
      </c>
      <c r="U8" s="799" t="s">
        <v>3373</v>
      </c>
      <c r="V8" s="799" t="s">
        <v>473</v>
      </c>
      <c r="W8" s="799" t="s">
        <v>473</v>
      </c>
      <c r="X8" s="799" t="s">
        <v>68</v>
      </c>
      <c r="Y8" s="799" t="s">
        <v>68</v>
      </c>
      <c r="Z8" s="799" t="s">
        <v>69</v>
      </c>
      <c r="AA8" s="799"/>
      <c r="AB8" s="799">
        <v>10001001022</v>
      </c>
      <c r="AC8" s="800">
        <v>109</v>
      </c>
      <c r="AD8" s="800">
        <v>0</v>
      </c>
      <c r="AE8" s="800">
        <v>8</v>
      </c>
      <c r="AF8" s="801">
        <v>187.20000000000002</v>
      </c>
      <c r="AG8" s="801">
        <v>0</v>
      </c>
      <c r="AH8" s="802">
        <f t="shared" si="0"/>
        <v>187.20000000000002</v>
      </c>
      <c r="AI8" s="803">
        <f t="shared" si="1"/>
        <v>200.30400000000003</v>
      </c>
      <c r="AJ8" s="804"/>
    </row>
    <row r="9" spans="1:37" s="805" customFormat="1">
      <c r="A9" s="798">
        <v>4</v>
      </c>
      <c r="B9" s="799" t="s">
        <v>8</v>
      </c>
      <c r="C9" s="799" t="s">
        <v>3374</v>
      </c>
      <c r="D9" s="799" t="s">
        <v>3366</v>
      </c>
      <c r="E9" s="799" t="s">
        <v>930</v>
      </c>
      <c r="F9" s="799">
        <v>8300</v>
      </c>
      <c r="G9" s="799"/>
      <c r="H9" s="799" t="s">
        <v>425</v>
      </c>
      <c r="I9" s="799"/>
      <c r="J9" s="799" t="s">
        <v>108</v>
      </c>
      <c r="K9" s="799"/>
      <c r="L9" s="799">
        <v>500</v>
      </c>
      <c r="M9" s="799" t="s">
        <v>236</v>
      </c>
      <c r="N9" s="799" t="s">
        <v>392</v>
      </c>
      <c r="O9" s="799" t="s">
        <v>466</v>
      </c>
      <c r="P9" s="799"/>
      <c r="Q9" s="799"/>
      <c r="R9" s="799"/>
      <c r="S9" s="799"/>
      <c r="T9" s="799" t="s">
        <v>375</v>
      </c>
      <c r="U9" s="799" t="s">
        <v>3375</v>
      </c>
      <c r="V9" s="799" t="s">
        <v>68</v>
      </c>
      <c r="W9" s="799" t="s">
        <v>68</v>
      </c>
      <c r="X9" s="799" t="s">
        <v>68</v>
      </c>
      <c r="Y9" s="799" t="s">
        <v>68</v>
      </c>
      <c r="Z9" s="799" t="s">
        <v>69</v>
      </c>
      <c r="AA9" s="799"/>
      <c r="AB9" s="799">
        <v>10001001582</v>
      </c>
      <c r="AC9" s="800">
        <v>84</v>
      </c>
      <c r="AD9" s="800">
        <v>0</v>
      </c>
      <c r="AE9" s="800">
        <v>0</v>
      </c>
      <c r="AF9" s="801">
        <v>134.4</v>
      </c>
      <c r="AG9" s="801">
        <f t="shared" ref="AG9:AG15" si="2">AF9*(1-(0.95^0*0.9^0*0.8^0*0.7^0*0.65^0*0.93^0*0.93^0*1^0))</f>
        <v>0</v>
      </c>
      <c r="AH9" s="802">
        <f t="shared" si="0"/>
        <v>134.4</v>
      </c>
      <c r="AI9" s="803">
        <f t="shared" si="1"/>
        <v>143.80800000000002</v>
      </c>
      <c r="AJ9" s="804"/>
    </row>
    <row r="10" spans="1:37" s="805" customFormat="1">
      <c r="A10" s="798">
        <v>5</v>
      </c>
      <c r="B10" s="799" t="s">
        <v>8</v>
      </c>
      <c r="C10" s="799" t="s">
        <v>3376</v>
      </c>
      <c r="D10" s="799" t="s">
        <v>3366</v>
      </c>
      <c r="E10" s="799" t="s">
        <v>460</v>
      </c>
      <c r="F10" s="799">
        <v>8300</v>
      </c>
      <c r="G10" s="799"/>
      <c r="H10" s="799" t="s">
        <v>2240</v>
      </c>
      <c r="I10" s="799">
        <v>3000</v>
      </c>
      <c r="J10" s="799" t="s">
        <v>121</v>
      </c>
      <c r="K10" s="799" t="s">
        <v>194</v>
      </c>
      <c r="L10" s="799" t="s">
        <v>386</v>
      </c>
      <c r="M10" s="799" t="s">
        <v>74</v>
      </c>
      <c r="N10" s="799" t="s">
        <v>75</v>
      </c>
      <c r="O10" s="799" t="s">
        <v>466</v>
      </c>
      <c r="P10" s="799">
        <v>23</v>
      </c>
      <c r="Q10" s="799"/>
      <c r="R10" s="799"/>
      <c r="S10" s="799"/>
      <c r="T10" s="799"/>
      <c r="U10" s="799" t="s">
        <v>3377</v>
      </c>
      <c r="V10" s="799" t="s">
        <v>68</v>
      </c>
      <c r="W10" s="799" t="s">
        <v>68</v>
      </c>
      <c r="X10" s="799" t="s">
        <v>68</v>
      </c>
      <c r="Y10" s="799" t="s">
        <v>68</v>
      </c>
      <c r="Z10" s="799" t="s">
        <v>69</v>
      </c>
      <c r="AA10" s="799"/>
      <c r="AB10" s="799">
        <v>10001001581</v>
      </c>
      <c r="AC10" s="800">
        <v>84</v>
      </c>
      <c r="AD10" s="800">
        <v>8</v>
      </c>
      <c r="AE10" s="800">
        <v>8</v>
      </c>
      <c r="AF10" s="801">
        <v>160</v>
      </c>
      <c r="AG10" s="801">
        <f t="shared" si="2"/>
        <v>0</v>
      </c>
      <c r="AH10" s="802">
        <f t="shared" si="0"/>
        <v>160</v>
      </c>
      <c r="AI10" s="803">
        <f t="shared" si="1"/>
        <v>171.20000000000002</v>
      </c>
      <c r="AJ10" s="804"/>
    </row>
    <row r="11" spans="1:37" s="805" customFormat="1">
      <c r="A11" s="798">
        <v>6</v>
      </c>
      <c r="B11" s="799" t="s">
        <v>8</v>
      </c>
      <c r="C11" s="799" t="s">
        <v>3378</v>
      </c>
      <c r="D11" s="799" t="s">
        <v>3366</v>
      </c>
      <c r="E11" s="799" t="s">
        <v>3379</v>
      </c>
      <c r="F11" s="799" t="s">
        <v>538</v>
      </c>
      <c r="G11" s="799"/>
      <c r="H11" s="799" t="s">
        <v>533</v>
      </c>
      <c r="I11" s="799">
        <v>2000</v>
      </c>
      <c r="J11" s="799" t="s">
        <v>108</v>
      </c>
      <c r="K11" s="799"/>
      <c r="L11" s="799">
        <v>500</v>
      </c>
      <c r="M11" s="799" t="s">
        <v>113</v>
      </c>
      <c r="N11" s="799" t="s">
        <v>75</v>
      </c>
      <c r="O11" s="799" t="s">
        <v>466</v>
      </c>
      <c r="P11" s="799">
        <v>21</v>
      </c>
      <c r="Q11" s="799"/>
      <c r="R11" s="799"/>
      <c r="S11" s="799"/>
      <c r="T11" s="799"/>
      <c r="U11" s="799" t="s">
        <v>3380</v>
      </c>
      <c r="V11" s="799" t="s">
        <v>68</v>
      </c>
      <c r="W11" s="799" t="s">
        <v>68</v>
      </c>
      <c r="X11" s="799" t="s">
        <v>68</v>
      </c>
      <c r="Y11" s="799" t="s">
        <v>68</v>
      </c>
      <c r="Z11" s="799" t="s">
        <v>69</v>
      </c>
      <c r="AA11" s="799"/>
      <c r="AB11" s="799">
        <v>10001000421</v>
      </c>
      <c r="AC11" s="800">
        <v>103</v>
      </c>
      <c r="AD11" s="800">
        <v>0</v>
      </c>
      <c r="AE11" s="800">
        <v>0</v>
      </c>
      <c r="AF11" s="801">
        <v>164.8</v>
      </c>
      <c r="AG11" s="801">
        <f t="shared" si="2"/>
        <v>0</v>
      </c>
      <c r="AH11" s="802">
        <f t="shared" si="0"/>
        <v>164.8</v>
      </c>
      <c r="AI11" s="803">
        <f t="shared" si="1"/>
        <v>176.33600000000001</v>
      </c>
      <c r="AJ11" s="804"/>
    </row>
    <row r="12" spans="1:37" s="805" customFormat="1">
      <c r="A12" s="798">
        <v>7</v>
      </c>
      <c r="B12" s="799" t="s">
        <v>8</v>
      </c>
      <c r="C12" s="799" t="s">
        <v>3381</v>
      </c>
      <c r="D12" s="799" t="s">
        <v>3366</v>
      </c>
      <c r="E12" s="799" t="s">
        <v>3379</v>
      </c>
      <c r="F12" s="799" t="s">
        <v>538</v>
      </c>
      <c r="G12" s="799"/>
      <c r="H12" s="799" t="s">
        <v>533</v>
      </c>
      <c r="I12" s="799">
        <v>2000</v>
      </c>
      <c r="J12" s="799" t="s">
        <v>108</v>
      </c>
      <c r="K12" s="799"/>
      <c r="L12" s="799">
        <v>500</v>
      </c>
      <c r="M12" s="799" t="s">
        <v>113</v>
      </c>
      <c r="N12" s="799" t="s">
        <v>75</v>
      </c>
      <c r="O12" s="799" t="s">
        <v>466</v>
      </c>
      <c r="P12" s="799">
        <v>21</v>
      </c>
      <c r="Q12" s="799"/>
      <c r="R12" s="799"/>
      <c r="S12" s="799"/>
      <c r="T12" s="799"/>
      <c r="U12" s="799" t="s">
        <v>3382</v>
      </c>
      <c r="V12" s="799" t="s">
        <v>68</v>
      </c>
      <c r="W12" s="799" t="s">
        <v>68</v>
      </c>
      <c r="X12" s="799" t="s">
        <v>68</v>
      </c>
      <c r="Y12" s="799" t="s">
        <v>68</v>
      </c>
      <c r="Z12" s="799" t="s">
        <v>69</v>
      </c>
      <c r="AA12" s="799"/>
      <c r="AB12" s="799">
        <v>10001000421</v>
      </c>
      <c r="AC12" s="800">
        <v>103</v>
      </c>
      <c r="AD12" s="800">
        <v>0</v>
      </c>
      <c r="AE12" s="800">
        <v>0</v>
      </c>
      <c r="AF12" s="801">
        <v>164.8</v>
      </c>
      <c r="AG12" s="801">
        <f t="shared" si="2"/>
        <v>0</v>
      </c>
      <c r="AH12" s="802">
        <f t="shared" si="0"/>
        <v>164.8</v>
      </c>
      <c r="AI12" s="803">
        <f t="shared" si="1"/>
        <v>176.33600000000001</v>
      </c>
      <c r="AJ12" s="804"/>
    </row>
    <row r="13" spans="1:37" s="805" customFormat="1">
      <c r="A13" s="798">
        <v>8</v>
      </c>
      <c r="B13" s="799" t="s">
        <v>8</v>
      </c>
      <c r="C13" s="799" t="s">
        <v>3383</v>
      </c>
      <c r="D13" s="799" t="s">
        <v>3366</v>
      </c>
      <c r="E13" s="799" t="s">
        <v>3379</v>
      </c>
      <c r="F13" s="799" t="s">
        <v>538</v>
      </c>
      <c r="G13" s="799"/>
      <c r="H13" s="799" t="s">
        <v>533</v>
      </c>
      <c r="I13" s="799">
        <v>2000</v>
      </c>
      <c r="J13" s="799" t="s">
        <v>108</v>
      </c>
      <c r="K13" s="799"/>
      <c r="L13" s="799">
        <v>500</v>
      </c>
      <c r="M13" s="799" t="s">
        <v>113</v>
      </c>
      <c r="N13" s="799" t="s">
        <v>75</v>
      </c>
      <c r="O13" s="799" t="s">
        <v>466</v>
      </c>
      <c r="P13" s="799">
        <v>21</v>
      </c>
      <c r="Q13" s="799"/>
      <c r="R13" s="799"/>
      <c r="S13" s="799"/>
      <c r="T13" s="799"/>
      <c r="U13" s="799" t="s">
        <v>3384</v>
      </c>
      <c r="V13" s="799" t="s">
        <v>68</v>
      </c>
      <c r="W13" s="799" t="s">
        <v>68</v>
      </c>
      <c r="X13" s="799" t="s">
        <v>68</v>
      </c>
      <c r="Y13" s="799" t="s">
        <v>68</v>
      </c>
      <c r="Z13" s="799" t="s">
        <v>69</v>
      </c>
      <c r="AA13" s="799"/>
      <c r="AB13" s="799">
        <v>10001000421</v>
      </c>
      <c r="AC13" s="800">
        <v>103</v>
      </c>
      <c r="AD13" s="800">
        <v>0</v>
      </c>
      <c r="AE13" s="800">
        <v>0</v>
      </c>
      <c r="AF13" s="801">
        <v>164.8</v>
      </c>
      <c r="AG13" s="801">
        <f t="shared" si="2"/>
        <v>0</v>
      </c>
      <c r="AH13" s="802">
        <f t="shared" si="0"/>
        <v>164.8</v>
      </c>
      <c r="AI13" s="803">
        <f t="shared" si="1"/>
        <v>176.33600000000001</v>
      </c>
      <c r="AJ13" s="804"/>
    </row>
    <row r="14" spans="1:37" s="805" customFormat="1">
      <c r="A14" s="798">
        <v>9</v>
      </c>
      <c r="B14" s="799" t="s">
        <v>8</v>
      </c>
      <c r="C14" s="799" t="s">
        <v>3385</v>
      </c>
      <c r="D14" s="799" t="s">
        <v>3366</v>
      </c>
      <c r="E14" s="799" t="s">
        <v>3379</v>
      </c>
      <c r="F14" s="799" t="s">
        <v>538</v>
      </c>
      <c r="G14" s="799"/>
      <c r="H14" s="799" t="s">
        <v>533</v>
      </c>
      <c r="I14" s="799">
        <v>2000</v>
      </c>
      <c r="J14" s="799" t="s">
        <v>121</v>
      </c>
      <c r="K14" s="799"/>
      <c r="L14" s="799">
        <v>500</v>
      </c>
      <c r="M14" s="799" t="s">
        <v>74</v>
      </c>
      <c r="N14" s="799" t="s">
        <v>75</v>
      </c>
      <c r="O14" s="799" t="s">
        <v>466</v>
      </c>
      <c r="P14" s="799">
        <v>21</v>
      </c>
      <c r="Q14" s="799"/>
      <c r="R14" s="799"/>
      <c r="S14" s="799"/>
      <c r="T14" s="799"/>
      <c r="U14" s="799" t="s">
        <v>3386</v>
      </c>
      <c r="V14" s="799" t="s">
        <v>68</v>
      </c>
      <c r="W14" s="799" t="s">
        <v>68</v>
      </c>
      <c r="X14" s="799" t="s">
        <v>68</v>
      </c>
      <c r="Y14" s="799" t="s">
        <v>68</v>
      </c>
      <c r="Z14" s="799" t="s">
        <v>69</v>
      </c>
      <c r="AA14" s="799"/>
      <c r="AB14" s="799">
        <v>10001000421</v>
      </c>
      <c r="AC14" s="800">
        <v>103</v>
      </c>
      <c r="AD14" s="800">
        <v>8</v>
      </c>
      <c r="AE14" s="800">
        <v>0</v>
      </c>
      <c r="AF14" s="801">
        <v>177.60000000000002</v>
      </c>
      <c r="AG14" s="801">
        <f t="shared" si="2"/>
        <v>0</v>
      </c>
      <c r="AH14" s="802">
        <f t="shared" si="0"/>
        <v>177.60000000000002</v>
      </c>
      <c r="AI14" s="803">
        <f t="shared" si="1"/>
        <v>190.03200000000004</v>
      </c>
      <c r="AJ14" s="804"/>
    </row>
    <row r="15" spans="1:37" s="417" customFormat="1" ht="15.75" thickBot="1">
      <c r="A15" s="411">
        <v>10</v>
      </c>
      <c r="B15" s="412" t="s">
        <v>8</v>
      </c>
      <c r="C15" s="412" t="s">
        <v>3387</v>
      </c>
      <c r="D15" s="412" t="s">
        <v>3366</v>
      </c>
      <c r="E15" s="412" t="s">
        <v>3379</v>
      </c>
      <c r="F15" s="412" t="s">
        <v>538</v>
      </c>
      <c r="G15" s="412"/>
      <c r="H15" s="412" t="s">
        <v>533</v>
      </c>
      <c r="I15" s="412">
        <v>2000</v>
      </c>
      <c r="J15" s="412" t="s">
        <v>121</v>
      </c>
      <c r="K15" s="412"/>
      <c r="L15" s="412">
        <v>500</v>
      </c>
      <c r="M15" s="412" t="s">
        <v>74</v>
      </c>
      <c r="N15" s="412" t="s">
        <v>75</v>
      </c>
      <c r="O15" s="412" t="s">
        <v>466</v>
      </c>
      <c r="P15" s="412">
        <v>21</v>
      </c>
      <c r="Q15" s="412"/>
      <c r="R15" s="412"/>
      <c r="S15" s="412"/>
      <c r="T15" s="412"/>
      <c r="U15" s="412" t="s">
        <v>3388</v>
      </c>
      <c r="V15" s="412" t="s">
        <v>68</v>
      </c>
      <c r="W15" s="412" t="s">
        <v>68</v>
      </c>
      <c r="X15" s="412" t="s">
        <v>68</v>
      </c>
      <c r="Y15" s="412" t="s">
        <v>68</v>
      </c>
      <c r="Z15" s="412" t="s">
        <v>69</v>
      </c>
      <c r="AA15" s="412"/>
      <c r="AB15" s="412">
        <v>10001000421</v>
      </c>
      <c r="AC15" s="413">
        <v>103</v>
      </c>
      <c r="AD15" s="413">
        <v>8</v>
      </c>
      <c r="AE15" s="413">
        <v>0</v>
      </c>
      <c r="AF15" s="414">
        <v>177.60000000000002</v>
      </c>
      <c r="AG15" s="414">
        <f t="shared" si="2"/>
        <v>0</v>
      </c>
      <c r="AH15" s="415">
        <f t="shared" si="0"/>
        <v>177.60000000000002</v>
      </c>
      <c r="AI15" s="451">
        <f t="shared" si="1"/>
        <v>190.03200000000004</v>
      </c>
      <c r="AJ15" s="416"/>
    </row>
    <row r="16" spans="1:37" s="11" customFormat="1" ht="15.75" thickBot="1">
      <c r="A16" s="382" t="s">
        <v>133</v>
      </c>
      <c r="B16" s="37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10"/>
      <c r="AD16" s="10"/>
      <c r="AE16" s="10"/>
      <c r="AF16" s="376"/>
      <c r="AG16" s="376"/>
      <c r="AH16" s="17"/>
      <c r="AI16" s="18"/>
    </row>
    <row r="17" spans="1:37" s="622" customFormat="1" ht="15.75" thickBot="1">
      <c r="A17" s="439" t="s">
        <v>22</v>
      </c>
      <c r="B17" s="618" t="s">
        <v>23</v>
      </c>
      <c r="C17" s="618" t="s">
        <v>24</v>
      </c>
      <c r="D17" s="618" t="s">
        <v>25</v>
      </c>
      <c r="E17" s="618" t="s">
        <v>26</v>
      </c>
      <c r="F17" s="618" t="s">
        <v>27</v>
      </c>
      <c r="G17" s="618" t="s">
        <v>28</v>
      </c>
      <c r="H17" s="618" t="s">
        <v>29</v>
      </c>
      <c r="I17" s="618" t="s">
        <v>30</v>
      </c>
      <c r="J17" s="618" t="s">
        <v>31</v>
      </c>
      <c r="K17" s="618" t="s">
        <v>32</v>
      </c>
      <c r="L17" s="618" t="s">
        <v>33</v>
      </c>
      <c r="M17" s="618" t="s">
        <v>34</v>
      </c>
      <c r="N17" s="618" t="s">
        <v>35</v>
      </c>
      <c r="O17" s="618" t="s">
        <v>36</v>
      </c>
      <c r="P17" s="618" t="s">
        <v>37</v>
      </c>
      <c r="Q17" s="618" t="s">
        <v>38</v>
      </c>
      <c r="R17" s="618" t="s">
        <v>39</v>
      </c>
      <c r="S17" s="618" t="s">
        <v>40</v>
      </c>
      <c r="T17" s="618" t="s">
        <v>41</v>
      </c>
      <c r="U17" s="618" t="s">
        <v>42</v>
      </c>
      <c r="V17" s="618" t="s">
        <v>43</v>
      </c>
      <c r="W17" s="618" t="s">
        <v>44</v>
      </c>
      <c r="X17" s="618" t="s">
        <v>45</v>
      </c>
      <c r="Y17" s="618" t="s">
        <v>46</v>
      </c>
      <c r="Z17" s="618" t="s">
        <v>47</v>
      </c>
      <c r="AA17" s="618" t="s">
        <v>48</v>
      </c>
      <c r="AB17" s="618" t="s">
        <v>49</v>
      </c>
      <c r="AC17" s="377" t="s">
        <v>50</v>
      </c>
      <c r="AD17" s="377" t="s">
        <v>51</v>
      </c>
      <c r="AE17" s="377" t="s">
        <v>52</v>
      </c>
      <c r="AF17" s="377" t="s">
        <v>53</v>
      </c>
      <c r="AG17" s="377" t="s">
        <v>54</v>
      </c>
      <c r="AH17" s="377" t="s">
        <v>55</v>
      </c>
      <c r="AI17" s="619" t="s">
        <v>56</v>
      </c>
      <c r="AJ17" s="813"/>
      <c r="AK17" s="621"/>
    </row>
    <row r="18" spans="1:37" s="409" customFormat="1">
      <c r="A18" s="404">
        <v>1</v>
      </c>
      <c r="B18" s="405" t="s">
        <v>8</v>
      </c>
      <c r="C18" s="405" t="s">
        <v>3389</v>
      </c>
      <c r="D18" s="405" t="s">
        <v>3390</v>
      </c>
      <c r="E18" s="405" t="s">
        <v>3391</v>
      </c>
      <c r="F18" s="405">
        <v>3420</v>
      </c>
      <c r="G18" s="405"/>
      <c r="H18" s="405" t="s">
        <v>385</v>
      </c>
      <c r="I18" s="405">
        <v>3000</v>
      </c>
      <c r="J18" s="405" t="s">
        <v>108</v>
      </c>
      <c r="K18" s="405"/>
      <c r="L18" s="405"/>
      <c r="M18" s="405" t="s">
        <v>74</v>
      </c>
      <c r="N18" s="405" t="s">
        <v>75</v>
      </c>
      <c r="O18" s="405" t="s">
        <v>466</v>
      </c>
      <c r="P18" s="405"/>
      <c r="Q18" s="405"/>
      <c r="R18" s="405"/>
      <c r="S18" s="405"/>
      <c r="T18" s="405"/>
      <c r="U18" s="405" t="s">
        <v>3392</v>
      </c>
      <c r="V18" s="405" t="s">
        <v>68</v>
      </c>
      <c r="W18" s="405" t="s">
        <v>68</v>
      </c>
      <c r="X18" s="405" t="s">
        <v>68</v>
      </c>
      <c r="Y18" s="405" t="s">
        <v>68</v>
      </c>
      <c r="Z18" s="405" t="s">
        <v>69</v>
      </c>
      <c r="AA18" s="405"/>
      <c r="AB18" s="405">
        <v>10000000021</v>
      </c>
      <c r="AC18" s="406">
        <v>78</v>
      </c>
      <c r="AD18" s="406">
        <v>0</v>
      </c>
      <c r="AE18" s="406">
        <v>0</v>
      </c>
      <c r="AF18" s="407">
        <v>124.80000000000001</v>
      </c>
      <c r="AG18" s="407">
        <v>0</v>
      </c>
      <c r="AH18" s="408">
        <f t="shared" ref="AH18:AH26" si="3">AF18-AG18</f>
        <v>124.80000000000001</v>
      </c>
      <c r="AI18" s="434">
        <f>AF18*1.07</f>
        <v>133.53600000000003</v>
      </c>
      <c r="AJ18" s="410"/>
    </row>
    <row r="19" spans="1:37" s="409" customFormat="1">
      <c r="A19" s="404">
        <v>2</v>
      </c>
      <c r="B19" s="405" t="s">
        <v>8</v>
      </c>
      <c r="C19" s="405" t="s">
        <v>3393</v>
      </c>
      <c r="D19" s="405" t="s">
        <v>3390</v>
      </c>
      <c r="E19" s="405" t="s">
        <v>470</v>
      </c>
      <c r="F19" s="405" t="s">
        <v>2241</v>
      </c>
      <c r="G19" s="405"/>
      <c r="H19" s="405" t="s">
        <v>391</v>
      </c>
      <c r="I19" s="405"/>
      <c r="J19" s="405" t="s">
        <v>108</v>
      </c>
      <c r="K19" s="405"/>
      <c r="L19" s="405">
        <v>500</v>
      </c>
      <c r="M19" s="405" t="s">
        <v>63</v>
      </c>
      <c r="N19" s="405" t="s">
        <v>392</v>
      </c>
      <c r="O19" s="405" t="s">
        <v>3394</v>
      </c>
      <c r="P19" s="405"/>
      <c r="Q19" s="405"/>
      <c r="R19" s="405"/>
      <c r="S19" s="405"/>
      <c r="T19" s="405" t="s">
        <v>375</v>
      </c>
      <c r="U19" s="405" t="s">
        <v>3395</v>
      </c>
      <c r="V19" s="405" t="s">
        <v>468</v>
      </c>
      <c r="W19" s="405" t="s">
        <v>68</v>
      </c>
      <c r="X19" s="405" t="s">
        <v>468</v>
      </c>
      <c r="Y19" s="405" t="s">
        <v>68</v>
      </c>
      <c r="Z19" s="405" t="s">
        <v>69</v>
      </c>
      <c r="AA19" s="405"/>
      <c r="AB19" s="405">
        <v>10000000022</v>
      </c>
      <c r="AC19" s="406">
        <v>81</v>
      </c>
      <c r="AD19" s="406">
        <v>0</v>
      </c>
      <c r="AE19" s="406">
        <v>0</v>
      </c>
      <c r="AF19" s="407">
        <v>129.6</v>
      </c>
      <c r="AG19" s="407">
        <v>0</v>
      </c>
      <c r="AH19" s="408">
        <f t="shared" si="3"/>
        <v>129.6</v>
      </c>
      <c r="AI19" s="434">
        <f t="shared" ref="AI19:AI26" si="4">AF19*1.07</f>
        <v>138.672</v>
      </c>
      <c r="AJ19" s="410"/>
    </row>
    <row r="20" spans="1:37" s="409" customFormat="1">
      <c r="A20" s="404">
        <v>3</v>
      </c>
      <c r="B20" s="405" t="s">
        <v>0</v>
      </c>
      <c r="C20" s="405" t="s">
        <v>3396</v>
      </c>
      <c r="D20" s="405" t="s">
        <v>3390</v>
      </c>
      <c r="E20" s="405" t="s">
        <v>3397</v>
      </c>
      <c r="F20" s="405">
        <v>3011</v>
      </c>
      <c r="G20" s="405"/>
      <c r="H20" s="405" t="s">
        <v>391</v>
      </c>
      <c r="I20" s="405">
        <v>3000</v>
      </c>
      <c r="J20" s="405" t="s">
        <v>108</v>
      </c>
      <c r="K20" s="405"/>
      <c r="L20" s="405">
        <v>500</v>
      </c>
      <c r="M20" s="405" t="s">
        <v>63</v>
      </c>
      <c r="N20" s="405" t="s">
        <v>75</v>
      </c>
      <c r="O20" s="405" t="s">
        <v>146</v>
      </c>
      <c r="P20" s="405"/>
      <c r="Q20" s="405"/>
      <c r="R20" s="405"/>
      <c r="S20" s="405"/>
      <c r="T20" s="405"/>
      <c r="U20" s="405" t="s">
        <v>3398</v>
      </c>
      <c r="V20" s="405" t="s">
        <v>473</v>
      </c>
      <c r="W20" s="405" t="s">
        <v>473</v>
      </c>
      <c r="X20" s="405" t="s">
        <v>68</v>
      </c>
      <c r="Y20" s="405" t="s">
        <v>68</v>
      </c>
      <c r="Z20" s="405" t="s">
        <v>69</v>
      </c>
      <c r="AA20" s="405"/>
      <c r="AB20" s="405">
        <v>10000000021</v>
      </c>
      <c r="AC20" s="406">
        <v>31</v>
      </c>
      <c r="AD20" s="406">
        <v>0</v>
      </c>
      <c r="AE20" s="406">
        <v>0</v>
      </c>
      <c r="AF20" s="407">
        <v>49.6</v>
      </c>
      <c r="AG20" s="407">
        <v>0</v>
      </c>
      <c r="AH20" s="408">
        <f t="shared" si="3"/>
        <v>49.6</v>
      </c>
      <c r="AI20" s="434">
        <f t="shared" si="4"/>
        <v>53.072000000000003</v>
      </c>
      <c r="AJ20" s="410"/>
    </row>
    <row r="21" spans="1:37" s="409" customFormat="1">
      <c r="A21" s="404">
        <v>4</v>
      </c>
      <c r="B21" s="405" t="s">
        <v>0</v>
      </c>
      <c r="C21" s="405" t="s">
        <v>3399</v>
      </c>
      <c r="D21" s="405" t="s">
        <v>3390</v>
      </c>
      <c r="E21" s="405" t="s">
        <v>3391</v>
      </c>
      <c r="F21" s="405">
        <v>3011</v>
      </c>
      <c r="G21" s="405"/>
      <c r="H21" s="405" t="s">
        <v>390</v>
      </c>
      <c r="I21" s="405">
        <v>3000</v>
      </c>
      <c r="J21" s="405" t="s">
        <v>108</v>
      </c>
      <c r="K21" s="405"/>
      <c r="L21" s="405">
        <v>500</v>
      </c>
      <c r="M21" s="405" t="s">
        <v>74</v>
      </c>
      <c r="N21" s="405" t="s">
        <v>75</v>
      </c>
      <c r="O21" s="405" t="s">
        <v>3400</v>
      </c>
      <c r="P21" s="405"/>
      <c r="Q21" s="405"/>
      <c r="R21" s="405" t="s">
        <v>558</v>
      </c>
      <c r="S21" s="405"/>
      <c r="T21" s="405"/>
      <c r="U21" s="405" t="s">
        <v>3401</v>
      </c>
      <c r="V21" s="405" t="s">
        <v>68</v>
      </c>
      <c r="W21" s="405" t="s">
        <v>68</v>
      </c>
      <c r="X21" s="405" t="s">
        <v>68</v>
      </c>
      <c r="Y21" s="405" t="s">
        <v>68</v>
      </c>
      <c r="Z21" s="405" t="s">
        <v>69</v>
      </c>
      <c r="AA21" s="405"/>
      <c r="AB21" s="405">
        <v>10000000011</v>
      </c>
      <c r="AC21" s="406">
        <v>81</v>
      </c>
      <c r="AD21" s="406">
        <v>0</v>
      </c>
      <c r="AE21" s="406">
        <v>0</v>
      </c>
      <c r="AF21" s="407">
        <v>129.6</v>
      </c>
      <c r="AG21" s="407">
        <f>AF21*(1-(0.95^0*0.9^0*0.8^0*0.7^0*0.65^0*0.93^0*0.93^0*1^0))</f>
        <v>0</v>
      </c>
      <c r="AH21" s="408">
        <f t="shared" si="3"/>
        <v>129.6</v>
      </c>
      <c r="AI21" s="434">
        <f t="shared" si="4"/>
        <v>138.672</v>
      </c>
      <c r="AJ21" s="410"/>
    </row>
    <row r="22" spans="1:37" s="409" customFormat="1">
      <c r="A22" s="404">
        <v>5</v>
      </c>
      <c r="B22" s="405" t="s">
        <v>8</v>
      </c>
      <c r="C22" s="405" t="s">
        <v>3402</v>
      </c>
      <c r="D22" s="405" t="s">
        <v>3390</v>
      </c>
      <c r="E22" s="405" t="s">
        <v>3403</v>
      </c>
      <c r="F22" s="405">
        <v>8300</v>
      </c>
      <c r="G22" s="405"/>
      <c r="H22" s="405" t="s">
        <v>2240</v>
      </c>
      <c r="I22" s="405">
        <v>3000</v>
      </c>
      <c r="J22" s="405" t="s">
        <v>121</v>
      </c>
      <c r="K22" s="405"/>
      <c r="L22" s="405" t="s">
        <v>386</v>
      </c>
      <c r="M22" s="405" t="s">
        <v>74</v>
      </c>
      <c r="N22" s="405" t="s">
        <v>75</v>
      </c>
      <c r="O22" s="405" t="s">
        <v>146</v>
      </c>
      <c r="P22" s="405">
        <v>23</v>
      </c>
      <c r="Q22" s="405"/>
      <c r="R22" s="405"/>
      <c r="S22" s="405"/>
      <c r="T22" s="405"/>
      <c r="U22" s="405" t="s">
        <v>3404</v>
      </c>
      <c r="V22" s="405" t="s">
        <v>68</v>
      </c>
      <c r="W22" s="405" t="s">
        <v>68</v>
      </c>
      <c r="X22" s="405" t="s">
        <v>68</v>
      </c>
      <c r="Y22" s="405" t="s">
        <v>68</v>
      </c>
      <c r="Z22" s="405" t="s">
        <v>69</v>
      </c>
      <c r="AA22" s="405" t="s">
        <v>82</v>
      </c>
      <c r="AB22" s="405">
        <v>10001001581</v>
      </c>
      <c r="AC22" s="406">
        <v>45</v>
      </c>
      <c r="AD22" s="406">
        <v>8</v>
      </c>
      <c r="AE22" s="406">
        <v>8</v>
      </c>
      <c r="AF22" s="407">
        <v>97.600000000000009</v>
      </c>
      <c r="AG22" s="407">
        <f>AF22*(1-(0.95^0*0.9^0*0.8^0*0.7^0*0.65^0*0.93^0*0.93^0*1^1))</f>
        <v>0</v>
      </c>
      <c r="AH22" s="408">
        <f t="shared" si="3"/>
        <v>97.600000000000009</v>
      </c>
      <c r="AI22" s="434">
        <f t="shared" si="4"/>
        <v>104.43200000000002</v>
      </c>
      <c r="AJ22" s="410"/>
    </row>
    <row r="23" spans="1:37" s="409" customFormat="1">
      <c r="A23" s="404">
        <v>6</v>
      </c>
      <c r="B23" s="405" t="s">
        <v>8</v>
      </c>
      <c r="C23" s="405" t="s">
        <v>3405</v>
      </c>
      <c r="D23" s="405" t="s">
        <v>3390</v>
      </c>
      <c r="E23" s="405" t="s">
        <v>3406</v>
      </c>
      <c r="F23" s="405" t="s">
        <v>541</v>
      </c>
      <c r="G23" s="405"/>
      <c r="H23" s="405" t="s">
        <v>487</v>
      </c>
      <c r="I23" s="405">
        <v>3000</v>
      </c>
      <c r="J23" s="405" t="s">
        <v>121</v>
      </c>
      <c r="K23" s="405"/>
      <c r="L23" s="405" t="s">
        <v>386</v>
      </c>
      <c r="M23" s="405" t="s">
        <v>74</v>
      </c>
      <c r="N23" s="405" t="s">
        <v>401</v>
      </c>
      <c r="O23" s="405" t="s">
        <v>146</v>
      </c>
      <c r="P23" s="405"/>
      <c r="Q23" s="405"/>
      <c r="R23" s="405"/>
      <c r="S23" s="405"/>
      <c r="T23" s="405"/>
      <c r="U23" s="405" t="s">
        <v>3407</v>
      </c>
      <c r="V23" s="405" t="s">
        <v>473</v>
      </c>
      <c r="W23" s="405" t="s">
        <v>473</v>
      </c>
      <c r="X23" s="405" t="s">
        <v>68</v>
      </c>
      <c r="Y23" s="405" t="s">
        <v>68</v>
      </c>
      <c r="Z23" s="405" t="s">
        <v>69</v>
      </c>
      <c r="AA23" s="405" t="s">
        <v>82</v>
      </c>
      <c r="AB23" s="405">
        <v>10001001011</v>
      </c>
      <c r="AC23" s="406">
        <v>53</v>
      </c>
      <c r="AD23" s="406">
        <v>8</v>
      </c>
      <c r="AE23" s="406">
        <v>8</v>
      </c>
      <c r="AF23" s="407">
        <v>110.4</v>
      </c>
      <c r="AG23" s="407">
        <v>0</v>
      </c>
      <c r="AH23" s="408">
        <f t="shared" si="3"/>
        <v>110.4</v>
      </c>
      <c r="AI23" s="434">
        <f t="shared" si="4"/>
        <v>118.12800000000001</v>
      </c>
      <c r="AJ23" s="410"/>
    </row>
    <row r="24" spans="1:37" s="409" customFormat="1">
      <c r="A24" s="404">
        <v>7</v>
      </c>
      <c r="B24" s="405" t="s">
        <v>8</v>
      </c>
      <c r="C24" s="405" t="s">
        <v>3408</v>
      </c>
      <c r="D24" s="405" t="s">
        <v>3390</v>
      </c>
      <c r="E24" s="405" t="s">
        <v>3409</v>
      </c>
      <c r="F24" s="405" t="s">
        <v>541</v>
      </c>
      <c r="G24" s="405"/>
      <c r="H24" s="405" t="s">
        <v>634</v>
      </c>
      <c r="I24" s="405"/>
      <c r="J24" s="405" t="s">
        <v>121</v>
      </c>
      <c r="K24" s="405"/>
      <c r="L24" s="405">
        <v>500</v>
      </c>
      <c r="M24" s="405" t="s">
        <v>74</v>
      </c>
      <c r="N24" s="405" t="s">
        <v>392</v>
      </c>
      <c r="O24" s="405" t="s">
        <v>3410</v>
      </c>
      <c r="P24" s="405">
        <v>23</v>
      </c>
      <c r="Q24" s="405"/>
      <c r="R24" s="405"/>
      <c r="S24" s="405"/>
      <c r="T24" s="405"/>
      <c r="U24" s="405" t="s">
        <v>3411</v>
      </c>
      <c r="V24" s="405" t="s">
        <v>3412</v>
      </c>
      <c r="W24" s="405" t="s">
        <v>473</v>
      </c>
      <c r="X24" s="405" t="s">
        <v>3413</v>
      </c>
      <c r="Y24" s="405" t="s">
        <v>68</v>
      </c>
      <c r="Z24" s="405" t="s">
        <v>69</v>
      </c>
      <c r="AA24" s="405"/>
      <c r="AB24" s="405">
        <v>10001001022</v>
      </c>
      <c r="AC24" s="406">
        <v>110</v>
      </c>
      <c r="AD24" s="406">
        <v>8</v>
      </c>
      <c r="AE24" s="406">
        <v>0</v>
      </c>
      <c r="AF24" s="407">
        <v>188.8</v>
      </c>
      <c r="AG24" s="407">
        <v>0</v>
      </c>
      <c r="AH24" s="408">
        <f t="shared" si="3"/>
        <v>188.8</v>
      </c>
      <c r="AI24" s="434">
        <f t="shared" si="4"/>
        <v>202.01600000000002</v>
      </c>
      <c r="AJ24" s="410"/>
    </row>
    <row r="25" spans="1:37" s="409" customFormat="1">
      <c r="A25" s="404">
        <v>8</v>
      </c>
      <c r="B25" s="405" t="s">
        <v>0</v>
      </c>
      <c r="C25" s="405" t="s">
        <v>3414</v>
      </c>
      <c r="D25" s="405" t="s">
        <v>3390</v>
      </c>
      <c r="E25" s="405" t="s">
        <v>3415</v>
      </c>
      <c r="F25" s="405">
        <v>9030</v>
      </c>
      <c r="G25" s="405"/>
      <c r="H25" s="405" t="s">
        <v>3416</v>
      </c>
      <c r="I25" s="405"/>
      <c r="J25" s="405" t="s">
        <v>121</v>
      </c>
      <c r="K25" s="405"/>
      <c r="L25" s="405">
        <v>200</v>
      </c>
      <c r="M25" s="405" t="s">
        <v>236</v>
      </c>
      <c r="N25" s="405" t="s">
        <v>436</v>
      </c>
      <c r="O25" s="405" t="s">
        <v>3417</v>
      </c>
      <c r="P25" s="405">
        <v>23</v>
      </c>
      <c r="Q25" s="405"/>
      <c r="R25" s="405"/>
      <c r="S25" s="405"/>
      <c r="T25" s="405"/>
      <c r="U25" s="405" t="s">
        <v>3418</v>
      </c>
      <c r="V25" s="405" t="s">
        <v>3419</v>
      </c>
      <c r="W25" s="405" t="s">
        <v>68</v>
      </c>
      <c r="X25" s="405" t="s">
        <v>3413</v>
      </c>
      <c r="Y25" s="405" t="s">
        <v>3420</v>
      </c>
      <c r="Z25" s="405" t="s">
        <v>69</v>
      </c>
      <c r="AA25" s="405"/>
      <c r="AB25" s="405">
        <v>10000000022</v>
      </c>
      <c r="AC25" s="406">
        <v>166</v>
      </c>
      <c r="AD25" s="406">
        <v>8</v>
      </c>
      <c r="AE25" s="406">
        <v>0</v>
      </c>
      <c r="AF25" s="407">
        <v>278.40000000000003</v>
      </c>
      <c r="AG25" s="407">
        <v>0</v>
      </c>
      <c r="AH25" s="408">
        <f t="shared" si="3"/>
        <v>278.40000000000003</v>
      </c>
      <c r="AI25" s="434">
        <f t="shared" si="4"/>
        <v>297.88800000000003</v>
      </c>
      <c r="AJ25" s="410"/>
    </row>
    <row r="26" spans="1:37" s="417" customFormat="1" ht="15.75" thickBot="1">
      <c r="A26" s="411">
        <v>9</v>
      </c>
      <c r="B26" s="412" t="s">
        <v>0</v>
      </c>
      <c r="C26" s="412" t="s">
        <v>3421</v>
      </c>
      <c r="D26" s="412" t="s">
        <v>3390</v>
      </c>
      <c r="E26" s="412" t="s">
        <v>3415</v>
      </c>
      <c r="F26" s="412">
        <v>9030</v>
      </c>
      <c r="G26" s="412"/>
      <c r="H26" s="412" t="s">
        <v>3416</v>
      </c>
      <c r="I26" s="412"/>
      <c r="J26" s="412" t="s">
        <v>121</v>
      </c>
      <c r="K26" s="412"/>
      <c r="L26" s="412" t="s">
        <v>404</v>
      </c>
      <c r="M26" s="412" t="s">
        <v>236</v>
      </c>
      <c r="N26" s="412" t="s">
        <v>436</v>
      </c>
      <c r="O26" s="412" t="s">
        <v>3417</v>
      </c>
      <c r="P26" s="412">
        <v>23</v>
      </c>
      <c r="Q26" s="412"/>
      <c r="R26" s="412"/>
      <c r="S26" s="412"/>
      <c r="T26" s="412"/>
      <c r="U26" s="412" t="s">
        <v>3422</v>
      </c>
      <c r="V26" s="412" t="s">
        <v>3423</v>
      </c>
      <c r="W26" s="412" t="s">
        <v>68</v>
      </c>
      <c r="X26" s="412" t="s">
        <v>68</v>
      </c>
      <c r="Y26" s="412" t="s">
        <v>3420</v>
      </c>
      <c r="Z26" s="412" t="s">
        <v>69</v>
      </c>
      <c r="AA26" s="412"/>
      <c r="AB26" s="412">
        <v>10000000012</v>
      </c>
      <c r="AC26" s="413">
        <v>166</v>
      </c>
      <c r="AD26" s="413">
        <v>8</v>
      </c>
      <c r="AE26" s="413">
        <v>13</v>
      </c>
      <c r="AF26" s="414">
        <v>299.2</v>
      </c>
      <c r="AG26" s="414">
        <f>AF26*(1-(0.95^0*0.9^0*0.8^0*0.7^0*0.65^0*0.93^0*0.93^0*1^0))</f>
        <v>0</v>
      </c>
      <c r="AH26" s="415">
        <f t="shared" si="3"/>
        <v>299.2</v>
      </c>
      <c r="AI26" s="451">
        <f t="shared" si="4"/>
        <v>320.14400000000001</v>
      </c>
      <c r="AJ26" s="416"/>
    </row>
    <row r="27" spans="1:37" s="812" customFormat="1" ht="15.75" thickBot="1">
      <c r="A27" s="806"/>
      <c r="B27" s="807"/>
      <c r="C27" s="807"/>
      <c r="D27" s="807"/>
      <c r="E27" s="807"/>
      <c r="F27" s="807"/>
      <c r="G27" s="807"/>
      <c r="H27" s="807"/>
      <c r="I27" s="807"/>
      <c r="J27" s="807"/>
      <c r="K27" s="807"/>
      <c r="L27" s="807"/>
      <c r="M27" s="807"/>
      <c r="N27" s="807"/>
      <c r="O27" s="807"/>
      <c r="P27" s="807"/>
      <c r="Q27" s="807"/>
      <c r="R27" s="807"/>
      <c r="S27" s="807"/>
      <c r="T27" s="807"/>
      <c r="U27" s="807"/>
      <c r="V27" s="807"/>
      <c r="W27" s="807"/>
      <c r="X27" s="807"/>
      <c r="Y27" s="807"/>
      <c r="Z27" s="807"/>
      <c r="AA27" s="807"/>
      <c r="AB27" s="807"/>
      <c r="AC27" s="808"/>
      <c r="AD27" s="808"/>
      <c r="AE27" s="808"/>
      <c r="AF27" s="809"/>
      <c r="AG27" s="809"/>
      <c r="AH27" s="810"/>
      <c r="AI27" s="811"/>
    </row>
    <row r="28" spans="1:37" s="622" customFormat="1" ht="15.75" thickBot="1">
      <c r="A28" s="439" t="s">
        <v>22</v>
      </c>
      <c r="B28" s="618" t="s">
        <v>23</v>
      </c>
      <c r="C28" s="618" t="s">
        <v>24</v>
      </c>
      <c r="D28" s="618" t="s">
        <v>25</v>
      </c>
      <c r="E28" s="618" t="s">
        <v>26</v>
      </c>
      <c r="F28" s="618" t="s">
        <v>27</v>
      </c>
      <c r="G28" s="618" t="s">
        <v>28</v>
      </c>
      <c r="H28" s="618" t="s">
        <v>29</v>
      </c>
      <c r="I28" s="618" t="s">
        <v>30</v>
      </c>
      <c r="J28" s="618" t="s">
        <v>31</v>
      </c>
      <c r="K28" s="618" t="s">
        <v>32</v>
      </c>
      <c r="L28" s="618" t="s">
        <v>33</v>
      </c>
      <c r="M28" s="618" t="s">
        <v>34</v>
      </c>
      <c r="N28" s="618" t="s">
        <v>35</v>
      </c>
      <c r="O28" s="618" t="s">
        <v>36</v>
      </c>
      <c r="P28" s="618" t="s">
        <v>37</v>
      </c>
      <c r="Q28" s="618" t="s">
        <v>38</v>
      </c>
      <c r="R28" s="618" t="s">
        <v>39</v>
      </c>
      <c r="S28" s="618" t="s">
        <v>40</v>
      </c>
      <c r="T28" s="618" t="s">
        <v>41</v>
      </c>
      <c r="U28" s="618" t="s">
        <v>42</v>
      </c>
      <c r="V28" s="618" t="s">
        <v>43</v>
      </c>
      <c r="W28" s="618" t="s">
        <v>44</v>
      </c>
      <c r="X28" s="618" t="s">
        <v>45</v>
      </c>
      <c r="Y28" s="618" t="s">
        <v>46</v>
      </c>
      <c r="Z28" s="618" t="s">
        <v>47</v>
      </c>
      <c r="AA28" s="618" t="s">
        <v>48</v>
      </c>
      <c r="AB28" s="618" t="s">
        <v>49</v>
      </c>
      <c r="AC28" s="377" t="s">
        <v>50</v>
      </c>
      <c r="AD28" s="377" t="s">
        <v>51</v>
      </c>
      <c r="AE28" s="377" t="s">
        <v>52</v>
      </c>
      <c r="AF28" s="377" t="s">
        <v>53</v>
      </c>
      <c r="AG28" s="377" t="s">
        <v>54</v>
      </c>
      <c r="AH28" s="377" t="s">
        <v>55</v>
      </c>
      <c r="AI28" s="619" t="s">
        <v>56</v>
      </c>
      <c r="AJ28" s="813"/>
      <c r="AK28" s="621"/>
    </row>
    <row r="29" spans="1:37" s="409" customFormat="1">
      <c r="A29" s="404">
        <v>1</v>
      </c>
      <c r="B29" s="405" t="s">
        <v>461</v>
      </c>
      <c r="C29" s="405" t="s">
        <v>3424</v>
      </c>
      <c r="D29" s="405" t="s">
        <v>3425</v>
      </c>
      <c r="E29" s="405" t="s">
        <v>836</v>
      </c>
      <c r="F29" s="405" t="s">
        <v>3426</v>
      </c>
      <c r="G29" s="405"/>
      <c r="H29" s="405" t="s">
        <v>385</v>
      </c>
      <c r="I29" s="405">
        <v>3000</v>
      </c>
      <c r="J29" s="405" t="s">
        <v>108</v>
      </c>
      <c r="K29" s="405"/>
      <c r="L29" s="405">
        <v>500</v>
      </c>
      <c r="M29" s="405" t="s">
        <v>74</v>
      </c>
      <c r="N29" s="405" t="s">
        <v>631</v>
      </c>
      <c r="O29" s="405" t="s">
        <v>466</v>
      </c>
      <c r="P29" s="405">
        <v>20</v>
      </c>
      <c r="Q29" s="405"/>
      <c r="R29" s="405" t="s">
        <v>558</v>
      </c>
      <c r="S29" s="405"/>
      <c r="T29" s="405"/>
      <c r="U29" s="405" t="s">
        <v>3427</v>
      </c>
      <c r="V29" s="405" t="s">
        <v>68</v>
      </c>
      <c r="W29" s="405" t="s">
        <v>68</v>
      </c>
      <c r="X29" s="405" t="s">
        <v>68</v>
      </c>
      <c r="Y29" s="405" t="s">
        <v>68</v>
      </c>
      <c r="Z29" s="405" t="s">
        <v>69</v>
      </c>
      <c r="AA29" s="405"/>
      <c r="AB29" s="405">
        <v>10000000011</v>
      </c>
      <c r="AC29" s="406">
        <v>78</v>
      </c>
      <c r="AD29" s="406">
        <v>0</v>
      </c>
      <c r="AE29" s="406">
        <v>0</v>
      </c>
      <c r="AF29" s="407">
        <v>124.80000000000001</v>
      </c>
      <c r="AG29" s="407">
        <f>AF29*(1-(0.95^0*0.9^0*0.8^0*0.7^0*0.65^0*0.93^0*0.93^0*1^0))</f>
        <v>0</v>
      </c>
      <c r="AH29" s="814">
        <f t="shared" ref="AH29:AH39" si="5">AF29-AG29</f>
        <v>124.80000000000001</v>
      </c>
      <c r="AI29" s="434">
        <f>AF29*1.07</f>
        <v>133.53600000000003</v>
      </c>
      <c r="AJ29" s="410"/>
    </row>
    <row r="30" spans="1:37" s="409" customFormat="1">
      <c r="A30" s="404">
        <v>2</v>
      </c>
      <c r="B30" s="405" t="s">
        <v>8</v>
      </c>
      <c r="C30" s="405" t="s">
        <v>3428</v>
      </c>
      <c r="D30" s="405" t="s">
        <v>3425</v>
      </c>
      <c r="E30" s="405" t="s">
        <v>3429</v>
      </c>
      <c r="F30" s="405" t="s">
        <v>3430</v>
      </c>
      <c r="G30" s="405"/>
      <c r="H30" s="405" t="s">
        <v>2849</v>
      </c>
      <c r="I30" s="405">
        <v>2000</v>
      </c>
      <c r="J30" s="405" t="s">
        <v>121</v>
      </c>
      <c r="K30" s="405" t="s">
        <v>194</v>
      </c>
      <c r="L30" s="405" t="s">
        <v>2264</v>
      </c>
      <c r="M30" s="405" t="s">
        <v>113</v>
      </c>
      <c r="N30" s="405" t="s">
        <v>3026</v>
      </c>
      <c r="O30" s="405" t="s">
        <v>466</v>
      </c>
      <c r="P30" s="405">
        <v>23</v>
      </c>
      <c r="Q30" s="405"/>
      <c r="R30" s="405"/>
      <c r="S30" s="405"/>
      <c r="T30" s="405"/>
      <c r="U30" s="405" t="s">
        <v>3431</v>
      </c>
      <c r="V30" s="405" t="s">
        <v>68</v>
      </c>
      <c r="W30" s="405" t="s">
        <v>68</v>
      </c>
      <c r="X30" s="405" t="s">
        <v>68</v>
      </c>
      <c r="Y30" s="405" t="s">
        <v>68</v>
      </c>
      <c r="Z30" s="405" t="s">
        <v>69</v>
      </c>
      <c r="AA30" s="405"/>
      <c r="AB30" s="405">
        <v>10000000011</v>
      </c>
      <c r="AC30" s="406">
        <v>109</v>
      </c>
      <c r="AD30" s="406">
        <v>8</v>
      </c>
      <c r="AE30" s="406">
        <v>8</v>
      </c>
      <c r="AF30" s="407">
        <v>200</v>
      </c>
      <c r="AG30" s="407">
        <f>AF30*(1-(0.95^0*0.9^0*0.8^0*0.7^0*0.65^0*0.93^0*0.93^0*1^0))</f>
        <v>0</v>
      </c>
      <c r="AH30" s="814">
        <f t="shared" si="5"/>
        <v>200</v>
      </c>
      <c r="AI30" s="434">
        <f t="shared" ref="AI30:AI39" si="6">AF30*1.07</f>
        <v>214</v>
      </c>
      <c r="AJ30" s="410"/>
    </row>
    <row r="31" spans="1:37" s="409" customFormat="1">
      <c r="A31" s="404">
        <v>3</v>
      </c>
      <c r="B31" s="405" t="s">
        <v>8</v>
      </c>
      <c r="C31" s="405" t="s">
        <v>3432</v>
      </c>
      <c r="D31" s="405" t="s">
        <v>3425</v>
      </c>
      <c r="E31" s="405" t="s">
        <v>3433</v>
      </c>
      <c r="F31" s="405" t="s">
        <v>3011</v>
      </c>
      <c r="G31" s="405"/>
      <c r="H31" s="405" t="s">
        <v>3154</v>
      </c>
      <c r="I31" s="405"/>
      <c r="J31" s="405" t="s">
        <v>108</v>
      </c>
      <c r="K31" s="405"/>
      <c r="L31" s="405">
        <v>500</v>
      </c>
      <c r="M31" s="405" t="s">
        <v>63</v>
      </c>
      <c r="N31" s="405" t="s">
        <v>113</v>
      </c>
      <c r="O31" s="405" t="s">
        <v>466</v>
      </c>
      <c r="P31" s="405">
        <v>22</v>
      </c>
      <c r="Q31" s="405"/>
      <c r="R31" s="405"/>
      <c r="S31" s="405"/>
      <c r="T31" s="405" t="s">
        <v>375</v>
      </c>
      <c r="U31" s="405" t="s">
        <v>3434</v>
      </c>
      <c r="V31" s="405" t="s">
        <v>68</v>
      </c>
      <c r="W31" s="405" t="s">
        <v>68</v>
      </c>
      <c r="X31" s="405" t="s">
        <v>68</v>
      </c>
      <c r="Y31" s="405" t="s">
        <v>68</v>
      </c>
      <c r="Z31" s="405" t="s">
        <v>69</v>
      </c>
      <c r="AA31" s="405"/>
      <c r="AB31" s="405">
        <v>10001002752</v>
      </c>
      <c r="AC31" s="406">
        <v>110</v>
      </c>
      <c r="AD31" s="406">
        <v>0</v>
      </c>
      <c r="AE31" s="406">
        <v>0</v>
      </c>
      <c r="AF31" s="407">
        <v>176</v>
      </c>
      <c r="AG31" s="407">
        <f>AF31*(1-(0.95^0*0.9^0*0.8^0*0.7^0*0.65^0*0.93^0*0.93^0*1^0))</f>
        <v>0</v>
      </c>
      <c r="AH31" s="814">
        <f t="shared" si="5"/>
        <v>176</v>
      </c>
      <c r="AI31" s="434">
        <f t="shared" si="6"/>
        <v>188.32000000000002</v>
      </c>
      <c r="AJ31" s="410"/>
    </row>
    <row r="32" spans="1:37" s="409" customFormat="1">
      <c r="A32" s="404">
        <v>4</v>
      </c>
      <c r="B32" s="405" t="s">
        <v>8</v>
      </c>
      <c r="C32" s="405" t="s">
        <v>3435</v>
      </c>
      <c r="D32" s="405" t="s">
        <v>3425</v>
      </c>
      <c r="E32" s="405" t="s">
        <v>3436</v>
      </c>
      <c r="F32" s="405" t="s">
        <v>541</v>
      </c>
      <c r="G32" s="405"/>
      <c r="H32" s="405" t="s">
        <v>487</v>
      </c>
      <c r="I32" s="405">
        <v>3000</v>
      </c>
      <c r="J32" s="405" t="s">
        <v>121</v>
      </c>
      <c r="K32" s="405" t="s">
        <v>194</v>
      </c>
      <c r="L32" s="405" t="s">
        <v>386</v>
      </c>
      <c r="M32" s="405" t="s">
        <v>74</v>
      </c>
      <c r="N32" s="405" t="s">
        <v>401</v>
      </c>
      <c r="O32" s="405" t="s">
        <v>466</v>
      </c>
      <c r="P32" s="405">
        <v>23</v>
      </c>
      <c r="Q32" s="405"/>
      <c r="R32" s="405"/>
      <c r="S32" s="405"/>
      <c r="T32" s="405" t="s">
        <v>375</v>
      </c>
      <c r="U32" s="405" t="s">
        <v>3437</v>
      </c>
      <c r="V32" s="405" t="s">
        <v>68</v>
      </c>
      <c r="W32" s="405" t="s">
        <v>68</v>
      </c>
      <c r="X32" s="405" t="s">
        <v>68</v>
      </c>
      <c r="Y32" s="405" t="s">
        <v>68</v>
      </c>
      <c r="Z32" s="405" t="s">
        <v>69</v>
      </c>
      <c r="AA32" s="405" t="s">
        <v>82</v>
      </c>
      <c r="AB32" s="405">
        <v>10001001011</v>
      </c>
      <c r="AC32" s="406">
        <v>109</v>
      </c>
      <c r="AD32" s="406">
        <v>8</v>
      </c>
      <c r="AE32" s="406">
        <v>8</v>
      </c>
      <c r="AF32" s="407">
        <v>200</v>
      </c>
      <c r="AG32" s="407">
        <f>AF32*(1-(0.95^0*0.9^0*0.8^0*0.7^0*0.65^0*0.93^0*0.93^0*1^1))</f>
        <v>0</v>
      </c>
      <c r="AH32" s="814">
        <f t="shared" si="5"/>
        <v>200</v>
      </c>
      <c r="AI32" s="434">
        <f t="shared" si="6"/>
        <v>214</v>
      </c>
      <c r="AJ32" s="410"/>
    </row>
    <row r="33" spans="1:37" s="409" customFormat="1">
      <c r="A33" s="404">
        <v>5</v>
      </c>
      <c r="B33" s="405" t="s">
        <v>8</v>
      </c>
      <c r="C33" s="405" t="s">
        <v>3438</v>
      </c>
      <c r="D33" s="405" t="s">
        <v>3425</v>
      </c>
      <c r="E33" s="405" t="s">
        <v>3436</v>
      </c>
      <c r="F33" s="405" t="s">
        <v>541</v>
      </c>
      <c r="G33" s="405"/>
      <c r="H33" s="405" t="s">
        <v>487</v>
      </c>
      <c r="I33" s="405">
        <v>3000</v>
      </c>
      <c r="J33" s="405" t="s">
        <v>121</v>
      </c>
      <c r="K33" s="405" t="s">
        <v>194</v>
      </c>
      <c r="L33" s="405" t="s">
        <v>386</v>
      </c>
      <c r="M33" s="405" t="s">
        <v>74</v>
      </c>
      <c r="N33" s="405" t="s">
        <v>401</v>
      </c>
      <c r="O33" s="405" t="s">
        <v>466</v>
      </c>
      <c r="P33" s="405">
        <v>23</v>
      </c>
      <c r="Q33" s="405"/>
      <c r="R33" s="405"/>
      <c r="S33" s="405"/>
      <c r="T33" s="405" t="s">
        <v>375</v>
      </c>
      <c r="U33" s="405" t="s">
        <v>3439</v>
      </c>
      <c r="V33" s="405" t="s">
        <v>570</v>
      </c>
      <c r="W33" s="405" t="s">
        <v>571</v>
      </c>
      <c r="X33" s="405" t="s">
        <v>474</v>
      </c>
      <c r="Y33" s="405" t="s">
        <v>68</v>
      </c>
      <c r="Z33" s="405" t="s">
        <v>69</v>
      </c>
      <c r="AA33" s="405" t="s">
        <v>82</v>
      </c>
      <c r="AB33" s="405">
        <v>10001001021</v>
      </c>
      <c r="AC33" s="406">
        <v>109</v>
      </c>
      <c r="AD33" s="406">
        <v>8</v>
      </c>
      <c r="AE33" s="406">
        <v>8</v>
      </c>
      <c r="AF33" s="407">
        <v>200</v>
      </c>
      <c r="AG33" s="407">
        <v>0</v>
      </c>
      <c r="AH33" s="814">
        <f t="shared" si="5"/>
        <v>200</v>
      </c>
      <c r="AI33" s="434">
        <f t="shared" si="6"/>
        <v>214</v>
      </c>
      <c r="AJ33" s="410"/>
    </row>
    <row r="34" spans="1:37" s="409" customFormat="1">
      <c r="A34" s="404">
        <v>6</v>
      </c>
      <c r="B34" s="405" t="s">
        <v>8</v>
      </c>
      <c r="C34" s="405" t="s">
        <v>3440</v>
      </c>
      <c r="D34" s="405" t="s">
        <v>3425</v>
      </c>
      <c r="E34" s="405" t="s">
        <v>3441</v>
      </c>
      <c r="F34" s="405">
        <v>8200</v>
      </c>
      <c r="G34" s="405"/>
      <c r="H34" s="405" t="s">
        <v>2269</v>
      </c>
      <c r="I34" s="405">
        <v>2000</v>
      </c>
      <c r="J34" s="405" t="s">
        <v>108</v>
      </c>
      <c r="K34" s="405"/>
      <c r="L34" s="405"/>
      <c r="M34" s="405" t="s">
        <v>74</v>
      </c>
      <c r="N34" s="405" t="s">
        <v>75</v>
      </c>
      <c r="O34" s="405" t="s">
        <v>466</v>
      </c>
      <c r="P34" s="405">
        <v>23</v>
      </c>
      <c r="Q34" s="405"/>
      <c r="R34" s="405"/>
      <c r="S34" s="405"/>
      <c r="T34" s="405"/>
      <c r="U34" s="405" t="s">
        <v>3442</v>
      </c>
      <c r="V34" s="405" t="s">
        <v>3443</v>
      </c>
      <c r="W34" s="405" t="s">
        <v>571</v>
      </c>
      <c r="X34" s="405" t="s">
        <v>68</v>
      </c>
      <c r="Y34" s="405" t="s">
        <v>948</v>
      </c>
      <c r="Z34" s="405" t="s">
        <v>69</v>
      </c>
      <c r="AA34" s="405"/>
      <c r="AB34" s="405">
        <v>10000000021</v>
      </c>
      <c r="AC34" s="406">
        <v>101</v>
      </c>
      <c r="AD34" s="406">
        <v>0</v>
      </c>
      <c r="AE34" s="406">
        <v>0</v>
      </c>
      <c r="AF34" s="407">
        <v>161.60000000000002</v>
      </c>
      <c r="AG34" s="407">
        <v>0</v>
      </c>
      <c r="AH34" s="814">
        <f t="shared" si="5"/>
        <v>161.60000000000002</v>
      </c>
      <c r="AI34" s="434">
        <f t="shared" si="6"/>
        <v>172.91200000000003</v>
      </c>
      <c r="AJ34" s="410"/>
    </row>
    <row r="35" spans="1:37" s="409" customFormat="1">
      <c r="A35" s="404">
        <v>7</v>
      </c>
      <c r="B35" s="405" t="s">
        <v>8</v>
      </c>
      <c r="C35" s="405" t="s">
        <v>3444</v>
      </c>
      <c r="D35" s="405" t="s">
        <v>3425</v>
      </c>
      <c r="E35" s="405" t="s">
        <v>2714</v>
      </c>
      <c r="F35" s="405" t="s">
        <v>3445</v>
      </c>
      <c r="G35" s="405"/>
      <c r="H35" s="405" t="s">
        <v>3446</v>
      </c>
      <c r="I35" s="405">
        <v>2000</v>
      </c>
      <c r="J35" s="405" t="s">
        <v>108</v>
      </c>
      <c r="K35" s="405" t="s">
        <v>194</v>
      </c>
      <c r="L35" s="405">
        <v>500</v>
      </c>
      <c r="M35" s="405" t="s">
        <v>74</v>
      </c>
      <c r="N35" s="405" t="s">
        <v>75</v>
      </c>
      <c r="O35" s="405" t="s">
        <v>466</v>
      </c>
      <c r="P35" s="405">
        <v>19</v>
      </c>
      <c r="Q35" s="405"/>
      <c r="R35" s="405"/>
      <c r="S35" s="405"/>
      <c r="T35" s="405"/>
      <c r="U35" s="405" t="s">
        <v>3447</v>
      </c>
      <c r="V35" s="405" t="s">
        <v>473</v>
      </c>
      <c r="W35" s="405" t="s">
        <v>473</v>
      </c>
      <c r="X35" s="405" t="s">
        <v>68</v>
      </c>
      <c r="Y35" s="405" t="s">
        <v>68</v>
      </c>
      <c r="Z35" s="405" t="s">
        <v>69</v>
      </c>
      <c r="AA35" s="405"/>
      <c r="AB35" s="405">
        <v>10001004621</v>
      </c>
      <c r="AC35" s="406">
        <v>96</v>
      </c>
      <c r="AD35" s="406">
        <v>0</v>
      </c>
      <c r="AE35" s="406">
        <v>0</v>
      </c>
      <c r="AF35" s="407">
        <v>153.60000000000002</v>
      </c>
      <c r="AG35" s="407">
        <v>0</v>
      </c>
      <c r="AH35" s="814">
        <f t="shared" si="5"/>
        <v>153.60000000000002</v>
      </c>
      <c r="AI35" s="434">
        <f t="shared" si="6"/>
        <v>164.35200000000003</v>
      </c>
      <c r="AJ35" s="410"/>
    </row>
    <row r="36" spans="1:37" s="409" customFormat="1">
      <c r="A36" s="404">
        <v>8</v>
      </c>
      <c r="B36" s="405" t="s">
        <v>8</v>
      </c>
      <c r="C36" s="405" t="s">
        <v>3448</v>
      </c>
      <c r="D36" s="405" t="s">
        <v>3425</v>
      </c>
      <c r="E36" s="405" t="s">
        <v>2714</v>
      </c>
      <c r="F36" s="405" t="s">
        <v>3445</v>
      </c>
      <c r="G36" s="405"/>
      <c r="H36" s="405" t="s">
        <v>3446</v>
      </c>
      <c r="I36" s="405">
        <v>2000</v>
      </c>
      <c r="J36" s="405" t="s">
        <v>108</v>
      </c>
      <c r="K36" s="405" t="s">
        <v>194</v>
      </c>
      <c r="L36" s="405">
        <v>500</v>
      </c>
      <c r="M36" s="405" t="s">
        <v>74</v>
      </c>
      <c r="N36" s="405" t="s">
        <v>75</v>
      </c>
      <c r="O36" s="405" t="s">
        <v>466</v>
      </c>
      <c r="P36" s="405">
        <v>19</v>
      </c>
      <c r="Q36" s="405"/>
      <c r="R36" s="405"/>
      <c r="S36" s="405"/>
      <c r="T36" s="405"/>
      <c r="U36" s="405" t="s">
        <v>3449</v>
      </c>
      <c r="V36" s="405" t="s">
        <v>68</v>
      </c>
      <c r="W36" s="405" t="s">
        <v>68</v>
      </c>
      <c r="X36" s="405" t="s">
        <v>68</v>
      </c>
      <c r="Y36" s="405" t="s">
        <v>68</v>
      </c>
      <c r="Z36" s="405" t="s">
        <v>69</v>
      </c>
      <c r="AA36" s="405"/>
      <c r="AB36" s="405">
        <v>10001004611</v>
      </c>
      <c r="AC36" s="406">
        <v>96</v>
      </c>
      <c r="AD36" s="406">
        <v>0</v>
      </c>
      <c r="AE36" s="406">
        <v>0</v>
      </c>
      <c r="AF36" s="407">
        <v>153.60000000000002</v>
      </c>
      <c r="AG36" s="407">
        <f>AF36*(1-(0.95^0*0.9^0*0.8^0*0.7^0*0.65^0*0.93^0*0.93^0*1^0))</f>
        <v>0</v>
      </c>
      <c r="AH36" s="814">
        <f t="shared" si="5"/>
        <v>153.60000000000002</v>
      </c>
      <c r="AI36" s="434">
        <f t="shared" si="6"/>
        <v>164.35200000000003</v>
      </c>
      <c r="AJ36" s="410"/>
    </row>
    <row r="37" spans="1:37" s="409" customFormat="1">
      <c r="A37" s="404">
        <v>9</v>
      </c>
      <c r="B37" s="405" t="s">
        <v>8</v>
      </c>
      <c r="C37" s="405" t="s">
        <v>3450</v>
      </c>
      <c r="D37" s="405" t="s">
        <v>3425</v>
      </c>
      <c r="E37" s="405" t="s">
        <v>2714</v>
      </c>
      <c r="F37" s="405" t="s">
        <v>3445</v>
      </c>
      <c r="G37" s="405"/>
      <c r="H37" s="405" t="s">
        <v>3446</v>
      </c>
      <c r="I37" s="405">
        <v>2000</v>
      </c>
      <c r="J37" s="405" t="s">
        <v>108</v>
      </c>
      <c r="K37" s="405" t="s">
        <v>194</v>
      </c>
      <c r="L37" s="405">
        <v>500</v>
      </c>
      <c r="M37" s="405" t="s">
        <v>74</v>
      </c>
      <c r="N37" s="405" t="s">
        <v>75</v>
      </c>
      <c r="O37" s="405" t="s">
        <v>466</v>
      </c>
      <c r="P37" s="405">
        <v>19</v>
      </c>
      <c r="Q37" s="405"/>
      <c r="R37" s="405"/>
      <c r="S37" s="405"/>
      <c r="T37" s="405"/>
      <c r="U37" s="405" t="s">
        <v>3451</v>
      </c>
      <c r="V37" s="405" t="s">
        <v>468</v>
      </c>
      <c r="W37" s="405" t="s">
        <v>68</v>
      </c>
      <c r="X37" s="405" t="s">
        <v>468</v>
      </c>
      <c r="Y37" s="405" t="s">
        <v>68</v>
      </c>
      <c r="Z37" s="405" t="s">
        <v>69</v>
      </c>
      <c r="AA37" s="405"/>
      <c r="AB37" s="405">
        <v>10001004621</v>
      </c>
      <c r="AC37" s="406">
        <v>96</v>
      </c>
      <c r="AD37" s="406">
        <v>0</v>
      </c>
      <c r="AE37" s="406">
        <v>0</v>
      </c>
      <c r="AF37" s="407">
        <v>153.60000000000002</v>
      </c>
      <c r="AG37" s="407">
        <v>0</v>
      </c>
      <c r="AH37" s="814">
        <f t="shared" si="5"/>
        <v>153.60000000000002</v>
      </c>
      <c r="AI37" s="434">
        <f t="shared" si="6"/>
        <v>164.35200000000003</v>
      </c>
      <c r="AJ37" s="410"/>
    </row>
    <row r="38" spans="1:37" s="409" customFormat="1">
      <c r="A38" s="404">
        <v>10</v>
      </c>
      <c r="B38" s="405" t="s">
        <v>8</v>
      </c>
      <c r="C38" s="405" t="s">
        <v>3452</v>
      </c>
      <c r="D38" s="405" t="s">
        <v>3425</v>
      </c>
      <c r="E38" s="405" t="s">
        <v>2714</v>
      </c>
      <c r="F38" s="405" t="s">
        <v>3445</v>
      </c>
      <c r="G38" s="405"/>
      <c r="H38" s="405" t="s">
        <v>3446</v>
      </c>
      <c r="I38" s="405">
        <v>2000</v>
      </c>
      <c r="J38" s="405" t="s">
        <v>108</v>
      </c>
      <c r="K38" s="405" t="s">
        <v>194</v>
      </c>
      <c r="L38" s="405">
        <v>500</v>
      </c>
      <c r="M38" s="405" t="s">
        <v>74</v>
      </c>
      <c r="N38" s="405" t="s">
        <v>75</v>
      </c>
      <c r="O38" s="405" t="s">
        <v>466</v>
      </c>
      <c r="P38" s="405">
        <v>19</v>
      </c>
      <c r="Q38" s="405"/>
      <c r="R38" s="405"/>
      <c r="S38" s="405"/>
      <c r="T38" s="405"/>
      <c r="U38" s="405" t="s">
        <v>3453</v>
      </c>
      <c r="V38" s="405" t="s">
        <v>473</v>
      </c>
      <c r="W38" s="405" t="s">
        <v>473</v>
      </c>
      <c r="X38" s="405" t="s">
        <v>68</v>
      </c>
      <c r="Y38" s="405" t="s">
        <v>68</v>
      </c>
      <c r="Z38" s="405" t="s">
        <v>69</v>
      </c>
      <c r="AA38" s="405"/>
      <c r="AB38" s="405">
        <v>10001004621</v>
      </c>
      <c r="AC38" s="406">
        <v>96</v>
      </c>
      <c r="AD38" s="406">
        <v>0</v>
      </c>
      <c r="AE38" s="406">
        <v>0</v>
      </c>
      <c r="AF38" s="407">
        <v>153.60000000000002</v>
      </c>
      <c r="AG38" s="407">
        <v>0</v>
      </c>
      <c r="AH38" s="814">
        <f t="shared" si="5"/>
        <v>153.60000000000002</v>
      </c>
      <c r="AI38" s="434">
        <f t="shared" si="6"/>
        <v>164.35200000000003</v>
      </c>
      <c r="AJ38" s="410"/>
    </row>
    <row r="39" spans="1:37" s="417" customFormat="1" ht="15.75" thickBot="1">
      <c r="A39" s="411">
        <v>11</v>
      </c>
      <c r="B39" s="412" t="s">
        <v>8</v>
      </c>
      <c r="C39" s="412" t="s">
        <v>3454</v>
      </c>
      <c r="D39" s="412" t="s">
        <v>3425</v>
      </c>
      <c r="E39" s="412" t="s">
        <v>3455</v>
      </c>
      <c r="F39" s="412" t="s">
        <v>3445</v>
      </c>
      <c r="G39" s="412"/>
      <c r="H39" s="412" t="s">
        <v>2849</v>
      </c>
      <c r="I39" s="412">
        <v>2000</v>
      </c>
      <c r="J39" s="412" t="s">
        <v>108</v>
      </c>
      <c r="K39" s="412" t="s">
        <v>194</v>
      </c>
      <c r="L39" s="412">
        <v>500</v>
      </c>
      <c r="M39" s="412" t="s">
        <v>74</v>
      </c>
      <c r="N39" s="412" t="s">
        <v>392</v>
      </c>
      <c r="O39" s="412" t="s">
        <v>466</v>
      </c>
      <c r="P39" s="412">
        <v>19</v>
      </c>
      <c r="Q39" s="412"/>
      <c r="R39" s="412"/>
      <c r="S39" s="412"/>
      <c r="T39" s="412"/>
      <c r="U39" s="412" t="s">
        <v>3456</v>
      </c>
      <c r="V39" s="412" t="s">
        <v>68</v>
      </c>
      <c r="W39" s="412" t="s">
        <v>68</v>
      </c>
      <c r="X39" s="412" t="s">
        <v>68</v>
      </c>
      <c r="Y39" s="412" t="s">
        <v>68</v>
      </c>
      <c r="Z39" s="412" t="s">
        <v>69</v>
      </c>
      <c r="AA39" s="412"/>
      <c r="AB39" s="412">
        <v>10001004611</v>
      </c>
      <c r="AC39" s="413">
        <v>109</v>
      </c>
      <c r="AD39" s="413">
        <v>0</v>
      </c>
      <c r="AE39" s="413">
        <v>0</v>
      </c>
      <c r="AF39" s="414">
        <v>174.4</v>
      </c>
      <c r="AG39" s="414">
        <f>AF39*(1-(0.95^0*0.9^0*0.8^0*0.7^0*0.65^0*0.93^0*0.93^0*1^0))</f>
        <v>0</v>
      </c>
      <c r="AH39" s="815">
        <f t="shared" si="5"/>
        <v>174.4</v>
      </c>
      <c r="AI39" s="451">
        <f t="shared" si="6"/>
        <v>186.608</v>
      </c>
      <c r="AJ39" s="416"/>
    </row>
    <row r="40" spans="1:37" s="11" customFormat="1" ht="15.75" thickBot="1">
      <c r="A40" s="382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15"/>
      <c r="AD40" s="15"/>
      <c r="AE40" s="15"/>
      <c r="AF40" s="376"/>
      <c r="AG40" s="376"/>
      <c r="AH40" s="17"/>
      <c r="AI40" s="16"/>
    </row>
    <row r="41" spans="1:37" s="622" customFormat="1" ht="15.75" thickBot="1">
      <c r="A41" s="439" t="s">
        <v>22</v>
      </c>
      <c r="B41" s="618" t="s">
        <v>23</v>
      </c>
      <c r="C41" s="618" t="s">
        <v>24</v>
      </c>
      <c r="D41" s="618" t="s">
        <v>25</v>
      </c>
      <c r="E41" s="618" t="s">
        <v>26</v>
      </c>
      <c r="F41" s="618" t="s">
        <v>27</v>
      </c>
      <c r="G41" s="618" t="s">
        <v>28</v>
      </c>
      <c r="H41" s="618" t="s">
        <v>29</v>
      </c>
      <c r="I41" s="618" t="s">
        <v>30</v>
      </c>
      <c r="J41" s="618" t="s">
        <v>31</v>
      </c>
      <c r="K41" s="618" t="s">
        <v>32</v>
      </c>
      <c r="L41" s="618" t="s">
        <v>33</v>
      </c>
      <c r="M41" s="618" t="s">
        <v>34</v>
      </c>
      <c r="N41" s="618" t="s">
        <v>35</v>
      </c>
      <c r="O41" s="618" t="s">
        <v>36</v>
      </c>
      <c r="P41" s="618" t="s">
        <v>37</v>
      </c>
      <c r="Q41" s="618" t="s">
        <v>38</v>
      </c>
      <c r="R41" s="618" t="s">
        <v>39</v>
      </c>
      <c r="S41" s="618" t="s">
        <v>40</v>
      </c>
      <c r="T41" s="618" t="s">
        <v>41</v>
      </c>
      <c r="U41" s="618" t="s">
        <v>42</v>
      </c>
      <c r="V41" s="618" t="s">
        <v>43</v>
      </c>
      <c r="W41" s="618" t="s">
        <v>44</v>
      </c>
      <c r="X41" s="618" t="s">
        <v>45</v>
      </c>
      <c r="Y41" s="618" t="s">
        <v>46</v>
      </c>
      <c r="Z41" s="618" t="s">
        <v>47</v>
      </c>
      <c r="AA41" s="618" t="s">
        <v>48</v>
      </c>
      <c r="AB41" s="618" t="s">
        <v>49</v>
      </c>
      <c r="AC41" s="377" t="s">
        <v>50</v>
      </c>
      <c r="AD41" s="377" t="s">
        <v>51</v>
      </c>
      <c r="AE41" s="377" t="s">
        <v>52</v>
      </c>
      <c r="AF41" s="377" t="s">
        <v>53</v>
      </c>
      <c r="AG41" s="377" t="s">
        <v>54</v>
      </c>
      <c r="AH41" s="377" t="s">
        <v>55</v>
      </c>
      <c r="AI41" s="619" t="s">
        <v>56</v>
      </c>
      <c r="AJ41" s="813"/>
      <c r="AK41" s="621"/>
    </row>
    <row r="42" spans="1:37" s="302" customFormat="1">
      <c r="A42" s="404">
        <v>1</v>
      </c>
      <c r="B42" s="405" t="s">
        <v>461</v>
      </c>
      <c r="C42" s="405" t="s">
        <v>3457</v>
      </c>
      <c r="D42" s="405" t="s">
        <v>3458</v>
      </c>
      <c r="E42" s="405" t="s">
        <v>3459</v>
      </c>
      <c r="F42" s="405" t="s">
        <v>3460</v>
      </c>
      <c r="G42" s="405"/>
      <c r="H42" s="405" t="s">
        <v>3461</v>
      </c>
      <c r="I42" s="405">
        <v>1000</v>
      </c>
      <c r="J42" s="405" t="s">
        <v>108</v>
      </c>
      <c r="K42" s="405"/>
      <c r="L42" s="405">
        <v>320</v>
      </c>
      <c r="M42" s="405" t="s">
        <v>113</v>
      </c>
      <c r="N42" s="405" t="s">
        <v>631</v>
      </c>
      <c r="O42" s="405" t="s">
        <v>466</v>
      </c>
      <c r="P42" s="405">
        <v>15</v>
      </c>
      <c r="Q42" s="405"/>
      <c r="R42" s="405"/>
      <c r="S42" s="405"/>
      <c r="T42" s="405"/>
      <c r="U42" s="405" t="s">
        <v>3462</v>
      </c>
      <c r="V42" s="405" t="s">
        <v>68</v>
      </c>
      <c r="W42" s="405" t="s">
        <v>68</v>
      </c>
      <c r="X42" s="405" t="s">
        <v>68</v>
      </c>
      <c r="Y42" s="405" t="s">
        <v>68</v>
      </c>
      <c r="Z42" s="405" t="s">
        <v>69</v>
      </c>
      <c r="AA42" s="405"/>
      <c r="AB42" s="405">
        <v>10000000011</v>
      </c>
      <c r="AC42" s="406">
        <v>63</v>
      </c>
      <c r="AD42" s="406">
        <v>0</v>
      </c>
      <c r="AE42" s="406">
        <v>0</v>
      </c>
      <c r="AF42" s="407">
        <v>100.80000000000001</v>
      </c>
      <c r="AG42" s="407">
        <f>AF42*(1-(0.95^0*0.9^0*0.8^0*0.7^0*0.65^0*0.93^0*0.93^0*1^0))</f>
        <v>0</v>
      </c>
      <c r="AH42" s="408">
        <f t="shared" ref="AH42:AH60" si="7">AF42-AG42</f>
        <v>100.80000000000001</v>
      </c>
      <c r="AI42" s="434">
        <f>AF42*1.07</f>
        <v>107.85600000000002</v>
      </c>
      <c r="AJ42" s="410"/>
    </row>
    <row r="43" spans="1:37" s="302" customFormat="1">
      <c r="A43" s="404">
        <v>2</v>
      </c>
      <c r="B43" s="405" t="s">
        <v>0</v>
      </c>
      <c r="C43" s="405" t="s">
        <v>3463</v>
      </c>
      <c r="D43" s="405" t="s">
        <v>3458</v>
      </c>
      <c r="E43" s="405" t="s">
        <v>60</v>
      </c>
      <c r="F43" s="405">
        <v>3050</v>
      </c>
      <c r="G43" s="405"/>
      <c r="H43" s="405" t="s">
        <v>3464</v>
      </c>
      <c r="I43" s="405">
        <v>2000</v>
      </c>
      <c r="J43" s="405" t="s">
        <v>108</v>
      </c>
      <c r="K43" s="405"/>
      <c r="L43" s="405">
        <v>1000</v>
      </c>
      <c r="M43" s="405" t="s">
        <v>74</v>
      </c>
      <c r="N43" s="405" t="s">
        <v>401</v>
      </c>
      <c r="O43" s="405" t="s">
        <v>466</v>
      </c>
      <c r="P43" s="405"/>
      <c r="Q43" s="405"/>
      <c r="R43" s="405"/>
      <c r="S43" s="405"/>
      <c r="T43" s="405"/>
      <c r="U43" s="405" t="s">
        <v>3465</v>
      </c>
      <c r="V43" s="405" t="s">
        <v>473</v>
      </c>
      <c r="W43" s="405" t="s">
        <v>473</v>
      </c>
      <c r="X43" s="405" t="s">
        <v>68</v>
      </c>
      <c r="Y43" s="405" t="s">
        <v>68</v>
      </c>
      <c r="Z43" s="405" t="s">
        <v>69</v>
      </c>
      <c r="AA43" s="405"/>
      <c r="AB43" s="405">
        <v>10002004111</v>
      </c>
      <c r="AC43" s="406">
        <v>63</v>
      </c>
      <c r="AD43" s="406">
        <v>0</v>
      </c>
      <c r="AE43" s="406">
        <v>8</v>
      </c>
      <c r="AF43" s="407">
        <v>113.60000000000001</v>
      </c>
      <c r="AG43" s="407">
        <v>0</v>
      </c>
      <c r="AH43" s="408">
        <f t="shared" si="7"/>
        <v>113.60000000000001</v>
      </c>
      <c r="AI43" s="434">
        <f t="shared" ref="AI43:AI60" si="8">AF43*1.07</f>
        <v>121.55200000000002</v>
      </c>
      <c r="AJ43" s="410"/>
    </row>
    <row r="44" spans="1:37" s="302" customFormat="1">
      <c r="A44" s="404">
        <v>3</v>
      </c>
      <c r="B44" s="405" t="s">
        <v>0</v>
      </c>
      <c r="C44" s="405" t="s">
        <v>3466</v>
      </c>
      <c r="D44" s="405" t="s">
        <v>3458</v>
      </c>
      <c r="E44" s="405" t="s">
        <v>60</v>
      </c>
      <c r="F44" s="405">
        <v>3050</v>
      </c>
      <c r="G44" s="405"/>
      <c r="H44" s="405" t="s">
        <v>3464</v>
      </c>
      <c r="I44" s="405">
        <v>2000</v>
      </c>
      <c r="J44" s="405" t="s">
        <v>108</v>
      </c>
      <c r="K44" s="405"/>
      <c r="L44" s="405">
        <v>1000</v>
      </c>
      <c r="M44" s="405" t="s">
        <v>74</v>
      </c>
      <c r="N44" s="405" t="s">
        <v>401</v>
      </c>
      <c r="O44" s="405" t="s">
        <v>466</v>
      </c>
      <c r="P44" s="405"/>
      <c r="Q44" s="405"/>
      <c r="R44" s="405"/>
      <c r="S44" s="405"/>
      <c r="T44" s="405"/>
      <c r="U44" s="405" t="s">
        <v>3467</v>
      </c>
      <c r="V44" s="405" t="s">
        <v>473</v>
      </c>
      <c r="W44" s="405" t="s">
        <v>473</v>
      </c>
      <c r="X44" s="405" t="s">
        <v>68</v>
      </c>
      <c r="Y44" s="405" t="s">
        <v>68</v>
      </c>
      <c r="Z44" s="405" t="s">
        <v>69</v>
      </c>
      <c r="AA44" s="405"/>
      <c r="AB44" s="405">
        <v>10002004111</v>
      </c>
      <c r="AC44" s="406">
        <v>63</v>
      </c>
      <c r="AD44" s="406">
        <v>0</v>
      </c>
      <c r="AE44" s="406">
        <v>8</v>
      </c>
      <c r="AF44" s="407">
        <v>113.60000000000001</v>
      </c>
      <c r="AG44" s="407">
        <v>0</v>
      </c>
      <c r="AH44" s="408">
        <f t="shared" si="7"/>
        <v>113.60000000000001</v>
      </c>
      <c r="AI44" s="434">
        <f t="shared" si="8"/>
        <v>121.55200000000002</v>
      </c>
      <c r="AJ44" s="410"/>
    </row>
    <row r="45" spans="1:37" s="302" customFormat="1">
      <c r="A45" s="404">
        <v>4</v>
      </c>
      <c r="B45" s="405" t="s">
        <v>0</v>
      </c>
      <c r="C45" s="405" t="s">
        <v>3468</v>
      </c>
      <c r="D45" s="405" t="s">
        <v>3458</v>
      </c>
      <c r="E45" s="405" t="s">
        <v>3469</v>
      </c>
      <c r="F45" s="405">
        <v>3050</v>
      </c>
      <c r="G45" s="405"/>
      <c r="H45" s="405" t="s">
        <v>3470</v>
      </c>
      <c r="I45" s="405">
        <v>2000</v>
      </c>
      <c r="J45" s="405" t="s">
        <v>108</v>
      </c>
      <c r="K45" s="405"/>
      <c r="L45" s="405">
        <v>1000</v>
      </c>
      <c r="M45" s="405" t="s">
        <v>74</v>
      </c>
      <c r="N45" s="405" t="s">
        <v>401</v>
      </c>
      <c r="O45" s="405" t="s">
        <v>466</v>
      </c>
      <c r="P45" s="405">
        <v>19</v>
      </c>
      <c r="Q45" s="405"/>
      <c r="R45" s="405"/>
      <c r="S45" s="405"/>
      <c r="T45" s="405"/>
      <c r="U45" s="405" t="s">
        <v>3471</v>
      </c>
      <c r="V45" s="405" t="s">
        <v>473</v>
      </c>
      <c r="W45" s="405" t="s">
        <v>473</v>
      </c>
      <c r="X45" s="405" t="s">
        <v>68</v>
      </c>
      <c r="Y45" s="405" t="s">
        <v>68</v>
      </c>
      <c r="Z45" s="405" t="s">
        <v>69</v>
      </c>
      <c r="AA45" s="405"/>
      <c r="AB45" s="405">
        <v>10002004111</v>
      </c>
      <c r="AC45" s="406">
        <v>63</v>
      </c>
      <c r="AD45" s="406">
        <v>0</v>
      </c>
      <c r="AE45" s="406">
        <v>8</v>
      </c>
      <c r="AF45" s="407">
        <v>113.60000000000001</v>
      </c>
      <c r="AG45" s="407">
        <v>0</v>
      </c>
      <c r="AH45" s="408">
        <f t="shared" si="7"/>
        <v>113.60000000000001</v>
      </c>
      <c r="AI45" s="434">
        <f t="shared" si="8"/>
        <v>121.55200000000002</v>
      </c>
      <c r="AJ45" s="410"/>
    </row>
    <row r="46" spans="1:37" s="302" customFormat="1">
      <c r="A46" s="404">
        <v>5</v>
      </c>
      <c r="B46" s="405" t="s">
        <v>0</v>
      </c>
      <c r="C46" s="405" t="s">
        <v>3472</v>
      </c>
      <c r="D46" s="405" t="s">
        <v>3458</v>
      </c>
      <c r="E46" s="405" t="s">
        <v>3469</v>
      </c>
      <c r="F46" s="405">
        <v>3050</v>
      </c>
      <c r="G46" s="405"/>
      <c r="H46" s="405" t="s">
        <v>3470</v>
      </c>
      <c r="I46" s="405">
        <v>2000</v>
      </c>
      <c r="J46" s="405" t="s">
        <v>108</v>
      </c>
      <c r="K46" s="405"/>
      <c r="L46" s="405">
        <v>1000</v>
      </c>
      <c r="M46" s="405" t="s">
        <v>74</v>
      </c>
      <c r="N46" s="405" t="s">
        <v>401</v>
      </c>
      <c r="O46" s="405" t="s">
        <v>466</v>
      </c>
      <c r="P46" s="405">
        <v>19</v>
      </c>
      <c r="Q46" s="405"/>
      <c r="R46" s="405"/>
      <c r="S46" s="405"/>
      <c r="T46" s="405"/>
      <c r="U46" s="405" t="s">
        <v>3473</v>
      </c>
      <c r="V46" s="405" t="s">
        <v>473</v>
      </c>
      <c r="W46" s="405" t="s">
        <v>473</v>
      </c>
      <c r="X46" s="405" t="s">
        <v>68</v>
      </c>
      <c r="Y46" s="405" t="s">
        <v>68</v>
      </c>
      <c r="Z46" s="405" t="s">
        <v>69</v>
      </c>
      <c r="AA46" s="405"/>
      <c r="AB46" s="405">
        <v>10002004111</v>
      </c>
      <c r="AC46" s="406">
        <v>63</v>
      </c>
      <c r="AD46" s="406">
        <v>0</v>
      </c>
      <c r="AE46" s="406">
        <v>8</v>
      </c>
      <c r="AF46" s="407">
        <v>113.60000000000001</v>
      </c>
      <c r="AG46" s="407">
        <v>0</v>
      </c>
      <c r="AH46" s="408">
        <f t="shared" si="7"/>
        <v>113.60000000000001</v>
      </c>
      <c r="AI46" s="434">
        <f t="shared" si="8"/>
        <v>121.55200000000002</v>
      </c>
      <c r="AJ46" s="410"/>
    </row>
    <row r="47" spans="1:37" s="302" customFormat="1">
      <c r="A47" s="404">
        <v>6</v>
      </c>
      <c r="B47" s="405" t="s">
        <v>8</v>
      </c>
      <c r="C47" s="405" t="s">
        <v>3474</v>
      </c>
      <c r="D47" s="405" t="s">
        <v>3458</v>
      </c>
      <c r="E47" s="405" t="s">
        <v>3475</v>
      </c>
      <c r="F47" s="405">
        <v>3520</v>
      </c>
      <c r="G47" s="405"/>
      <c r="H47" s="405" t="s">
        <v>3476</v>
      </c>
      <c r="I47" s="405">
        <v>2000</v>
      </c>
      <c r="J47" s="405" t="s">
        <v>108</v>
      </c>
      <c r="K47" s="405" t="s">
        <v>194</v>
      </c>
      <c r="L47" s="405">
        <v>500</v>
      </c>
      <c r="M47" s="405" t="s">
        <v>74</v>
      </c>
      <c r="N47" s="405" t="s">
        <v>392</v>
      </c>
      <c r="O47" s="405" t="s">
        <v>466</v>
      </c>
      <c r="P47" s="405">
        <v>20</v>
      </c>
      <c r="Q47" s="405"/>
      <c r="R47" s="405"/>
      <c r="S47" s="405"/>
      <c r="T47" s="405"/>
      <c r="U47" s="405" t="s">
        <v>3477</v>
      </c>
      <c r="V47" s="405" t="s">
        <v>68</v>
      </c>
      <c r="W47" s="405" t="s">
        <v>68</v>
      </c>
      <c r="X47" s="405" t="s">
        <v>68</v>
      </c>
      <c r="Y47" s="405" t="s">
        <v>68</v>
      </c>
      <c r="Z47" s="405" t="s">
        <v>69</v>
      </c>
      <c r="AA47" s="405"/>
      <c r="AB47" s="405">
        <v>10000000011</v>
      </c>
      <c r="AC47" s="406">
        <v>63</v>
      </c>
      <c r="AD47" s="406">
        <v>0</v>
      </c>
      <c r="AE47" s="406">
        <v>0</v>
      </c>
      <c r="AF47" s="407">
        <v>100.80000000000001</v>
      </c>
      <c r="AG47" s="407">
        <f t="shared" ref="AG47:AG54" si="9">AF47*(1-(0.95^0*0.9^0*0.8^0*0.7^0*0.65^0*0.93^0*0.93^0*1^0))</f>
        <v>0</v>
      </c>
      <c r="AH47" s="408">
        <f t="shared" si="7"/>
        <v>100.80000000000001</v>
      </c>
      <c r="AI47" s="434">
        <f t="shared" si="8"/>
        <v>107.85600000000002</v>
      </c>
      <c r="AJ47" s="410"/>
    </row>
    <row r="48" spans="1:37" s="302" customFormat="1">
      <c r="A48" s="404">
        <v>7</v>
      </c>
      <c r="B48" s="405" t="s">
        <v>8</v>
      </c>
      <c r="C48" s="405" t="s">
        <v>3478</v>
      </c>
      <c r="D48" s="405" t="s">
        <v>3458</v>
      </c>
      <c r="E48" s="405" t="s">
        <v>3475</v>
      </c>
      <c r="F48" s="405">
        <v>3520</v>
      </c>
      <c r="G48" s="405"/>
      <c r="H48" s="405" t="s">
        <v>3476</v>
      </c>
      <c r="I48" s="405">
        <v>2000</v>
      </c>
      <c r="J48" s="405" t="s">
        <v>108</v>
      </c>
      <c r="K48" s="405" t="s">
        <v>194</v>
      </c>
      <c r="L48" s="405">
        <v>500</v>
      </c>
      <c r="M48" s="405" t="s">
        <v>74</v>
      </c>
      <c r="N48" s="405" t="s">
        <v>392</v>
      </c>
      <c r="O48" s="405" t="s">
        <v>466</v>
      </c>
      <c r="P48" s="405">
        <v>20</v>
      </c>
      <c r="Q48" s="405"/>
      <c r="R48" s="405"/>
      <c r="S48" s="405"/>
      <c r="T48" s="405"/>
      <c r="U48" s="405" t="s">
        <v>3479</v>
      </c>
      <c r="V48" s="405" t="s">
        <v>68</v>
      </c>
      <c r="W48" s="405" t="s">
        <v>68</v>
      </c>
      <c r="X48" s="405" t="s">
        <v>68</v>
      </c>
      <c r="Y48" s="405" t="s">
        <v>68</v>
      </c>
      <c r="Z48" s="405" t="s">
        <v>69</v>
      </c>
      <c r="AA48" s="405"/>
      <c r="AB48" s="405">
        <v>10000000011</v>
      </c>
      <c r="AC48" s="406">
        <v>63</v>
      </c>
      <c r="AD48" s="406">
        <v>0</v>
      </c>
      <c r="AE48" s="406">
        <v>0</v>
      </c>
      <c r="AF48" s="407">
        <v>100.80000000000001</v>
      </c>
      <c r="AG48" s="407">
        <f t="shared" si="9"/>
        <v>0</v>
      </c>
      <c r="AH48" s="408">
        <f t="shared" si="7"/>
        <v>100.80000000000001</v>
      </c>
      <c r="AI48" s="434">
        <f t="shared" si="8"/>
        <v>107.85600000000002</v>
      </c>
      <c r="AJ48" s="410"/>
    </row>
    <row r="49" spans="1:36" s="302" customFormat="1">
      <c r="A49" s="404">
        <v>8</v>
      </c>
      <c r="B49" s="405" t="s">
        <v>8</v>
      </c>
      <c r="C49" s="405" t="s">
        <v>3480</v>
      </c>
      <c r="D49" s="405" t="s">
        <v>3458</v>
      </c>
      <c r="E49" s="405" t="s">
        <v>3475</v>
      </c>
      <c r="F49" s="405">
        <v>3520</v>
      </c>
      <c r="G49" s="405"/>
      <c r="H49" s="405" t="s">
        <v>3476</v>
      </c>
      <c r="I49" s="405">
        <v>2000</v>
      </c>
      <c r="J49" s="405" t="s">
        <v>108</v>
      </c>
      <c r="K49" s="405" t="s">
        <v>194</v>
      </c>
      <c r="L49" s="405">
        <v>500</v>
      </c>
      <c r="M49" s="405" t="s">
        <v>74</v>
      </c>
      <c r="N49" s="405" t="s">
        <v>392</v>
      </c>
      <c r="O49" s="405" t="s">
        <v>466</v>
      </c>
      <c r="P49" s="405">
        <v>20</v>
      </c>
      <c r="Q49" s="405"/>
      <c r="R49" s="405"/>
      <c r="S49" s="405"/>
      <c r="T49" s="405"/>
      <c r="U49" s="405" t="s">
        <v>3481</v>
      </c>
      <c r="V49" s="405" t="s">
        <v>68</v>
      </c>
      <c r="W49" s="405" t="s">
        <v>68</v>
      </c>
      <c r="X49" s="405" t="s">
        <v>68</v>
      </c>
      <c r="Y49" s="405" t="s">
        <v>68</v>
      </c>
      <c r="Z49" s="405" t="s">
        <v>69</v>
      </c>
      <c r="AA49" s="405"/>
      <c r="AB49" s="405">
        <v>10000000011</v>
      </c>
      <c r="AC49" s="406">
        <v>63</v>
      </c>
      <c r="AD49" s="406">
        <v>0</v>
      </c>
      <c r="AE49" s="406">
        <v>0</v>
      </c>
      <c r="AF49" s="407">
        <v>100.80000000000001</v>
      </c>
      <c r="AG49" s="407">
        <f t="shared" si="9"/>
        <v>0</v>
      </c>
      <c r="AH49" s="408">
        <f t="shared" si="7"/>
        <v>100.80000000000001</v>
      </c>
      <c r="AI49" s="434">
        <f t="shared" si="8"/>
        <v>107.85600000000002</v>
      </c>
      <c r="AJ49" s="410"/>
    </row>
    <row r="50" spans="1:36" s="302" customFormat="1">
      <c r="A50" s="404">
        <v>9</v>
      </c>
      <c r="B50" s="405" t="s">
        <v>8</v>
      </c>
      <c r="C50" s="405" t="s">
        <v>3482</v>
      </c>
      <c r="D50" s="405" t="s">
        <v>3458</v>
      </c>
      <c r="E50" s="405" t="s">
        <v>3475</v>
      </c>
      <c r="F50" s="405">
        <v>3520</v>
      </c>
      <c r="G50" s="405"/>
      <c r="H50" s="405" t="s">
        <v>3476</v>
      </c>
      <c r="I50" s="405">
        <v>2000</v>
      </c>
      <c r="J50" s="405" t="s">
        <v>108</v>
      </c>
      <c r="K50" s="405" t="s">
        <v>194</v>
      </c>
      <c r="L50" s="405">
        <v>500</v>
      </c>
      <c r="M50" s="405" t="s">
        <v>74</v>
      </c>
      <c r="N50" s="405" t="s">
        <v>392</v>
      </c>
      <c r="O50" s="405" t="s">
        <v>466</v>
      </c>
      <c r="P50" s="405">
        <v>20</v>
      </c>
      <c r="Q50" s="405"/>
      <c r="R50" s="405"/>
      <c r="S50" s="405"/>
      <c r="T50" s="405"/>
      <c r="U50" s="405" t="s">
        <v>3483</v>
      </c>
      <c r="V50" s="405" t="s">
        <v>68</v>
      </c>
      <c r="W50" s="405" t="s">
        <v>68</v>
      </c>
      <c r="X50" s="405" t="s">
        <v>68</v>
      </c>
      <c r="Y50" s="405" t="s">
        <v>68</v>
      </c>
      <c r="Z50" s="405" t="s">
        <v>69</v>
      </c>
      <c r="AA50" s="405"/>
      <c r="AB50" s="405">
        <v>10000000011</v>
      </c>
      <c r="AC50" s="406">
        <v>63</v>
      </c>
      <c r="AD50" s="406">
        <v>0</v>
      </c>
      <c r="AE50" s="406">
        <v>0</v>
      </c>
      <c r="AF50" s="407">
        <v>100.80000000000001</v>
      </c>
      <c r="AG50" s="407">
        <f t="shared" si="9"/>
        <v>0</v>
      </c>
      <c r="AH50" s="408">
        <f t="shared" si="7"/>
        <v>100.80000000000001</v>
      </c>
      <c r="AI50" s="434">
        <f t="shared" si="8"/>
        <v>107.85600000000002</v>
      </c>
      <c r="AJ50" s="410"/>
    </row>
    <row r="51" spans="1:36" s="302" customFormat="1">
      <c r="A51" s="404">
        <v>10</v>
      </c>
      <c r="B51" s="405" t="s">
        <v>8</v>
      </c>
      <c r="C51" s="405" t="s">
        <v>3484</v>
      </c>
      <c r="D51" s="405" t="s">
        <v>3458</v>
      </c>
      <c r="E51" s="405" t="s">
        <v>3475</v>
      </c>
      <c r="F51" s="405">
        <v>3520</v>
      </c>
      <c r="G51" s="405"/>
      <c r="H51" s="405" t="s">
        <v>3476</v>
      </c>
      <c r="I51" s="405">
        <v>2000</v>
      </c>
      <c r="J51" s="405" t="s">
        <v>108</v>
      </c>
      <c r="K51" s="405" t="s">
        <v>194</v>
      </c>
      <c r="L51" s="405">
        <v>500</v>
      </c>
      <c r="M51" s="405" t="s">
        <v>74</v>
      </c>
      <c r="N51" s="405" t="s">
        <v>392</v>
      </c>
      <c r="O51" s="405" t="s">
        <v>466</v>
      </c>
      <c r="P51" s="405">
        <v>20</v>
      </c>
      <c r="Q51" s="405"/>
      <c r="R51" s="405"/>
      <c r="S51" s="405"/>
      <c r="T51" s="405"/>
      <c r="U51" s="405" t="s">
        <v>3485</v>
      </c>
      <c r="V51" s="405" t="s">
        <v>68</v>
      </c>
      <c r="W51" s="405" t="s">
        <v>68</v>
      </c>
      <c r="X51" s="405" t="s">
        <v>68</v>
      </c>
      <c r="Y51" s="405" t="s">
        <v>68</v>
      </c>
      <c r="Z51" s="405" t="s">
        <v>69</v>
      </c>
      <c r="AA51" s="405"/>
      <c r="AB51" s="405">
        <v>10000000011</v>
      </c>
      <c r="AC51" s="406">
        <v>63</v>
      </c>
      <c r="AD51" s="406">
        <v>0</v>
      </c>
      <c r="AE51" s="406">
        <v>0</v>
      </c>
      <c r="AF51" s="407">
        <v>100.80000000000001</v>
      </c>
      <c r="AG51" s="407">
        <f t="shared" si="9"/>
        <v>0</v>
      </c>
      <c r="AH51" s="408">
        <f t="shared" si="7"/>
        <v>100.80000000000001</v>
      </c>
      <c r="AI51" s="434">
        <f t="shared" si="8"/>
        <v>107.85600000000002</v>
      </c>
      <c r="AJ51" s="410"/>
    </row>
    <row r="52" spans="1:36" s="302" customFormat="1">
      <c r="A52" s="404">
        <v>11</v>
      </c>
      <c r="B52" s="405" t="s">
        <v>8</v>
      </c>
      <c r="C52" s="405" t="s">
        <v>3486</v>
      </c>
      <c r="D52" s="405" t="s">
        <v>3458</v>
      </c>
      <c r="E52" s="405" t="s">
        <v>3475</v>
      </c>
      <c r="F52" s="405">
        <v>3520</v>
      </c>
      <c r="G52" s="405"/>
      <c r="H52" s="405" t="s">
        <v>3476</v>
      </c>
      <c r="I52" s="405">
        <v>2000</v>
      </c>
      <c r="J52" s="405" t="s">
        <v>108</v>
      </c>
      <c r="K52" s="405" t="s">
        <v>194</v>
      </c>
      <c r="L52" s="405">
        <v>500</v>
      </c>
      <c r="M52" s="405" t="s">
        <v>74</v>
      </c>
      <c r="N52" s="405" t="s">
        <v>392</v>
      </c>
      <c r="O52" s="405" t="s">
        <v>466</v>
      </c>
      <c r="P52" s="405">
        <v>20</v>
      </c>
      <c r="Q52" s="405"/>
      <c r="R52" s="405"/>
      <c r="S52" s="405"/>
      <c r="T52" s="405"/>
      <c r="U52" s="405" t="s">
        <v>3487</v>
      </c>
      <c r="V52" s="405" t="s">
        <v>68</v>
      </c>
      <c r="W52" s="405" t="s">
        <v>68</v>
      </c>
      <c r="X52" s="405" t="s">
        <v>68</v>
      </c>
      <c r="Y52" s="405" t="s">
        <v>68</v>
      </c>
      <c r="Z52" s="405" t="s">
        <v>69</v>
      </c>
      <c r="AA52" s="405"/>
      <c r="AB52" s="405">
        <v>10000000011</v>
      </c>
      <c r="AC52" s="406">
        <v>63</v>
      </c>
      <c r="AD52" s="406">
        <v>0</v>
      </c>
      <c r="AE52" s="406">
        <v>0</v>
      </c>
      <c r="AF52" s="407">
        <v>100.80000000000001</v>
      </c>
      <c r="AG52" s="407">
        <f t="shared" si="9"/>
        <v>0</v>
      </c>
      <c r="AH52" s="408">
        <f t="shared" si="7"/>
        <v>100.80000000000001</v>
      </c>
      <c r="AI52" s="434">
        <f t="shared" si="8"/>
        <v>107.85600000000002</v>
      </c>
      <c r="AJ52" s="410"/>
    </row>
    <row r="53" spans="1:36" s="302" customFormat="1">
      <c r="A53" s="404">
        <v>12</v>
      </c>
      <c r="B53" s="405" t="s">
        <v>8</v>
      </c>
      <c r="C53" s="405" t="s">
        <v>3488</v>
      </c>
      <c r="D53" s="405" t="s">
        <v>3458</v>
      </c>
      <c r="E53" s="405" t="s">
        <v>3475</v>
      </c>
      <c r="F53" s="405">
        <v>3520</v>
      </c>
      <c r="G53" s="405"/>
      <c r="H53" s="405" t="s">
        <v>3476</v>
      </c>
      <c r="I53" s="405">
        <v>2000</v>
      </c>
      <c r="J53" s="405" t="s">
        <v>108</v>
      </c>
      <c r="K53" s="405" t="s">
        <v>194</v>
      </c>
      <c r="L53" s="405">
        <v>500</v>
      </c>
      <c r="M53" s="405" t="s">
        <v>74</v>
      </c>
      <c r="N53" s="405" t="s">
        <v>392</v>
      </c>
      <c r="O53" s="405" t="s">
        <v>466</v>
      </c>
      <c r="P53" s="405">
        <v>20</v>
      </c>
      <c r="Q53" s="405"/>
      <c r="R53" s="405"/>
      <c r="S53" s="405"/>
      <c r="T53" s="405"/>
      <c r="U53" s="405" t="s">
        <v>3489</v>
      </c>
      <c r="V53" s="405" t="s">
        <v>68</v>
      </c>
      <c r="W53" s="405" t="s">
        <v>68</v>
      </c>
      <c r="X53" s="405" t="s">
        <v>68</v>
      </c>
      <c r="Y53" s="405" t="s">
        <v>68</v>
      </c>
      <c r="Z53" s="405" t="s">
        <v>69</v>
      </c>
      <c r="AA53" s="405"/>
      <c r="AB53" s="405">
        <v>10000000011</v>
      </c>
      <c r="AC53" s="406">
        <v>63</v>
      </c>
      <c r="AD53" s="406">
        <v>0</v>
      </c>
      <c r="AE53" s="406">
        <v>0</v>
      </c>
      <c r="AF53" s="407">
        <v>100.80000000000001</v>
      </c>
      <c r="AG53" s="407">
        <f t="shared" si="9"/>
        <v>0</v>
      </c>
      <c r="AH53" s="408">
        <f t="shared" si="7"/>
        <v>100.80000000000001</v>
      </c>
      <c r="AI53" s="434">
        <f t="shared" si="8"/>
        <v>107.85600000000002</v>
      </c>
      <c r="AJ53" s="410"/>
    </row>
    <row r="54" spans="1:36" s="302" customFormat="1">
      <c r="A54" s="404">
        <v>13</v>
      </c>
      <c r="B54" s="405" t="s">
        <v>8</v>
      </c>
      <c r="C54" s="405" t="s">
        <v>3490</v>
      </c>
      <c r="D54" s="405" t="s">
        <v>3458</v>
      </c>
      <c r="E54" s="405" t="s">
        <v>3475</v>
      </c>
      <c r="F54" s="405">
        <v>3520</v>
      </c>
      <c r="G54" s="405"/>
      <c r="H54" s="405" t="s">
        <v>3476</v>
      </c>
      <c r="I54" s="405">
        <v>2000</v>
      </c>
      <c r="J54" s="405" t="s">
        <v>108</v>
      </c>
      <c r="K54" s="405" t="s">
        <v>194</v>
      </c>
      <c r="L54" s="405">
        <v>500</v>
      </c>
      <c r="M54" s="405" t="s">
        <v>74</v>
      </c>
      <c r="N54" s="405" t="s">
        <v>392</v>
      </c>
      <c r="O54" s="405" t="s">
        <v>466</v>
      </c>
      <c r="P54" s="405">
        <v>20</v>
      </c>
      <c r="Q54" s="405"/>
      <c r="R54" s="405"/>
      <c r="S54" s="405"/>
      <c r="T54" s="405"/>
      <c r="U54" s="405" t="s">
        <v>3491</v>
      </c>
      <c r="V54" s="405" t="s">
        <v>68</v>
      </c>
      <c r="W54" s="405" t="s">
        <v>68</v>
      </c>
      <c r="X54" s="405" t="s">
        <v>68</v>
      </c>
      <c r="Y54" s="405" t="s">
        <v>68</v>
      </c>
      <c r="Z54" s="405" t="s">
        <v>69</v>
      </c>
      <c r="AA54" s="405"/>
      <c r="AB54" s="405">
        <v>10000000011</v>
      </c>
      <c r="AC54" s="406">
        <v>63</v>
      </c>
      <c r="AD54" s="406">
        <v>0</v>
      </c>
      <c r="AE54" s="406">
        <v>0</v>
      </c>
      <c r="AF54" s="407">
        <v>100.80000000000001</v>
      </c>
      <c r="AG54" s="407">
        <f t="shared" si="9"/>
        <v>0</v>
      </c>
      <c r="AH54" s="408">
        <f t="shared" si="7"/>
        <v>100.80000000000001</v>
      </c>
      <c r="AI54" s="434">
        <f t="shared" si="8"/>
        <v>107.85600000000002</v>
      </c>
      <c r="AJ54" s="410"/>
    </row>
    <row r="55" spans="1:36" s="302" customFormat="1">
      <c r="A55" s="404">
        <v>14</v>
      </c>
      <c r="B55" s="405" t="s">
        <v>8</v>
      </c>
      <c r="C55" s="405" t="s">
        <v>3492</v>
      </c>
      <c r="D55" s="405" t="s">
        <v>3458</v>
      </c>
      <c r="E55" s="405" t="s">
        <v>3493</v>
      </c>
      <c r="F55" s="405">
        <v>3520</v>
      </c>
      <c r="G55" s="405"/>
      <c r="H55" s="405" t="s">
        <v>3476</v>
      </c>
      <c r="I55" s="405">
        <v>2000</v>
      </c>
      <c r="J55" s="405" t="s">
        <v>108</v>
      </c>
      <c r="K55" s="405"/>
      <c r="L55" s="405"/>
      <c r="M55" s="405" t="s">
        <v>63</v>
      </c>
      <c r="N55" s="405" t="s">
        <v>392</v>
      </c>
      <c r="O55" s="405" t="s">
        <v>466</v>
      </c>
      <c r="P55" s="405">
        <v>20</v>
      </c>
      <c r="Q55" s="405"/>
      <c r="R55" s="405"/>
      <c r="S55" s="405"/>
      <c r="T55" s="405"/>
      <c r="U55" s="405" t="s">
        <v>3494</v>
      </c>
      <c r="V55" s="405" t="s">
        <v>68</v>
      </c>
      <c r="W55" s="405" t="s">
        <v>68</v>
      </c>
      <c r="X55" s="405" t="s">
        <v>68</v>
      </c>
      <c r="Y55" s="405" t="s">
        <v>68</v>
      </c>
      <c r="Z55" s="405" t="s">
        <v>69</v>
      </c>
      <c r="AA55" s="405"/>
      <c r="AB55" s="405">
        <v>10000000011</v>
      </c>
      <c r="AC55" s="406">
        <v>63</v>
      </c>
      <c r="AD55" s="406">
        <v>0</v>
      </c>
      <c r="AE55" s="406">
        <v>0</v>
      </c>
      <c r="AF55" s="407">
        <v>100.80000000000001</v>
      </c>
      <c r="AG55" s="407">
        <v>0</v>
      </c>
      <c r="AH55" s="408">
        <f t="shared" si="7"/>
        <v>100.80000000000001</v>
      </c>
      <c r="AI55" s="434">
        <f t="shared" si="8"/>
        <v>107.85600000000002</v>
      </c>
      <c r="AJ55" s="410"/>
    </row>
    <row r="56" spans="1:36" s="302" customFormat="1">
      <c r="A56" s="404">
        <v>15</v>
      </c>
      <c r="B56" s="405" t="s">
        <v>8</v>
      </c>
      <c r="C56" s="405" t="s">
        <v>3495</v>
      </c>
      <c r="D56" s="405" t="s">
        <v>3458</v>
      </c>
      <c r="E56" s="405" t="s">
        <v>3496</v>
      </c>
      <c r="F56" s="405">
        <v>3520</v>
      </c>
      <c r="G56" s="405"/>
      <c r="H56" s="405" t="s">
        <v>3497</v>
      </c>
      <c r="I56" s="405"/>
      <c r="J56" s="405" t="s">
        <v>108</v>
      </c>
      <c r="K56" s="405"/>
      <c r="L56" s="405">
        <v>500</v>
      </c>
      <c r="M56" s="405" t="s">
        <v>236</v>
      </c>
      <c r="N56" s="405" t="s">
        <v>392</v>
      </c>
      <c r="O56" s="405" t="s">
        <v>466</v>
      </c>
      <c r="P56" s="405"/>
      <c r="Q56" s="405"/>
      <c r="R56" s="405"/>
      <c r="S56" s="405"/>
      <c r="T56" s="405" t="s">
        <v>375</v>
      </c>
      <c r="U56" s="405" t="s">
        <v>3498</v>
      </c>
      <c r="V56" s="405" t="s">
        <v>68</v>
      </c>
      <c r="W56" s="405" t="s">
        <v>68</v>
      </c>
      <c r="X56" s="405" t="s">
        <v>68</v>
      </c>
      <c r="Y56" s="405" t="s">
        <v>68</v>
      </c>
      <c r="Z56" s="405" t="s">
        <v>69</v>
      </c>
      <c r="AA56" s="405"/>
      <c r="AB56" s="405">
        <v>10000000012</v>
      </c>
      <c r="AC56" s="406">
        <v>63</v>
      </c>
      <c r="AD56" s="406">
        <v>0</v>
      </c>
      <c r="AE56" s="406">
        <v>0</v>
      </c>
      <c r="AF56" s="407">
        <v>100.80000000000001</v>
      </c>
      <c r="AG56" s="407">
        <f>AF56*(1-(0.95^0*0.9^0*0.8^0*0.7^0*0.65^0*0.93^0*0.93^0*1^0))</f>
        <v>0</v>
      </c>
      <c r="AH56" s="408">
        <f t="shared" si="7"/>
        <v>100.80000000000001</v>
      </c>
      <c r="AI56" s="434">
        <f t="shared" si="8"/>
        <v>107.85600000000002</v>
      </c>
      <c r="AJ56" s="410"/>
    </row>
    <row r="57" spans="1:36" s="302" customFormat="1">
      <c r="A57" s="404">
        <v>16</v>
      </c>
      <c r="B57" s="405" t="s">
        <v>8</v>
      </c>
      <c r="C57" s="405" t="s">
        <v>3499</v>
      </c>
      <c r="D57" s="405" t="s">
        <v>3458</v>
      </c>
      <c r="E57" s="405" t="s">
        <v>3500</v>
      </c>
      <c r="F57" s="405" t="s">
        <v>2732</v>
      </c>
      <c r="G57" s="405"/>
      <c r="H57" s="405" t="s">
        <v>3501</v>
      </c>
      <c r="I57" s="405"/>
      <c r="J57" s="405" t="s">
        <v>108</v>
      </c>
      <c r="K57" s="405"/>
      <c r="L57" s="405">
        <v>500</v>
      </c>
      <c r="M57" s="405" t="s">
        <v>63</v>
      </c>
      <c r="N57" s="405" t="s">
        <v>392</v>
      </c>
      <c r="O57" s="405" t="s">
        <v>466</v>
      </c>
      <c r="P57" s="405"/>
      <c r="Q57" s="405"/>
      <c r="R57" s="405"/>
      <c r="S57" s="405"/>
      <c r="T57" s="405" t="s">
        <v>375</v>
      </c>
      <c r="U57" s="405" t="s">
        <v>3502</v>
      </c>
      <c r="V57" s="405" t="s">
        <v>68</v>
      </c>
      <c r="W57" s="405" t="s">
        <v>68</v>
      </c>
      <c r="X57" s="405" t="s">
        <v>68</v>
      </c>
      <c r="Y57" s="405" t="s">
        <v>68</v>
      </c>
      <c r="Z57" s="405" t="s">
        <v>69</v>
      </c>
      <c r="AA57" s="405"/>
      <c r="AB57" s="405">
        <v>10000000012</v>
      </c>
      <c r="AC57" s="406">
        <v>63</v>
      </c>
      <c r="AD57" s="406">
        <v>0</v>
      </c>
      <c r="AE57" s="406">
        <v>0</v>
      </c>
      <c r="AF57" s="407">
        <v>100.80000000000001</v>
      </c>
      <c r="AG57" s="407">
        <f>AF57*(1-(0.95^0*0.9^0*0.8^0*0.7^0*0.65^0*0.93^0*0.93^0*1^0))</f>
        <v>0</v>
      </c>
      <c r="AH57" s="408">
        <f t="shared" si="7"/>
        <v>100.80000000000001</v>
      </c>
      <c r="AI57" s="434">
        <f t="shared" si="8"/>
        <v>107.85600000000002</v>
      </c>
      <c r="AJ57" s="410"/>
    </row>
    <row r="58" spans="1:36" s="302" customFormat="1">
      <c r="A58" s="404">
        <v>17</v>
      </c>
      <c r="B58" s="405" t="s">
        <v>8</v>
      </c>
      <c r="C58" s="405" t="s">
        <v>3503</v>
      </c>
      <c r="D58" s="405" t="s">
        <v>3458</v>
      </c>
      <c r="E58" s="405" t="s">
        <v>3500</v>
      </c>
      <c r="F58" s="405" t="s">
        <v>2732</v>
      </c>
      <c r="G58" s="405"/>
      <c r="H58" s="405" t="s">
        <v>3504</v>
      </c>
      <c r="I58" s="405"/>
      <c r="J58" s="405" t="s">
        <v>108</v>
      </c>
      <c r="K58" s="405"/>
      <c r="L58" s="405">
        <v>500</v>
      </c>
      <c r="M58" s="405" t="s">
        <v>63</v>
      </c>
      <c r="N58" s="405" t="s">
        <v>392</v>
      </c>
      <c r="O58" s="405" t="s">
        <v>466</v>
      </c>
      <c r="P58" s="405"/>
      <c r="Q58" s="405"/>
      <c r="R58" s="405"/>
      <c r="S58" s="405"/>
      <c r="T58" s="405" t="s">
        <v>375</v>
      </c>
      <c r="U58" s="405" t="s">
        <v>3505</v>
      </c>
      <c r="V58" s="405" t="s">
        <v>68</v>
      </c>
      <c r="W58" s="405" t="s">
        <v>68</v>
      </c>
      <c r="X58" s="405" t="s">
        <v>68</v>
      </c>
      <c r="Y58" s="405" t="s">
        <v>68</v>
      </c>
      <c r="Z58" s="405" t="s">
        <v>69</v>
      </c>
      <c r="AA58" s="405"/>
      <c r="AB58" s="405">
        <v>10000000012</v>
      </c>
      <c r="AC58" s="406">
        <v>84</v>
      </c>
      <c r="AD58" s="406">
        <v>0</v>
      </c>
      <c r="AE58" s="406">
        <v>0</v>
      </c>
      <c r="AF58" s="407">
        <v>134.4</v>
      </c>
      <c r="AG58" s="407">
        <f>AF58*(1-(0.95^0*0.9^0*0.8^0*0.7^0*0.65^0*0.93^0*0.93^0*1^0))</f>
        <v>0</v>
      </c>
      <c r="AH58" s="408">
        <f t="shared" si="7"/>
        <v>134.4</v>
      </c>
      <c r="AI58" s="434">
        <f t="shared" si="8"/>
        <v>143.80800000000002</v>
      </c>
      <c r="AJ58" s="410"/>
    </row>
    <row r="59" spans="1:36" s="302" customFormat="1">
      <c r="A59" s="404">
        <v>18</v>
      </c>
      <c r="B59" s="405" t="s">
        <v>8</v>
      </c>
      <c r="C59" s="405" t="s">
        <v>3506</v>
      </c>
      <c r="D59" s="405" t="s">
        <v>3458</v>
      </c>
      <c r="E59" s="405" t="s">
        <v>3507</v>
      </c>
      <c r="F59" s="405" t="s">
        <v>3508</v>
      </c>
      <c r="G59" s="405"/>
      <c r="H59" s="405" t="s">
        <v>3509</v>
      </c>
      <c r="I59" s="405">
        <v>1000</v>
      </c>
      <c r="J59" s="405" t="s">
        <v>62</v>
      </c>
      <c r="K59" s="405"/>
      <c r="L59" s="405" t="s">
        <v>121</v>
      </c>
      <c r="M59" s="405" t="s">
        <v>113</v>
      </c>
      <c r="N59" s="405" t="s">
        <v>3510</v>
      </c>
      <c r="O59" s="405" t="s">
        <v>466</v>
      </c>
      <c r="P59" s="405">
        <v>21</v>
      </c>
      <c r="Q59" s="405"/>
      <c r="R59" s="405"/>
      <c r="S59" s="405"/>
      <c r="T59" s="405"/>
      <c r="U59" s="405" t="s">
        <v>3511</v>
      </c>
      <c r="V59" s="405" t="s">
        <v>68</v>
      </c>
      <c r="W59" s="405" t="s">
        <v>68</v>
      </c>
      <c r="X59" s="405" t="s">
        <v>68</v>
      </c>
      <c r="Y59" s="405" t="s">
        <v>68</v>
      </c>
      <c r="Z59" s="405" t="s">
        <v>69</v>
      </c>
      <c r="AA59" s="405"/>
      <c r="AB59" s="405">
        <v>10000000011</v>
      </c>
      <c r="AC59" s="406">
        <v>63</v>
      </c>
      <c r="AD59" s="406">
        <v>0</v>
      </c>
      <c r="AE59" s="406">
        <v>5</v>
      </c>
      <c r="AF59" s="407">
        <v>108.80000000000001</v>
      </c>
      <c r="AG59" s="407">
        <f>AF59*(1-(0.95^0*0.9^0*0.8^0*0.7^0*0.65^0*0.93^0*0.93^0*1^0))</f>
        <v>0</v>
      </c>
      <c r="AH59" s="408">
        <f t="shared" si="7"/>
        <v>108.80000000000001</v>
      </c>
      <c r="AI59" s="434">
        <f t="shared" si="8"/>
        <v>116.41600000000003</v>
      </c>
      <c r="AJ59" s="410"/>
    </row>
    <row r="60" spans="1:36" s="508" customFormat="1" ht="15.75" thickBot="1">
      <c r="A60" s="411">
        <v>19</v>
      </c>
      <c r="B60" s="412" t="s">
        <v>3512</v>
      </c>
      <c r="C60" s="412" t="s">
        <v>3513</v>
      </c>
      <c r="D60" s="412" t="s">
        <v>3458</v>
      </c>
      <c r="E60" s="412" t="s">
        <v>3514</v>
      </c>
      <c r="F60" s="412" t="s">
        <v>3515</v>
      </c>
      <c r="G60" s="412"/>
      <c r="H60" s="412" t="s">
        <v>3516</v>
      </c>
      <c r="I60" s="412">
        <v>2000</v>
      </c>
      <c r="J60" s="412" t="s">
        <v>121</v>
      </c>
      <c r="K60" s="412"/>
      <c r="L60" s="412" t="s">
        <v>386</v>
      </c>
      <c r="M60" s="412" t="s">
        <v>113</v>
      </c>
      <c r="N60" s="412" t="s">
        <v>113</v>
      </c>
      <c r="O60" s="412" t="s">
        <v>466</v>
      </c>
      <c r="P60" s="412">
        <v>21</v>
      </c>
      <c r="Q60" s="412"/>
      <c r="R60" s="412"/>
      <c r="S60" s="412"/>
      <c r="T60" s="412"/>
      <c r="U60" s="412" t="s">
        <v>3517</v>
      </c>
      <c r="V60" s="412" t="s">
        <v>473</v>
      </c>
      <c r="W60" s="412" t="s">
        <v>473</v>
      </c>
      <c r="X60" s="412" t="s">
        <v>68</v>
      </c>
      <c r="Y60" s="412" t="s">
        <v>68</v>
      </c>
      <c r="Z60" s="412" t="s">
        <v>69</v>
      </c>
      <c r="AA60" s="412"/>
      <c r="AB60" s="412">
        <v>10000000021</v>
      </c>
      <c r="AC60" s="413">
        <v>73</v>
      </c>
      <c r="AD60" s="413">
        <v>5</v>
      </c>
      <c r="AE60" s="413">
        <v>5</v>
      </c>
      <c r="AF60" s="414">
        <v>132.80000000000001</v>
      </c>
      <c r="AG60" s="414">
        <v>0</v>
      </c>
      <c r="AH60" s="415">
        <f t="shared" si="7"/>
        <v>132.80000000000001</v>
      </c>
      <c r="AI60" s="451">
        <f t="shared" si="8"/>
        <v>142.09600000000003</v>
      </c>
      <c r="AJ60" s="416"/>
    </row>
    <row r="61" spans="1:36" s="39" customFormat="1">
      <c r="A61" s="382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15"/>
      <c r="AD61" s="15"/>
      <c r="AE61" s="15"/>
      <c r="AF61" s="376"/>
      <c r="AG61" s="376"/>
      <c r="AH61" s="17"/>
      <c r="AI61" s="16"/>
      <c r="AJ61" s="11"/>
    </row>
    <row r="62" spans="1:36" s="39" customFormat="1">
      <c r="A62" s="382" t="s">
        <v>133</v>
      </c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10"/>
      <c r="AD62" s="10"/>
      <c r="AE62" s="10"/>
      <c r="AF62" s="376"/>
      <c r="AG62" s="376"/>
      <c r="AH62" s="17"/>
      <c r="AI62" s="18"/>
      <c r="AJ62" s="11"/>
    </row>
    <row r="63" spans="1:36" s="39" customFormat="1">
      <c r="A63" s="382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10"/>
      <c r="AD63" s="10"/>
      <c r="AE63" s="10"/>
      <c r="AF63" s="376"/>
      <c r="AG63" s="376"/>
      <c r="AH63" s="10"/>
      <c r="AI63" s="12"/>
      <c r="AJ63" s="11"/>
    </row>
    <row r="101" spans="36:36">
      <c r="AJ101" s="11"/>
    </row>
    <row r="102" spans="36:36">
      <c r="AJ102" s="11"/>
    </row>
    <row r="103" spans="36:36">
      <c r="AJ103" s="11"/>
    </row>
    <row r="104" spans="36:36">
      <c r="AJ104" s="11"/>
    </row>
    <row r="105" spans="36:36">
      <c r="AJ105" s="11"/>
    </row>
    <row r="106" spans="36:36">
      <c r="AJ106" s="11"/>
    </row>
    <row r="107" spans="36:36">
      <c r="AJ107" s="11"/>
    </row>
    <row r="108" spans="36:36">
      <c r="AJ108" s="11"/>
    </row>
    <row r="109" spans="36:36">
      <c r="AJ109" s="11"/>
    </row>
    <row r="110" spans="36:36">
      <c r="AJ110" s="11"/>
    </row>
    <row r="111" spans="36:36">
      <c r="AJ111" s="11"/>
    </row>
    <row r="112" spans="36:36">
      <c r="AJ112" s="11"/>
    </row>
    <row r="113" spans="36:36">
      <c r="AJ113" s="11"/>
    </row>
    <row r="114" spans="36:36">
      <c r="AJ114" s="11"/>
    </row>
    <row r="115" spans="36:36">
      <c r="AJ115" s="11"/>
    </row>
    <row r="116" spans="36:36">
      <c r="AJ116" s="11"/>
    </row>
    <row r="117" spans="36:36">
      <c r="AJ117" s="11"/>
    </row>
    <row r="118" spans="36:36">
      <c r="AJ118" s="11"/>
    </row>
    <row r="119" spans="36:36">
      <c r="AJ119" s="11"/>
    </row>
    <row r="120" spans="36:36">
      <c r="AJ120" s="11"/>
    </row>
    <row r="121" spans="36:36">
      <c r="AJ121" s="11"/>
    </row>
    <row r="122" spans="36:36">
      <c r="AJ122" s="11"/>
    </row>
    <row r="123" spans="36:36">
      <c r="AJ123" s="11"/>
    </row>
    <row r="124" spans="36:36">
      <c r="AJ124" s="11"/>
    </row>
    <row r="125" spans="36:36">
      <c r="AJ125" s="11"/>
    </row>
    <row r="126" spans="36:36">
      <c r="AJ126" s="11"/>
    </row>
    <row r="127" spans="36:36">
      <c r="AJ127" s="11"/>
    </row>
    <row r="128" spans="36:36">
      <c r="AJ128" s="11"/>
    </row>
    <row r="129" spans="36:36">
      <c r="AJ129" s="11"/>
    </row>
    <row r="130" spans="36:36">
      <c r="AJ130" s="11"/>
    </row>
    <row r="131" spans="36:36">
      <c r="AJ131" s="11"/>
    </row>
    <row r="132" spans="36:36">
      <c r="AJ132" s="11"/>
    </row>
    <row r="133" spans="36:36">
      <c r="AJ133" s="11"/>
    </row>
    <row r="134" spans="36:36">
      <c r="AJ134" s="11"/>
    </row>
    <row r="135" spans="36:36">
      <c r="AJ135" s="11"/>
    </row>
    <row r="136" spans="36:36">
      <c r="AJ136" s="11"/>
    </row>
    <row r="137" spans="36:36">
      <c r="AJ137" s="11"/>
    </row>
    <row r="138" spans="36:36">
      <c r="AJ138" s="11"/>
    </row>
    <row r="139" spans="36:36">
      <c r="AJ139" s="11"/>
    </row>
    <row r="140" spans="36:36">
      <c r="AJ140" s="11"/>
    </row>
    <row r="141" spans="36:36">
      <c r="AJ141" s="11"/>
    </row>
    <row r="142" spans="36:36">
      <c r="AJ142" s="11"/>
    </row>
    <row r="143" spans="36:36">
      <c r="AJ143" s="11"/>
    </row>
    <row r="144" spans="36:36">
      <c r="AJ144" s="11"/>
    </row>
    <row r="145" spans="36:36">
      <c r="AJ145" s="11"/>
    </row>
    <row r="146" spans="36:36">
      <c r="AJ146" s="11"/>
    </row>
    <row r="147" spans="36:36">
      <c r="AJ147" s="11"/>
    </row>
    <row r="148" spans="36:36">
      <c r="AJ148" s="11"/>
    </row>
    <row r="149" spans="36:36">
      <c r="AJ149" s="11"/>
    </row>
    <row r="150" spans="36:36">
      <c r="AJ150" s="11"/>
    </row>
    <row r="151" spans="36:36">
      <c r="AJ151" s="11"/>
    </row>
    <row r="152" spans="36:36">
      <c r="AJ152" s="11"/>
    </row>
    <row r="153" spans="36:36">
      <c r="AJ153" s="11"/>
    </row>
    <row r="154" spans="36:36">
      <c r="AJ154" s="11"/>
    </row>
    <row r="155" spans="36:36">
      <c r="AJ155" s="11"/>
    </row>
    <row r="156" spans="36:36">
      <c r="AJ156" s="11"/>
    </row>
    <row r="157" spans="36:36">
      <c r="AJ157" s="11"/>
    </row>
    <row r="158" spans="36:36">
      <c r="AJ158" s="11"/>
    </row>
    <row r="159" spans="36:36">
      <c r="AJ159" s="11"/>
    </row>
    <row r="160" spans="36:36">
      <c r="AJ160" s="11"/>
    </row>
    <row r="161" spans="36:36">
      <c r="AJ161" s="11"/>
    </row>
    <row r="162" spans="36:36">
      <c r="AJ162" s="11"/>
    </row>
    <row r="163" spans="36:36">
      <c r="AJ163" s="11"/>
    </row>
    <row r="164" spans="36:36">
      <c r="AJ164" s="11"/>
    </row>
    <row r="165" spans="36:36">
      <c r="AJ165" s="11"/>
    </row>
    <row r="166" spans="36:36">
      <c r="AJ166" s="11"/>
    </row>
    <row r="167" spans="36:36">
      <c r="AJ167" s="11"/>
    </row>
    <row r="168" spans="36:36">
      <c r="AJ168" s="11"/>
    </row>
    <row r="169" spans="36:36">
      <c r="AJ169" s="11"/>
    </row>
    <row r="170" spans="36:36">
      <c r="AJ170" s="11"/>
    </row>
    <row r="171" spans="36:36">
      <c r="AJ171" s="11"/>
    </row>
    <row r="172" spans="36:36">
      <c r="AJ172" s="11"/>
    </row>
    <row r="173" spans="36:36">
      <c r="AJ173" s="11"/>
    </row>
    <row r="174" spans="36:36">
      <c r="AJ174" s="11"/>
    </row>
    <row r="175" spans="36:36">
      <c r="AJ175" s="11"/>
    </row>
    <row r="176" spans="36:36">
      <c r="AJ176" s="11"/>
    </row>
    <row r="177" spans="36:36">
      <c r="AJ177" s="11"/>
    </row>
    <row r="178" spans="36:36">
      <c r="AJ178" s="11"/>
    </row>
    <row r="179" spans="36:36">
      <c r="AJ179" s="11"/>
    </row>
    <row r="180" spans="36:36">
      <c r="AJ180" s="11"/>
    </row>
    <row r="181" spans="36:36">
      <c r="AJ181" s="11"/>
    </row>
    <row r="182" spans="36:36">
      <c r="AJ182" s="11"/>
    </row>
    <row r="183" spans="36:36">
      <c r="AJ183" s="11"/>
    </row>
    <row r="184" spans="36:36">
      <c r="AJ184" s="11"/>
    </row>
    <row r="185" spans="36:36">
      <c r="AJ185" s="11"/>
    </row>
    <row r="186" spans="36:36">
      <c r="AJ186" s="11"/>
    </row>
    <row r="187" spans="36:36">
      <c r="AJ187" s="11"/>
    </row>
    <row r="188" spans="36:36">
      <c r="AJ188" s="11"/>
    </row>
    <row r="189" spans="36:36">
      <c r="AJ189" s="11"/>
    </row>
    <row r="190" spans="36:36">
      <c r="AJ190" s="11"/>
    </row>
    <row r="191" spans="36:36">
      <c r="AJ191" s="11"/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 r:id="rId1"/>
    </customSheetView>
    <customSheetView guid="{5B1FA305-463D-4B6E-BF98-81A6929C891E}" scale="75" hiddenColumns="1">
      <pageMargins left="0" right="0" top="0" bottom="0" header="0" footer="0"/>
      <pageSetup orientation="portrait" horizontalDpi="4294967295" verticalDpi="4294967295" r:id="rId2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 r:id="rId3"/>
    </customSheetView>
    <customSheetView guid="{B6E6045D-E631-482D-8F65-2EABDB0B6ECE}" scale="75" hiddenColumns="1">
      <selection sqref="A1:AK64"/>
      <pageMargins left="0" right="0" top="0" bottom="0" header="0" footer="0"/>
      <pageSetup orientation="portrait" horizontalDpi="4294967295" verticalDpi="4294967295" r:id="rId4"/>
    </customSheetView>
    <customSheetView guid="{074FE138-8171-45F3-8951-6B9C47661CC2}" scale="75" hiddenColumns="1">
      <selection sqref="A1:AK64"/>
      <pageMargins left="0" right="0" top="0" bottom="0" header="0" footer="0"/>
      <pageSetup orientation="portrait" horizontalDpi="4294967295" verticalDpi="4294967295" r:id="rId5"/>
    </customSheetView>
    <customSheetView guid="{6B75CD61-CFF4-4706-A14B-83CD51F19D1B}" scale="75" hiddenColumns="1">
      <selection sqref="A1:AK64"/>
      <pageMargins left="0" right="0" top="0" bottom="0" header="0" footer="0"/>
      <pageSetup orientation="portrait" horizontalDpi="4294967295" verticalDpi="4294967295" r:id="rId6"/>
    </customSheetView>
    <customSheetView guid="{8ABA602B-BA8D-44BA-AAC3-E387ACC3E4C4}" scale="75" hiddenColumns="1">
      <pageMargins left="0" right="0" top="0" bottom="0" header="0" footer="0"/>
      <pageSetup orientation="portrait" horizontalDpi="4294967295" verticalDpi="4294967295" r:id="rId7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 r:id="rId8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 r:id="rId9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 r:id="rId10"/>
    </customSheetView>
    <customSheetView guid="{71B299E4-61CE-49C1-81D9-062E3F90F2BD}" scale="75" hiddenColumns="1">
      <pageMargins left="0" right="0" top="0" bottom="0" header="0" footer="0"/>
      <pageSetup orientation="portrait" horizontalDpi="4294967295" verticalDpi="4294967295" r:id="rId11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 r:id="rId12"/>
    </customSheetView>
  </customSheetViews>
  <pageMargins left="0" right="0" top="0" bottom="0" header="0" footer="0"/>
  <pageSetup orientation="portrait" horizontalDpi="4294967295" verticalDpi="4294967295" r:id="rId13"/>
  <drawing r:id="rId14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00B050"/>
  </sheetPr>
  <dimension ref="A1:AK38"/>
  <sheetViews>
    <sheetView topLeftCell="K7" zoomScale="75" zoomScaleNormal="75" workbookViewId="0">
      <selection activeCell="R29" sqref="R29"/>
    </sheetView>
  </sheetViews>
  <sheetFormatPr baseColWidth="10" defaultColWidth="6.85546875" defaultRowHeight="15"/>
  <cols>
    <col min="1" max="1" width="4.28515625" style="477" bestFit="1" customWidth="1"/>
    <col min="2" max="2" width="8" style="40" bestFit="1" customWidth="1"/>
    <col min="3" max="3" width="12.85546875" style="40" hidden="1" customWidth="1"/>
    <col min="4" max="4" width="9.28515625" style="40" hidden="1" customWidth="1"/>
    <col min="5" max="5" width="11.5703125" style="40" hidden="1" customWidth="1"/>
    <col min="6" max="6" width="15.42578125" style="40" bestFit="1" customWidth="1"/>
    <col min="7" max="7" width="7.140625" style="40" hidden="1" customWidth="1"/>
    <col min="8" max="8" width="9.140625" style="40" bestFit="1" customWidth="1"/>
    <col min="9" max="9" width="8.85546875" style="40" hidden="1" customWidth="1"/>
    <col min="10" max="10" width="6.42578125" style="40" bestFit="1" customWidth="1"/>
    <col min="11" max="11" width="11.5703125" style="40" bestFit="1" customWidth="1"/>
    <col min="12" max="12" width="12.28515625" style="40" bestFit="1" customWidth="1"/>
    <col min="13" max="13" width="11.140625" style="40" bestFit="1" customWidth="1"/>
    <col min="14" max="14" width="6.5703125" style="40" bestFit="1" customWidth="1"/>
    <col min="15" max="15" width="6.85546875" style="40"/>
    <col min="16" max="16" width="9.28515625" style="40" customWidth="1"/>
    <col min="17" max="17" width="12.85546875" style="40" customWidth="1"/>
    <col min="18" max="18" width="15.7109375" style="40" customWidth="1"/>
    <col min="19" max="19" width="16.7109375" style="40" customWidth="1"/>
    <col min="20" max="20" width="10.5703125" style="40" customWidth="1"/>
    <col min="21" max="21" width="13.7109375" style="40" bestFit="1" customWidth="1"/>
    <col min="22" max="22" width="40.7109375" style="40" hidden="1" customWidth="1"/>
    <col min="23" max="23" width="24" style="40" customWidth="1"/>
    <col min="24" max="24" width="19.85546875" style="40" customWidth="1"/>
    <col min="25" max="25" width="15" style="40" bestFit="1" customWidth="1"/>
    <col min="26" max="26" width="4.7109375" style="40" bestFit="1" customWidth="1"/>
    <col min="27" max="27" width="6" style="40" bestFit="1" customWidth="1"/>
    <col min="28" max="28" width="13.85546875" style="40" hidden="1" customWidth="1"/>
    <col min="29" max="29" width="13.140625" style="38" hidden="1" customWidth="1"/>
    <col min="30" max="30" width="10" style="38" hidden="1" customWidth="1"/>
    <col min="31" max="31" width="9.85546875" style="38" hidden="1" customWidth="1"/>
    <col min="32" max="32" width="8.5703125" style="469" bestFit="1" customWidth="1"/>
    <col min="33" max="33" width="12.5703125" style="469" bestFit="1" customWidth="1"/>
    <col min="34" max="34" width="10" style="38" bestFit="1" customWidth="1"/>
    <col min="35" max="35" width="11" style="41" bestFit="1" customWidth="1"/>
    <col min="36" max="36" width="8.5703125" style="39" bestFit="1" customWidth="1"/>
    <col min="37" max="37" width="22.85546875" style="39" bestFit="1" customWidth="1"/>
    <col min="38" max="16384" width="6.85546875" style="39"/>
  </cols>
  <sheetData>
    <row r="1" spans="1:37" s="302" customFormat="1" ht="75" customHeight="1" thickBot="1">
      <c r="A1" s="816"/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99"/>
      <c r="X1" s="299"/>
      <c r="Y1" s="299"/>
      <c r="Z1" s="299"/>
      <c r="AA1" s="299"/>
      <c r="AB1" s="299"/>
      <c r="AC1" s="300"/>
      <c r="AD1" s="300"/>
      <c r="AE1" s="300"/>
      <c r="AF1" s="717"/>
      <c r="AG1" s="717"/>
      <c r="AH1" s="300"/>
      <c r="AI1" s="301"/>
    </row>
    <row r="2" spans="1:37" s="817" customFormat="1" ht="15.75" thickBot="1">
      <c r="A2" s="439" t="s">
        <v>22</v>
      </c>
      <c r="B2" s="618" t="s">
        <v>23</v>
      </c>
      <c r="C2" s="618" t="s">
        <v>24</v>
      </c>
      <c r="D2" s="618" t="s">
        <v>25</v>
      </c>
      <c r="E2" s="618" t="s">
        <v>26</v>
      </c>
      <c r="F2" s="618" t="s">
        <v>27</v>
      </c>
      <c r="G2" s="618" t="s">
        <v>28</v>
      </c>
      <c r="H2" s="618" t="s">
        <v>29</v>
      </c>
      <c r="I2" s="618" t="s">
        <v>30</v>
      </c>
      <c r="J2" s="618" t="s">
        <v>31</v>
      </c>
      <c r="K2" s="618" t="s">
        <v>32</v>
      </c>
      <c r="L2" s="618" t="s">
        <v>33</v>
      </c>
      <c r="M2" s="618" t="s">
        <v>34</v>
      </c>
      <c r="N2" s="618" t="s">
        <v>35</v>
      </c>
      <c r="O2" s="618" t="s">
        <v>36</v>
      </c>
      <c r="P2" s="618" t="s">
        <v>37</v>
      </c>
      <c r="Q2" s="618" t="s">
        <v>38</v>
      </c>
      <c r="R2" s="618" t="s">
        <v>39</v>
      </c>
      <c r="S2" s="618" t="s">
        <v>40</v>
      </c>
      <c r="T2" s="618" t="s">
        <v>41</v>
      </c>
      <c r="U2" s="618" t="s">
        <v>42</v>
      </c>
      <c r="V2" s="618" t="s">
        <v>43</v>
      </c>
      <c r="W2" s="618" t="s">
        <v>44</v>
      </c>
      <c r="X2" s="618" t="s">
        <v>45</v>
      </c>
      <c r="Y2" s="618" t="s">
        <v>46</v>
      </c>
      <c r="Z2" s="618" t="s">
        <v>47</v>
      </c>
      <c r="AA2" s="618" t="s">
        <v>48</v>
      </c>
      <c r="AB2" s="618" t="s">
        <v>49</v>
      </c>
      <c r="AC2" s="377" t="s">
        <v>50</v>
      </c>
      <c r="AD2" s="377" t="s">
        <v>51</v>
      </c>
      <c r="AE2" s="377" t="s">
        <v>52</v>
      </c>
      <c r="AF2" s="377" t="s">
        <v>53</v>
      </c>
      <c r="AG2" s="377" t="s">
        <v>54</v>
      </c>
      <c r="AH2" s="377" t="s">
        <v>55</v>
      </c>
      <c r="AI2" s="619" t="s">
        <v>56</v>
      </c>
      <c r="AJ2" s="620"/>
      <c r="AK2" s="621"/>
    </row>
    <row r="3" spans="1:37" s="821" customFormat="1">
      <c r="A3" s="818">
        <v>1</v>
      </c>
      <c r="B3" s="248" t="s">
        <v>8</v>
      </c>
      <c r="C3" s="248" t="s">
        <v>3518</v>
      </c>
      <c r="D3" s="248" t="s">
        <v>3519</v>
      </c>
      <c r="E3" s="248" t="s">
        <v>3520</v>
      </c>
      <c r="F3" s="248" t="s">
        <v>3521</v>
      </c>
      <c r="G3" s="248"/>
      <c r="H3" s="248" t="s">
        <v>533</v>
      </c>
      <c r="I3" s="248">
        <v>2000</v>
      </c>
      <c r="J3" s="248" t="s">
        <v>121</v>
      </c>
      <c r="K3" s="248"/>
      <c r="L3" s="248" t="s">
        <v>404</v>
      </c>
      <c r="M3" s="248" t="s">
        <v>74</v>
      </c>
      <c r="N3" s="248" t="s">
        <v>75</v>
      </c>
      <c r="O3" s="248" t="s">
        <v>466</v>
      </c>
      <c r="P3" s="248">
        <v>21</v>
      </c>
      <c r="Q3" s="248"/>
      <c r="R3" s="248"/>
      <c r="S3" s="248"/>
      <c r="T3" s="248" t="s">
        <v>375</v>
      </c>
      <c r="U3" s="248" t="s">
        <v>3522</v>
      </c>
      <c r="V3" s="248" t="s">
        <v>473</v>
      </c>
      <c r="W3" s="248" t="s">
        <v>473</v>
      </c>
      <c r="X3" s="248" t="s">
        <v>68</v>
      </c>
      <c r="Y3" s="248" t="s">
        <v>68</v>
      </c>
      <c r="Z3" s="248" t="s">
        <v>69</v>
      </c>
      <c r="AA3" s="248"/>
      <c r="AB3" s="248">
        <v>10001000431</v>
      </c>
      <c r="AC3" s="249">
        <v>109</v>
      </c>
      <c r="AD3" s="249">
        <v>8</v>
      </c>
      <c r="AE3" s="249">
        <v>13</v>
      </c>
      <c r="AF3" s="578">
        <v>208</v>
      </c>
      <c r="AG3" s="578">
        <v>0</v>
      </c>
      <c r="AH3" s="819">
        <f t="shared" ref="AH3:AH11" si="0">AF3-AG3</f>
        <v>208</v>
      </c>
      <c r="AI3" s="820">
        <f>AF3*1.07</f>
        <v>222.56</v>
      </c>
      <c r="AJ3" s="251"/>
      <c r="AK3" s="251"/>
    </row>
    <row r="4" spans="1:37" s="821" customFormat="1">
      <c r="A4" s="818">
        <v>2</v>
      </c>
      <c r="B4" s="248" t="s">
        <v>8</v>
      </c>
      <c r="C4" s="248" t="s">
        <v>3523</v>
      </c>
      <c r="D4" s="248" t="s">
        <v>3519</v>
      </c>
      <c r="E4" s="248" t="s">
        <v>3524</v>
      </c>
      <c r="F4" s="248" t="s">
        <v>3521</v>
      </c>
      <c r="G4" s="248"/>
      <c r="H4" s="248" t="s">
        <v>533</v>
      </c>
      <c r="I4" s="248">
        <v>2000</v>
      </c>
      <c r="J4" s="248" t="s">
        <v>121</v>
      </c>
      <c r="K4" s="248"/>
      <c r="L4" s="248">
        <v>500</v>
      </c>
      <c r="M4" s="248" t="s">
        <v>74</v>
      </c>
      <c r="N4" s="248" t="s">
        <v>401</v>
      </c>
      <c r="O4" s="248" t="s">
        <v>466</v>
      </c>
      <c r="P4" s="248">
        <v>21</v>
      </c>
      <c r="Q4" s="248"/>
      <c r="R4" s="248"/>
      <c r="S4" s="248"/>
      <c r="T4" s="248" t="s">
        <v>375</v>
      </c>
      <c r="U4" s="248" t="s">
        <v>3525</v>
      </c>
      <c r="V4" s="248" t="s">
        <v>68</v>
      </c>
      <c r="W4" s="248" t="s">
        <v>68</v>
      </c>
      <c r="X4" s="248" t="s">
        <v>68</v>
      </c>
      <c r="Y4" s="248" t="s">
        <v>68</v>
      </c>
      <c r="Z4" s="248" t="s">
        <v>69</v>
      </c>
      <c r="AA4" s="248"/>
      <c r="AB4" s="248">
        <v>10001000421</v>
      </c>
      <c r="AC4" s="249">
        <v>109</v>
      </c>
      <c r="AD4" s="249">
        <v>8</v>
      </c>
      <c r="AE4" s="249">
        <v>0</v>
      </c>
      <c r="AF4" s="578">
        <v>187.20000000000002</v>
      </c>
      <c r="AG4" s="578">
        <f>AF4*(1-(0.95^0*0.9^0*0.8^0*0.7^0*0.65^0*0.93^0*0.93^0*1^0))</f>
        <v>0</v>
      </c>
      <c r="AH4" s="819">
        <f t="shared" si="0"/>
        <v>187.20000000000002</v>
      </c>
      <c r="AI4" s="820">
        <f t="shared" ref="AI4:AI11" si="1">AF4*1.07</f>
        <v>200.30400000000003</v>
      </c>
      <c r="AJ4" s="251"/>
      <c r="AK4" s="251"/>
    </row>
    <row r="5" spans="1:37" s="821" customFormat="1">
      <c r="A5" s="818">
        <v>3</v>
      </c>
      <c r="B5" s="248" t="s">
        <v>8</v>
      </c>
      <c r="C5" s="248" t="s">
        <v>3526</v>
      </c>
      <c r="D5" s="248" t="s">
        <v>3519</v>
      </c>
      <c r="E5" s="248" t="s">
        <v>3524</v>
      </c>
      <c r="F5" s="248" t="s">
        <v>3521</v>
      </c>
      <c r="G5" s="248"/>
      <c r="H5" s="248" t="s">
        <v>533</v>
      </c>
      <c r="I5" s="248">
        <v>2000</v>
      </c>
      <c r="J5" s="248" t="s">
        <v>121</v>
      </c>
      <c r="K5" s="248"/>
      <c r="L5" s="248">
        <v>500</v>
      </c>
      <c r="M5" s="248" t="s">
        <v>74</v>
      </c>
      <c r="N5" s="248" t="s">
        <v>631</v>
      </c>
      <c r="O5" s="248" t="s">
        <v>466</v>
      </c>
      <c r="P5" s="248">
        <v>21</v>
      </c>
      <c r="Q5" s="248"/>
      <c r="R5" s="248"/>
      <c r="S5" s="248"/>
      <c r="T5" s="248" t="s">
        <v>375</v>
      </c>
      <c r="U5" s="248" t="s">
        <v>3527</v>
      </c>
      <c r="V5" s="248" t="s">
        <v>68</v>
      </c>
      <c r="W5" s="248" t="s">
        <v>68</v>
      </c>
      <c r="X5" s="248" t="s">
        <v>68</v>
      </c>
      <c r="Y5" s="248" t="s">
        <v>68</v>
      </c>
      <c r="Z5" s="248" t="s">
        <v>69</v>
      </c>
      <c r="AA5" s="248"/>
      <c r="AB5" s="248">
        <v>10001000421</v>
      </c>
      <c r="AC5" s="249">
        <v>109</v>
      </c>
      <c r="AD5" s="249">
        <v>8</v>
      </c>
      <c r="AE5" s="249">
        <v>0</v>
      </c>
      <c r="AF5" s="578">
        <v>187.20000000000002</v>
      </c>
      <c r="AG5" s="578">
        <f>AF5*(1-(0.95^0*0.9^0*0.8^0*0.7^0*0.65^0*0.93^0*0.93^0*1^0))</f>
        <v>0</v>
      </c>
      <c r="AH5" s="819">
        <f t="shared" si="0"/>
        <v>187.20000000000002</v>
      </c>
      <c r="AI5" s="820">
        <f t="shared" si="1"/>
        <v>200.30400000000003</v>
      </c>
      <c r="AJ5" s="251"/>
      <c r="AK5" s="251"/>
    </row>
    <row r="6" spans="1:37" s="821" customFormat="1">
      <c r="A6" s="818">
        <v>4</v>
      </c>
      <c r="B6" s="248" t="s">
        <v>8</v>
      </c>
      <c r="C6" s="248" t="s">
        <v>3528</v>
      </c>
      <c r="D6" s="248" t="s">
        <v>3519</v>
      </c>
      <c r="E6" s="248" t="s">
        <v>3524</v>
      </c>
      <c r="F6" s="248" t="s">
        <v>3521</v>
      </c>
      <c r="G6" s="248"/>
      <c r="H6" s="248" t="s">
        <v>533</v>
      </c>
      <c r="I6" s="248">
        <v>2000</v>
      </c>
      <c r="J6" s="248" t="s">
        <v>121</v>
      </c>
      <c r="K6" s="248"/>
      <c r="L6" s="248">
        <v>500</v>
      </c>
      <c r="M6" s="248" t="s">
        <v>74</v>
      </c>
      <c r="N6" s="248" t="s">
        <v>631</v>
      </c>
      <c r="O6" s="248" t="s">
        <v>466</v>
      </c>
      <c r="P6" s="248">
        <v>21</v>
      </c>
      <c r="Q6" s="248"/>
      <c r="R6" s="248"/>
      <c r="S6" s="248"/>
      <c r="T6" s="248" t="s">
        <v>375</v>
      </c>
      <c r="U6" s="248" t="s">
        <v>3529</v>
      </c>
      <c r="V6" s="248" t="s">
        <v>68</v>
      </c>
      <c r="W6" s="248" t="s">
        <v>68</v>
      </c>
      <c r="X6" s="248" t="s">
        <v>68</v>
      </c>
      <c r="Y6" s="248" t="s">
        <v>68</v>
      </c>
      <c r="Z6" s="248" t="s">
        <v>69</v>
      </c>
      <c r="AA6" s="248"/>
      <c r="AB6" s="248">
        <v>10001000421</v>
      </c>
      <c r="AC6" s="249">
        <v>109</v>
      </c>
      <c r="AD6" s="249">
        <v>8</v>
      </c>
      <c r="AE6" s="249">
        <v>0</v>
      </c>
      <c r="AF6" s="578">
        <v>187.20000000000002</v>
      </c>
      <c r="AG6" s="578">
        <f>AF6*(1-(0.95^0*0.9^0*0.8^0*0.7^0*0.65^0*0.93^0*0.93^0*1^0))</f>
        <v>0</v>
      </c>
      <c r="AH6" s="819">
        <f t="shared" si="0"/>
        <v>187.20000000000002</v>
      </c>
      <c r="AI6" s="820">
        <f t="shared" si="1"/>
        <v>200.30400000000003</v>
      </c>
      <c r="AJ6" s="251"/>
      <c r="AK6" s="251"/>
    </row>
    <row r="7" spans="1:37" s="821" customFormat="1">
      <c r="A7" s="818">
        <v>5</v>
      </c>
      <c r="B7" s="248" t="s">
        <v>8</v>
      </c>
      <c r="C7" s="248" t="s">
        <v>3530</v>
      </c>
      <c r="D7" s="248" t="s">
        <v>3519</v>
      </c>
      <c r="E7" s="248" t="s">
        <v>3524</v>
      </c>
      <c r="F7" s="248" t="s">
        <v>3521</v>
      </c>
      <c r="G7" s="248"/>
      <c r="H7" s="248" t="s">
        <v>533</v>
      </c>
      <c r="I7" s="248">
        <v>2000</v>
      </c>
      <c r="J7" s="248" t="s">
        <v>121</v>
      </c>
      <c r="K7" s="248"/>
      <c r="L7" s="248">
        <v>500</v>
      </c>
      <c r="M7" s="248" t="s">
        <v>74</v>
      </c>
      <c r="N7" s="248" t="s">
        <v>631</v>
      </c>
      <c r="O7" s="248" t="s">
        <v>466</v>
      </c>
      <c r="P7" s="248">
        <v>21</v>
      </c>
      <c r="Q7" s="248"/>
      <c r="R7" s="248"/>
      <c r="S7" s="248"/>
      <c r="T7" s="248" t="s">
        <v>375</v>
      </c>
      <c r="U7" s="248" t="s">
        <v>3531</v>
      </c>
      <c r="V7" s="248" t="s">
        <v>68</v>
      </c>
      <c r="W7" s="248" t="s">
        <v>68</v>
      </c>
      <c r="X7" s="248" t="s">
        <v>68</v>
      </c>
      <c r="Y7" s="248" t="s">
        <v>68</v>
      </c>
      <c r="Z7" s="248" t="s">
        <v>69</v>
      </c>
      <c r="AA7" s="248"/>
      <c r="AB7" s="248">
        <v>10001000421</v>
      </c>
      <c r="AC7" s="249">
        <v>109</v>
      </c>
      <c r="AD7" s="249">
        <v>8</v>
      </c>
      <c r="AE7" s="249">
        <v>0</v>
      </c>
      <c r="AF7" s="578">
        <v>187.20000000000002</v>
      </c>
      <c r="AG7" s="578">
        <f>AF7*(1-(0.95^0*0.9^0*0.8^0*0.7^0*0.65^0*0.93^0*0.93^0*1^0))</f>
        <v>0</v>
      </c>
      <c r="AH7" s="819">
        <f t="shared" si="0"/>
        <v>187.20000000000002</v>
      </c>
      <c r="AI7" s="820">
        <f t="shared" si="1"/>
        <v>200.30400000000003</v>
      </c>
      <c r="AJ7" s="251"/>
      <c r="AK7" s="251"/>
    </row>
    <row r="8" spans="1:37" s="821" customFormat="1">
      <c r="A8" s="818">
        <v>6</v>
      </c>
      <c r="B8" s="248" t="s">
        <v>8</v>
      </c>
      <c r="C8" s="248" t="s">
        <v>3532</v>
      </c>
      <c r="D8" s="248" t="s">
        <v>3519</v>
      </c>
      <c r="E8" s="248" t="s">
        <v>3524</v>
      </c>
      <c r="F8" s="248" t="s">
        <v>3521</v>
      </c>
      <c r="G8" s="248"/>
      <c r="H8" s="248" t="s">
        <v>533</v>
      </c>
      <c r="I8" s="248">
        <v>2000</v>
      </c>
      <c r="J8" s="248" t="s">
        <v>121</v>
      </c>
      <c r="K8" s="248"/>
      <c r="L8" s="248">
        <v>500</v>
      </c>
      <c r="M8" s="248" t="s">
        <v>74</v>
      </c>
      <c r="N8" s="248" t="s">
        <v>75</v>
      </c>
      <c r="O8" s="248" t="s">
        <v>466</v>
      </c>
      <c r="P8" s="248">
        <v>21</v>
      </c>
      <c r="Q8" s="248"/>
      <c r="R8" s="248"/>
      <c r="S8" s="248"/>
      <c r="T8" s="248"/>
      <c r="U8" s="248" t="s">
        <v>3533</v>
      </c>
      <c r="V8" s="248" t="s">
        <v>468</v>
      </c>
      <c r="W8" s="248" t="s">
        <v>68</v>
      </c>
      <c r="X8" s="248" t="s">
        <v>468</v>
      </c>
      <c r="Y8" s="248" t="s">
        <v>68</v>
      </c>
      <c r="Z8" s="248" t="s">
        <v>69</v>
      </c>
      <c r="AA8" s="248"/>
      <c r="AB8" s="248">
        <v>10001000431</v>
      </c>
      <c r="AC8" s="249">
        <v>109</v>
      </c>
      <c r="AD8" s="249">
        <v>8</v>
      </c>
      <c r="AE8" s="249">
        <v>0</v>
      </c>
      <c r="AF8" s="578">
        <v>187.20000000000002</v>
      </c>
      <c r="AG8" s="578">
        <v>0</v>
      </c>
      <c r="AH8" s="819">
        <f t="shared" si="0"/>
        <v>187.20000000000002</v>
      </c>
      <c r="AI8" s="820">
        <f t="shared" si="1"/>
        <v>200.30400000000003</v>
      </c>
      <c r="AJ8" s="251"/>
      <c r="AK8" s="251"/>
    </row>
    <row r="9" spans="1:37" s="821" customFormat="1">
      <c r="A9" s="818">
        <v>7</v>
      </c>
      <c r="B9" s="248" t="s">
        <v>8</v>
      </c>
      <c r="C9" s="248" t="s">
        <v>3534</v>
      </c>
      <c r="D9" s="248" t="s">
        <v>3519</v>
      </c>
      <c r="E9" s="248" t="s">
        <v>3524</v>
      </c>
      <c r="F9" s="248" t="s">
        <v>3521</v>
      </c>
      <c r="G9" s="248"/>
      <c r="H9" s="248" t="s">
        <v>533</v>
      </c>
      <c r="I9" s="248">
        <v>2000</v>
      </c>
      <c r="J9" s="248" t="s">
        <v>108</v>
      </c>
      <c r="K9" s="248"/>
      <c r="L9" s="248"/>
      <c r="M9" s="248" t="s">
        <v>74</v>
      </c>
      <c r="N9" s="248" t="s">
        <v>75</v>
      </c>
      <c r="O9" s="248" t="s">
        <v>466</v>
      </c>
      <c r="P9" s="248">
        <v>21</v>
      </c>
      <c r="Q9" s="248"/>
      <c r="R9" s="248"/>
      <c r="S9" s="248"/>
      <c r="T9" s="248"/>
      <c r="U9" s="248" t="s">
        <v>3535</v>
      </c>
      <c r="V9" s="248" t="s">
        <v>68</v>
      </c>
      <c r="W9" s="248" t="s">
        <v>68</v>
      </c>
      <c r="X9" s="248" t="s">
        <v>68</v>
      </c>
      <c r="Y9" s="248" t="s">
        <v>68</v>
      </c>
      <c r="Z9" s="248" t="s">
        <v>69</v>
      </c>
      <c r="AA9" s="248"/>
      <c r="AB9" s="248">
        <v>10001000421</v>
      </c>
      <c r="AC9" s="249">
        <v>109</v>
      </c>
      <c r="AD9" s="249">
        <v>0</v>
      </c>
      <c r="AE9" s="249">
        <v>0</v>
      </c>
      <c r="AF9" s="578">
        <v>174.4</v>
      </c>
      <c r="AG9" s="578">
        <v>0</v>
      </c>
      <c r="AH9" s="819">
        <f t="shared" si="0"/>
        <v>174.4</v>
      </c>
      <c r="AI9" s="820">
        <f t="shared" si="1"/>
        <v>186.608</v>
      </c>
      <c r="AJ9" s="251"/>
      <c r="AK9" s="251"/>
    </row>
    <row r="10" spans="1:37" s="821" customFormat="1">
      <c r="A10" s="818">
        <v>8</v>
      </c>
      <c r="B10" s="248" t="s">
        <v>8</v>
      </c>
      <c r="C10" s="248" t="s">
        <v>3536</v>
      </c>
      <c r="D10" s="248" t="s">
        <v>3519</v>
      </c>
      <c r="E10" s="248" t="s">
        <v>3524</v>
      </c>
      <c r="F10" s="248" t="s">
        <v>3521</v>
      </c>
      <c r="G10" s="248"/>
      <c r="H10" s="248" t="s">
        <v>533</v>
      </c>
      <c r="I10" s="248">
        <v>2000</v>
      </c>
      <c r="J10" s="248" t="s">
        <v>121</v>
      </c>
      <c r="K10" s="248"/>
      <c r="L10" s="248"/>
      <c r="M10" s="248" t="s">
        <v>74</v>
      </c>
      <c r="N10" s="248" t="s">
        <v>75</v>
      </c>
      <c r="O10" s="248" t="s">
        <v>466</v>
      </c>
      <c r="P10" s="248">
        <v>21</v>
      </c>
      <c r="Q10" s="248"/>
      <c r="R10" s="248"/>
      <c r="S10" s="248"/>
      <c r="T10" s="248"/>
      <c r="U10" s="248" t="s">
        <v>3537</v>
      </c>
      <c r="V10" s="248" t="s">
        <v>68</v>
      </c>
      <c r="W10" s="248" t="s">
        <v>68</v>
      </c>
      <c r="X10" s="248" t="s">
        <v>68</v>
      </c>
      <c r="Y10" s="248" t="s">
        <v>68</v>
      </c>
      <c r="Z10" s="248" t="s">
        <v>69</v>
      </c>
      <c r="AA10" s="248"/>
      <c r="AB10" s="248">
        <v>10001000421</v>
      </c>
      <c r="AC10" s="249">
        <v>109</v>
      </c>
      <c r="AD10" s="249">
        <v>8</v>
      </c>
      <c r="AE10" s="249">
        <v>0</v>
      </c>
      <c r="AF10" s="578">
        <v>187.20000000000002</v>
      </c>
      <c r="AG10" s="578">
        <v>0</v>
      </c>
      <c r="AH10" s="819">
        <f t="shared" si="0"/>
        <v>187.20000000000002</v>
      </c>
      <c r="AI10" s="820">
        <f t="shared" si="1"/>
        <v>200.30400000000003</v>
      </c>
      <c r="AJ10" s="251"/>
      <c r="AK10" s="251"/>
    </row>
    <row r="11" spans="1:37" s="829" customFormat="1" ht="15.75" thickBot="1">
      <c r="A11" s="822">
        <v>9</v>
      </c>
      <c r="B11" s="823" t="s">
        <v>8</v>
      </c>
      <c r="C11" s="823" t="s">
        <v>3538</v>
      </c>
      <c r="D11" s="823" t="s">
        <v>3519</v>
      </c>
      <c r="E11" s="823" t="s">
        <v>3520</v>
      </c>
      <c r="F11" s="823" t="s">
        <v>3521</v>
      </c>
      <c r="G11" s="823"/>
      <c r="H11" s="823" t="s">
        <v>487</v>
      </c>
      <c r="I11" s="823">
        <v>3000</v>
      </c>
      <c r="J11" s="823" t="s">
        <v>121</v>
      </c>
      <c r="K11" s="823"/>
      <c r="L11" s="823" t="s">
        <v>386</v>
      </c>
      <c r="M11" s="823" t="s">
        <v>74</v>
      </c>
      <c r="N11" s="823" t="s">
        <v>75</v>
      </c>
      <c r="O11" s="823" t="s">
        <v>466</v>
      </c>
      <c r="P11" s="823">
        <v>21</v>
      </c>
      <c r="Q11" s="823"/>
      <c r="R11" s="823"/>
      <c r="S11" s="823"/>
      <c r="T11" s="823" t="s">
        <v>375</v>
      </c>
      <c r="U11" s="823" t="s">
        <v>3539</v>
      </c>
      <c r="V11" s="823" t="s">
        <v>3540</v>
      </c>
      <c r="W11" s="823" t="s">
        <v>3541</v>
      </c>
      <c r="X11" s="823" t="s">
        <v>468</v>
      </c>
      <c r="Y11" s="823" t="s">
        <v>68</v>
      </c>
      <c r="Z11" s="823" t="s">
        <v>69</v>
      </c>
      <c r="AA11" s="823"/>
      <c r="AB11" s="823">
        <v>10001000431</v>
      </c>
      <c r="AC11" s="824">
        <v>109</v>
      </c>
      <c r="AD11" s="824">
        <v>8</v>
      </c>
      <c r="AE11" s="824">
        <v>8</v>
      </c>
      <c r="AF11" s="825">
        <v>200</v>
      </c>
      <c r="AG11" s="825">
        <v>0</v>
      </c>
      <c r="AH11" s="826">
        <f t="shared" si="0"/>
        <v>200</v>
      </c>
      <c r="AI11" s="827">
        <f t="shared" si="1"/>
        <v>214</v>
      </c>
      <c r="AJ11" s="828"/>
      <c r="AK11" s="828"/>
    </row>
    <row r="12" spans="1:37" s="154" customFormat="1" ht="15.75" thickBot="1">
      <c r="A12" s="570"/>
      <c r="B12" s="79"/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80"/>
      <c r="AD12" s="80"/>
      <c r="AE12" s="80"/>
      <c r="AF12" s="582"/>
      <c r="AG12" s="582"/>
      <c r="AH12" s="155"/>
      <c r="AI12" s="81"/>
      <c r="AJ12" s="82"/>
      <c r="AK12" s="82"/>
    </row>
    <row r="13" spans="1:37" s="622" customFormat="1" ht="15.75" thickBot="1">
      <c r="A13" s="439" t="s">
        <v>22</v>
      </c>
      <c r="B13" s="618" t="s">
        <v>23</v>
      </c>
      <c r="C13" s="618" t="s">
        <v>24</v>
      </c>
      <c r="D13" s="618" t="s">
        <v>25</v>
      </c>
      <c r="E13" s="618" t="s">
        <v>26</v>
      </c>
      <c r="F13" s="618" t="s">
        <v>27</v>
      </c>
      <c r="G13" s="618" t="s">
        <v>28</v>
      </c>
      <c r="H13" s="618" t="s">
        <v>29</v>
      </c>
      <c r="I13" s="618" t="s">
        <v>30</v>
      </c>
      <c r="J13" s="618" t="s">
        <v>31</v>
      </c>
      <c r="K13" s="618" t="s">
        <v>32</v>
      </c>
      <c r="L13" s="618" t="s">
        <v>33</v>
      </c>
      <c r="M13" s="618" t="s">
        <v>34</v>
      </c>
      <c r="N13" s="618" t="s">
        <v>35</v>
      </c>
      <c r="O13" s="618" t="s">
        <v>36</v>
      </c>
      <c r="P13" s="618" t="s">
        <v>37</v>
      </c>
      <c r="Q13" s="618" t="s">
        <v>38</v>
      </c>
      <c r="R13" s="618" t="s">
        <v>39</v>
      </c>
      <c r="S13" s="618" t="s">
        <v>40</v>
      </c>
      <c r="T13" s="618" t="s">
        <v>41</v>
      </c>
      <c r="U13" s="618" t="s">
        <v>42</v>
      </c>
      <c r="V13" s="618" t="s">
        <v>43</v>
      </c>
      <c r="W13" s="618" t="s">
        <v>44</v>
      </c>
      <c r="X13" s="618" t="s">
        <v>45</v>
      </c>
      <c r="Y13" s="618" t="s">
        <v>46</v>
      </c>
      <c r="Z13" s="618" t="s">
        <v>47</v>
      </c>
      <c r="AA13" s="618" t="s">
        <v>48</v>
      </c>
      <c r="AB13" s="618" t="s">
        <v>49</v>
      </c>
      <c r="AC13" s="377" t="s">
        <v>50</v>
      </c>
      <c r="AD13" s="377" t="s">
        <v>51</v>
      </c>
      <c r="AE13" s="377" t="s">
        <v>52</v>
      </c>
      <c r="AF13" s="377" t="s">
        <v>53</v>
      </c>
      <c r="AG13" s="377" t="s">
        <v>54</v>
      </c>
      <c r="AH13" s="377" t="s">
        <v>55</v>
      </c>
      <c r="AI13" s="619" t="s">
        <v>56</v>
      </c>
      <c r="AJ13" s="620"/>
      <c r="AK13" s="621"/>
    </row>
    <row r="14" spans="1:37" s="409" customFormat="1">
      <c r="A14" s="404">
        <v>1</v>
      </c>
      <c r="B14" s="405" t="s">
        <v>8</v>
      </c>
      <c r="C14" s="405" t="s">
        <v>3542</v>
      </c>
      <c r="D14" s="405" t="s">
        <v>3543</v>
      </c>
      <c r="E14" s="405" t="s">
        <v>442</v>
      </c>
      <c r="F14" s="405" t="s">
        <v>538</v>
      </c>
      <c r="G14" s="405"/>
      <c r="H14" s="405" t="s">
        <v>533</v>
      </c>
      <c r="I14" s="405">
        <v>2000</v>
      </c>
      <c r="J14" s="405" t="s">
        <v>121</v>
      </c>
      <c r="K14" s="405"/>
      <c r="L14" s="405">
        <v>500</v>
      </c>
      <c r="M14" s="405" t="s">
        <v>236</v>
      </c>
      <c r="N14" s="405" t="s">
        <v>392</v>
      </c>
      <c r="O14" s="405" t="s">
        <v>466</v>
      </c>
      <c r="P14" s="405">
        <v>21</v>
      </c>
      <c r="Q14" s="405"/>
      <c r="R14" s="405"/>
      <c r="S14" s="405"/>
      <c r="T14" s="405" t="s">
        <v>375</v>
      </c>
      <c r="U14" s="405" t="s">
        <v>3544</v>
      </c>
      <c r="V14" s="405" t="s">
        <v>650</v>
      </c>
      <c r="W14" s="405" t="s">
        <v>68</v>
      </c>
      <c r="X14" s="405" t="s">
        <v>650</v>
      </c>
      <c r="Y14" s="405" t="s">
        <v>68</v>
      </c>
      <c r="Z14" s="405" t="s">
        <v>69</v>
      </c>
      <c r="AA14" s="405"/>
      <c r="AB14" s="405" t="s">
        <v>247</v>
      </c>
      <c r="AC14" s="406">
        <v>109</v>
      </c>
      <c r="AD14" s="406">
        <v>8</v>
      </c>
      <c r="AE14" s="406">
        <v>0</v>
      </c>
      <c r="AF14" s="407">
        <v>187.20000000000002</v>
      </c>
      <c r="AG14" s="407">
        <v>0</v>
      </c>
      <c r="AH14" s="408">
        <f t="shared" ref="AH14:AH24" si="2">AF14-AG14</f>
        <v>187.20000000000002</v>
      </c>
      <c r="AI14" s="599">
        <f>AF14*1.07</f>
        <v>200.30400000000003</v>
      </c>
      <c r="AJ14" s="410"/>
    </row>
    <row r="15" spans="1:37" s="409" customFormat="1">
      <c r="A15" s="404">
        <v>2</v>
      </c>
      <c r="B15" s="405" t="s">
        <v>8</v>
      </c>
      <c r="C15" s="405" t="s">
        <v>3545</v>
      </c>
      <c r="D15" s="405" t="s">
        <v>3543</v>
      </c>
      <c r="E15" s="405" t="s">
        <v>442</v>
      </c>
      <c r="F15" s="405" t="s">
        <v>538</v>
      </c>
      <c r="G15" s="405"/>
      <c r="H15" s="405" t="s">
        <v>533</v>
      </c>
      <c r="I15" s="405">
        <v>2000</v>
      </c>
      <c r="J15" s="405" t="s">
        <v>121</v>
      </c>
      <c r="K15" s="405"/>
      <c r="L15" s="405">
        <v>500</v>
      </c>
      <c r="M15" s="405" t="s">
        <v>236</v>
      </c>
      <c r="N15" s="405" t="s">
        <v>392</v>
      </c>
      <c r="O15" s="405" t="s">
        <v>466</v>
      </c>
      <c r="P15" s="405">
        <v>21</v>
      </c>
      <c r="Q15" s="405"/>
      <c r="R15" s="405"/>
      <c r="S15" s="405"/>
      <c r="T15" s="405" t="s">
        <v>375</v>
      </c>
      <c r="U15" s="405" t="s">
        <v>3546</v>
      </c>
      <c r="V15" s="405" t="s">
        <v>650</v>
      </c>
      <c r="W15" s="405" t="s">
        <v>68</v>
      </c>
      <c r="X15" s="405" t="s">
        <v>650</v>
      </c>
      <c r="Y15" s="405" t="s">
        <v>68</v>
      </c>
      <c r="Z15" s="405" t="s">
        <v>69</v>
      </c>
      <c r="AA15" s="405"/>
      <c r="AB15" s="405" t="s">
        <v>247</v>
      </c>
      <c r="AC15" s="406">
        <v>109</v>
      </c>
      <c r="AD15" s="406">
        <v>8</v>
      </c>
      <c r="AE15" s="406">
        <v>0</v>
      </c>
      <c r="AF15" s="407">
        <v>187.20000000000002</v>
      </c>
      <c r="AG15" s="407">
        <v>0</v>
      </c>
      <c r="AH15" s="408">
        <f t="shared" si="2"/>
        <v>187.20000000000002</v>
      </c>
      <c r="AI15" s="599">
        <f t="shared" ref="AI15:AI24" si="3">AF15*1.07</f>
        <v>200.30400000000003</v>
      </c>
      <c r="AJ15" s="410"/>
    </row>
    <row r="16" spans="1:37" s="409" customFormat="1">
      <c r="A16" s="404">
        <v>3</v>
      </c>
      <c r="B16" s="405" t="s">
        <v>8</v>
      </c>
      <c r="C16" s="405" t="s">
        <v>3547</v>
      </c>
      <c r="D16" s="405" t="s">
        <v>3543</v>
      </c>
      <c r="E16" s="405" t="s">
        <v>430</v>
      </c>
      <c r="F16" s="405" t="s">
        <v>538</v>
      </c>
      <c r="G16" s="405"/>
      <c r="H16" s="405" t="s">
        <v>487</v>
      </c>
      <c r="I16" s="405">
        <v>3000</v>
      </c>
      <c r="J16" s="405" t="s">
        <v>95</v>
      </c>
      <c r="K16" s="405" t="s">
        <v>194</v>
      </c>
      <c r="L16" s="405">
        <v>500</v>
      </c>
      <c r="M16" s="405" t="s">
        <v>74</v>
      </c>
      <c r="N16" s="405" t="s">
        <v>392</v>
      </c>
      <c r="O16" s="405" t="s">
        <v>466</v>
      </c>
      <c r="P16" s="405">
        <v>21</v>
      </c>
      <c r="Q16" s="405"/>
      <c r="R16" s="405"/>
      <c r="S16" s="405"/>
      <c r="T16" s="405"/>
      <c r="U16" s="405" t="s">
        <v>3548</v>
      </c>
      <c r="V16" s="405" t="s">
        <v>68</v>
      </c>
      <c r="W16" s="405" t="s">
        <v>68</v>
      </c>
      <c r="X16" s="405" t="s">
        <v>68</v>
      </c>
      <c r="Y16" s="405" t="s">
        <v>68</v>
      </c>
      <c r="Z16" s="405" t="s">
        <v>69</v>
      </c>
      <c r="AA16" s="405"/>
      <c r="AB16" s="405" t="s">
        <v>3549</v>
      </c>
      <c r="AC16" s="406">
        <v>109</v>
      </c>
      <c r="AD16" s="406">
        <v>10</v>
      </c>
      <c r="AE16" s="406">
        <v>0</v>
      </c>
      <c r="AF16" s="407">
        <v>190.4</v>
      </c>
      <c r="AG16" s="407">
        <v>0</v>
      </c>
      <c r="AH16" s="408">
        <f t="shared" si="2"/>
        <v>190.4</v>
      </c>
      <c r="AI16" s="599">
        <f t="shared" si="3"/>
        <v>203.72800000000001</v>
      </c>
      <c r="AJ16" s="410"/>
    </row>
    <row r="17" spans="1:37" s="409" customFormat="1">
      <c r="A17" s="404">
        <v>4</v>
      </c>
      <c r="B17" s="405" t="s">
        <v>8</v>
      </c>
      <c r="C17" s="405" t="s">
        <v>3550</v>
      </c>
      <c r="D17" s="405" t="s">
        <v>3543</v>
      </c>
      <c r="E17" s="405" t="s">
        <v>430</v>
      </c>
      <c r="F17" s="405" t="s">
        <v>538</v>
      </c>
      <c r="G17" s="405"/>
      <c r="H17" s="405" t="s">
        <v>487</v>
      </c>
      <c r="I17" s="405">
        <v>3000</v>
      </c>
      <c r="J17" s="405" t="s">
        <v>95</v>
      </c>
      <c r="K17" s="405" t="s">
        <v>194</v>
      </c>
      <c r="L17" s="405">
        <v>500</v>
      </c>
      <c r="M17" s="405" t="s">
        <v>74</v>
      </c>
      <c r="N17" s="405" t="s">
        <v>392</v>
      </c>
      <c r="O17" s="405" t="s">
        <v>466</v>
      </c>
      <c r="P17" s="405">
        <v>21</v>
      </c>
      <c r="Q17" s="405"/>
      <c r="R17" s="405"/>
      <c r="S17" s="405"/>
      <c r="T17" s="405"/>
      <c r="U17" s="405" t="s">
        <v>3551</v>
      </c>
      <c r="V17" s="405" t="s">
        <v>393</v>
      </c>
      <c r="W17" s="405" t="s">
        <v>393</v>
      </c>
      <c r="X17" s="405" t="s">
        <v>68</v>
      </c>
      <c r="Y17" s="405" t="s">
        <v>68</v>
      </c>
      <c r="Z17" s="405" t="s">
        <v>69</v>
      </c>
      <c r="AA17" s="405"/>
      <c r="AB17" s="405" t="s">
        <v>3552</v>
      </c>
      <c r="AC17" s="406">
        <v>109</v>
      </c>
      <c r="AD17" s="406">
        <v>10</v>
      </c>
      <c r="AE17" s="406">
        <v>0</v>
      </c>
      <c r="AF17" s="407">
        <v>190.4</v>
      </c>
      <c r="AG17" s="407">
        <v>0</v>
      </c>
      <c r="AH17" s="408">
        <f t="shared" si="2"/>
        <v>190.4</v>
      </c>
      <c r="AI17" s="599">
        <f t="shared" si="3"/>
        <v>203.72800000000001</v>
      </c>
      <c r="AJ17" s="410"/>
    </row>
    <row r="18" spans="1:37" s="409" customFormat="1">
      <c r="A18" s="404">
        <v>5</v>
      </c>
      <c r="B18" s="405" t="s">
        <v>8</v>
      </c>
      <c r="C18" s="405" t="s">
        <v>3553</v>
      </c>
      <c r="D18" s="405" t="s">
        <v>3543</v>
      </c>
      <c r="E18" s="405" t="s">
        <v>430</v>
      </c>
      <c r="F18" s="405" t="s">
        <v>538</v>
      </c>
      <c r="G18" s="405"/>
      <c r="H18" s="405" t="s">
        <v>487</v>
      </c>
      <c r="I18" s="405">
        <v>3000</v>
      </c>
      <c r="J18" s="405" t="s">
        <v>95</v>
      </c>
      <c r="K18" s="405" t="s">
        <v>194</v>
      </c>
      <c r="L18" s="405">
        <v>500</v>
      </c>
      <c r="M18" s="405" t="s">
        <v>74</v>
      </c>
      <c r="N18" s="405" t="s">
        <v>392</v>
      </c>
      <c r="O18" s="405" t="s">
        <v>466</v>
      </c>
      <c r="P18" s="405">
        <v>21</v>
      </c>
      <c r="Q18" s="405"/>
      <c r="R18" s="405"/>
      <c r="S18" s="405"/>
      <c r="T18" s="405"/>
      <c r="U18" s="405" t="s">
        <v>3554</v>
      </c>
      <c r="V18" s="405" t="s">
        <v>604</v>
      </c>
      <c r="W18" s="405" t="s">
        <v>68</v>
      </c>
      <c r="X18" s="405" t="s">
        <v>604</v>
      </c>
      <c r="Y18" s="405" t="s">
        <v>68</v>
      </c>
      <c r="Z18" s="405" t="s">
        <v>69</v>
      </c>
      <c r="AA18" s="405"/>
      <c r="AB18" s="405" t="s">
        <v>3552</v>
      </c>
      <c r="AC18" s="406">
        <v>109</v>
      </c>
      <c r="AD18" s="406">
        <v>10</v>
      </c>
      <c r="AE18" s="406">
        <v>0</v>
      </c>
      <c r="AF18" s="407">
        <v>190.4</v>
      </c>
      <c r="AG18" s="407">
        <v>0</v>
      </c>
      <c r="AH18" s="408">
        <f t="shared" si="2"/>
        <v>190.4</v>
      </c>
      <c r="AI18" s="599">
        <f t="shared" si="3"/>
        <v>203.72800000000001</v>
      </c>
      <c r="AJ18" s="410"/>
    </row>
    <row r="19" spans="1:37" s="409" customFormat="1">
      <c r="A19" s="404">
        <v>6</v>
      </c>
      <c r="B19" s="405" t="s">
        <v>8</v>
      </c>
      <c r="C19" s="405" t="s">
        <v>3555</v>
      </c>
      <c r="D19" s="405" t="s">
        <v>3543</v>
      </c>
      <c r="E19" s="405" t="s">
        <v>430</v>
      </c>
      <c r="F19" s="405" t="s">
        <v>538</v>
      </c>
      <c r="G19" s="405"/>
      <c r="H19" s="405" t="s">
        <v>487</v>
      </c>
      <c r="I19" s="405">
        <v>3000</v>
      </c>
      <c r="J19" s="405" t="s">
        <v>95</v>
      </c>
      <c r="K19" s="405" t="s">
        <v>194</v>
      </c>
      <c r="L19" s="405">
        <v>500</v>
      </c>
      <c r="M19" s="405" t="s">
        <v>74</v>
      </c>
      <c r="N19" s="405" t="s">
        <v>392</v>
      </c>
      <c r="O19" s="405" t="s">
        <v>466</v>
      </c>
      <c r="P19" s="405">
        <v>21</v>
      </c>
      <c r="Q19" s="405"/>
      <c r="R19" s="405"/>
      <c r="S19" s="405"/>
      <c r="T19" s="405"/>
      <c r="U19" s="405" t="s">
        <v>3556</v>
      </c>
      <c r="V19" s="405" t="s">
        <v>604</v>
      </c>
      <c r="W19" s="405" t="s">
        <v>68</v>
      </c>
      <c r="X19" s="405" t="s">
        <v>604</v>
      </c>
      <c r="Y19" s="405" t="s">
        <v>68</v>
      </c>
      <c r="Z19" s="405" t="s">
        <v>69</v>
      </c>
      <c r="AA19" s="405"/>
      <c r="AB19" s="405" t="s">
        <v>3552</v>
      </c>
      <c r="AC19" s="406">
        <v>109</v>
      </c>
      <c r="AD19" s="406">
        <v>10</v>
      </c>
      <c r="AE19" s="406">
        <v>0</v>
      </c>
      <c r="AF19" s="407">
        <v>190.4</v>
      </c>
      <c r="AG19" s="407">
        <v>0</v>
      </c>
      <c r="AH19" s="408">
        <f t="shared" si="2"/>
        <v>190.4</v>
      </c>
      <c r="AI19" s="599">
        <f t="shared" si="3"/>
        <v>203.72800000000001</v>
      </c>
      <c r="AJ19" s="410"/>
    </row>
    <row r="20" spans="1:37" s="409" customFormat="1">
      <c r="A20" s="404">
        <v>7</v>
      </c>
      <c r="B20" s="405" t="s">
        <v>8</v>
      </c>
      <c r="C20" s="405" t="s">
        <v>3557</v>
      </c>
      <c r="D20" s="405" t="s">
        <v>3543</v>
      </c>
      <c r="E20" s="405" t="s">
        <v>430</v>
      </c>
      <c r="F20" s="405" t="s">
        <v>538</v>
      </c>
      <c r="G20" s="405"/>
      <c r="H20" s="405" t="s">
        <v>487</v>
      </c>
      <c r="I20" s="405">
        <v>3000</v>
      </c>
      <c r="J20" s="405" t="s">
        <v>95</v>
      </c>
      <c r="K20" s="405" t="s">
        <v>194</v>
      </c>
      <c r="L20" s="405">
        <v>500</v>
      </c>
      <c r="M20" s="405" t="s">
        <v>74</v>
      </c>
      <c r="N20" s="405" t="s">
        <v>392</v>
      </c>
      <c r="O20" s="405" t="s">
        <v>466</v>
      </c>
      <c r="P20" s="405">
        <v>21</v>
      </c>
      <c r="Q20" s="405"/>
      <c r="R20" s="405"/>
      <c r="S20" s="405"/>
      <c r="T20" s="405"/>
      <c r="U20" s="405" t="s">
        <v>3558</v>
      </c>
      <c r="V20" s="405" t="s">
        <v>68</v>
      </c>
      <c r="W20" s="405" t="s">
        <v>68</v>
      </c>
      <c r="X20" s="405" t="s">
        <v>68</v>
      </c>
      <c r="Y20" s="405" t="s">
        <v>68</v>
      </c>
      <c r="Z20" s="405" t="s">
        <v>69</v>
      </c>
      <c r="AA20" s="405"/>
      <c r="AB20" s="405" t="s">
        <v>3549</v>
      </c>
      <c r="AC20" s="406">
        <v>109</v>
      </c>
      <c r="AD20" s="406">
        <v>10</v>
      </c>
      <c r="AE20" s="406">
        <v>0</v>
      </c>
      <c r="AF20" s="407">
        <v>190.4</v>
      </c>
      <c r="AG20" s="407">
        <v>0</v>
      </c>
      <c r="AH20" s="408">
        <f t="shared" si="2"/>
        <v>190.4</v>
      </c>
      <c r="AI20" s="599">
        <f t="shared" si="3"/>
        <v>203.72800000000001</v>
      </c>
      <c r="AJ20" s="410"/>
    </row>
    <row r="21" spans="1:37" s="409" customFormat="1">
      <c r="A21" s="404">
        <v>8</v>
      </c>
      <c r="B21" s="405" t="s">
        <v>8</v>
      </c>
      <c r="C21" s="405" t="s">
        <v>3559</v>
      </c>
      <c r="D21" s="405" t="s">
        <v>3543</v>
      </c>
      <c r="E21" s="405" t="s">
        <v>439</v>
      </c>
      <c r="F21" s="405" t="s">
        <v>541</v>
      </c>
      <c r="G21" s="405"/>
      <c r="H21" s="405" t="s">
        <v>3560</v>
      </c>
      <c r="I21" s="405">
        <v>3000</v>
      </c>
      <c r="J21" s="405" t="s">
        <v>121</v>
      </c>
      <c r="K21" s="405" t="s">
        <v>194</v>
      </c>
      <c r="L21" s="405" t="s">
        <v>3226</v>
      </c>
      <c r="M21" s="405" t="s">
        <v>74</v>
      </c>
      <c r="N21" s="405" t="s">
        <v>75</v>
      </c>
      <c r="O21" s="405" t="s">
        <v>466</v>
      </c>
      <c r="P21" s="405">
        <v>23</v>
      </c>
      <c r="Q21" s="405"/>
      <c r="R21" s="405"/>
      <c r="S21" s="405"/>
      <c r="T21" s="405"/>
      <c r="U21" s="405" t="s">
        <v>3561</v>
      </c>
      <c r="V21" s="405" t="s">
        <v>68</v>
      </c>
      <c r="W21" s="405" t="s">
        <v>68</v>
      </c>
      <c r="X21" s="405" t="s">
        <v>68</v>
      </c>
      <c r="Y21" s="405" t="s">
        <v>68</v>
      </c>
      <c r="Z21" s="405" t="s">
        <v>69</v>
      </c>
      <c r="AA21" s="405"/>
      <c r="AB21" s="405" t="s">
        <v>3562</v>
      </c>
      <c r="AC21" s="406">
        <v>130</v>
      </c>
      <c r="AD21" s="406">
        <v>8</v>
      </c>
      <c r="AE21" s="406">
        <v>25</v>
      </c>
      <c r="AF21" s="407">
        <v>260.8</v>
      </c>
      <c r="AG21" s="407">
        <v>0</v>
      </c>
      <c r="AH21" s="408">
        <f t="shared" si="2"/>
        <v>260.8</v>
      </c>
      <c r="AI21" s="599">
        <f t="shared" si="3"/>
        <v>279.05600000000004</v>
      </c>
      <c r="AJ21" s="410"/>
    </row>
    <row r="22" spans="1:37" s="409" customFormat="1">
      <c r="A22" s="404">
        <v>9</v>
      </c>
      <c r="B22" s="405" t="s">
        <v>8</v>
      </c>
      <c r="C22" s="405" t="s">
        <v>3563</v>
      </c>
      <c r="D22" s="405" t="s">
        <v>3543</v>
      </c>
      <c r="E22" s="405" t="s">
        <v>439</v>
      </c>
      <c r="F22" s="405" t="s">
        <v>541</v>
      </c>
      <c r="G22" s="405"/>
      <c r="H22" s="405" t="s">
        <v>3560</v>
      </c>
      <c r="I22" s="405">
        <v>3000</v>
      </c>
      <c r="J22" s="405" t="s">
        <v>121</v>
      </c>
      <c r="K22" s="405" t="s">
        <v>194</v>
      </c>
      <c r="L22" s="405" t="s">
        <v>429</v>
      </c>
      <c r="M22" s="405" t="s">
        <v>74</v>
      </c>
      <c r="N22" s="405" t="s">
        <v>75</v>
      </c>
      <c r="O22" s="405" t="s">
        <v>466</v>
      </c>
      <c r="P22" s="405">
        <v>23</v>
      </c>
      <c r="Q22" s="405"/>
      <c r="R22" s="405"/>
      <c r="S22" s="405"/>
      <c r="T22" s="405"/>
      <c r="U22" s="405" t="s">
        <v>3564</v>
      </c>
      <c r="V22" s="405" t="s">
        <v>68</v>
      </c>
      <c r="W22" s="405" t="s">
        <v>68</v>
      </c>
      <c r="X22" s="405" t="s">
        <v>68</v>
      </c>
      <c r="Y22" s="405" t="s">
        <v>68</v>
      </c>
      <c r="Z22" s="405" t="s">
        <v>69</v>
      </c>
      <c r="AA22" s="405"/>
      <c r="AB22" s="405" t="s">
        <v>3562</v>
      </c>
      <c r="AC22" s="406">
        <v>130</v>
      </c>
      <c r="AD22" s="406">
        <v>8</v>
      </c>
      <c r="AE22" s="406">
        <v>13</v>
      </c>
      <c r="AF22" s="407">
        <v>241.60000000000002</v>
      </c>
      <c r="AG22" s="407">
        <v>0</v>
      </c>
      <c r="AH22" s="408">
        <f t="shared" si="2"/>
        <v>241.60000000000002</v>
      </c>
      <c r="AI22" s="599">
        <f t="shared" si="3"/>
        <v>258.51200000000006</v>
      </c>
      <c r="AJ22" s="410"/>
    </row>
    <row r="23" spans="1:37" s="409" customFormat="1">
      <c r="A23" s="404">
        <v>10</v>
      </c>
      <c r="B23" s="405" t="s">
        <v>8</v>
      </c>
      <c r="C23" s="405" t="s">
        <v>3565</v>
      </c>
      <c r="D23" s="405" t="s">
        <v>3543</v>
      </c>
      <c r="E23" s="405" t="s">
        <v>439</v>
      </c>
      <c r="F23" s="405" t="s">
        <v>541</v>
      </c>
      <c r="G23" s="405"/>
      <c r="H23" s="405" t="s">
        <v>3560</v>
      </c>
      <c r="I23" s="405">
        <v>3000</v>
      </c>
      <c r="J23" s="405" t="s">
        <v>389</v>
      </c>
      <c r="K23" s="405" t="s">
        <v>194</v>
      </c>
      <c r="L23" s="405" t="s">
        <v>429</v>
      </c>
      <c r="M23" s="405" t="s">
        <v>74</v>
      </c>
      <c r="N23" s="405" t="s">
        <v>75</v>
      </c>
      <c r="O23" s="405" t="s">
        <v>466</v>
      </c>
      <c r="P23" s="405">
        <v>23</v>
      </c>
      <c r="Q23" s="405"/>
      <c r="R23" s="405"/>
      <c r="S23" s="405"/>
      <c r="T23" s="405"/>
      <c r="U23" s="405" t="s">
        <v>3566</v>
      </c>
      <c r="V23" s="405" t="s">
        <v>68</v>
      </c>
      <c r="W23" s="405" t="s">
        <v>68</v>
      </c>
      <c r="X23" s="405" t="s">
        <v>68</v>
      </c>
      <c r="Y23" s="405" t="s">
        <v>68</v>
      </c>
      <c r="Z23" s="405" t="s">
        <v>69</v>
      </c>
      <c r="AA23" s="405"/>
      <c r="AB23" s="405" t="s">
        <v>3562</v>
      </c>
      <c r="AC23" s="406">
        <v>130</v>
      </c>
      <c r="AD23" s="406">
        <v>15</v>
      </c>
      <c r="AE23" s="406">
        <v>13</v>
      </c>
      <c r="AF23" s="407">
        <v>252.8</v>
      </c>
      <c r="AG23" s="407">
        <v>0</v>
      </c>
      <c r="AH23" s="408">
        <f t="shared" si="2"/>
        <v>252.8</v>
      </c>
      <c r="AI23" s="599">
        <f t="shared" si="3"/>
        <v>270.49600000000004</v>
      </c>
      <c r="AJ23" s="410"/>
    </row>
    <row r="24" spans="1:37" s="417" customFormat="1" ht="15.75" thickBot="1">
      <c r="A24" s="411">
        <v>11</v>
      </c>
      <c r="B24" s="412" t="s">
        <v>8</v>
      </c>
      <c r="C24" s="412" t="s">
        <v>3567</v>
      </c>
      <c r="D24" s="412" t="s">
        <v>3543</v>
      </c>
      <c r="E24" s="412" t="s">
        <v>400</v>
      </c>
      <c r="F24" s="412">
        <v>8300</v>
      </c>
      <c r="G24" s="412"/>
      <c r="H24" s="412" t="s">
        <v>425</v>
      </c>
      <c r="I24" s="412"/>
      <c r="J24" s="412" t="s">
        <v>108</v>
      </c>
      <c r="K24" s="412"/>
      <c r="L24" s="412">
        <v>250</v>
      </c>
      <c r="M24" s="412" t="s">
        <v>74</v>
      </c>
      <c r="N24" s="412" t="s">
        <v>75</v>
      </c>
      <c r="O24" s="412" t="s">
        <v>466</v>
      </c>
      <c r="P24" s="412">
        <v>23</v>
      </c>
      <c r="Q24" s="412"/>
      <c r="R24" s="412"/>
      <c r="S24" s="412"/>
      <c r="T24" s="412" t="s">
        <v>375</v>
      </c>
      <c r="U24" s="412" t="s">
        <v>3568</v>
      </c>
      <c r="V24" s="412" t="s">
        <v>604</v>
      </c>
      <c r="W24" s="412" t="s">
        <v>68</v>
      </c>
      <c r="X24" s="412" t="s">
        <v>604</v>
      </c>
      <c r="Y24" s="412" t="s">
        <v>68</v>
      </c>
      <c r="Z24" s="412" t="s">
        <v>69</v>
      </c>
      <c r="AA24" s="412"/>
      <c r="AB24" s="412" t="s">
        <v>3569</v>
      </c>
      <c r="AC24" s="413">
        <v>41</v>
      </c>
      <c r="AD24" s="413">
        <v>0</v>
      </c>
      <c r="AE24" s="413">
        <v>0</v>
      </c>
      <c r="AF24" s="414">
        <v>65.600000000000009</v>
      </c>
      <c r="AG24" s="414">
        <v>0</v>
      </c>
      <c r="AH24" s="415">
        <f t="shared" si="2"/>
        <v>65.600000000000009</v>
      </c>
      <c r="AI24" s="600">
        <f t="shared" si="3"/>
        <v>70.192000000000007</v>
      </c>
      <c r="AJ24" s="416"/>
    </row>
    <row r="25" spans="1:37" s="11" customFormat="1" ht="15.75" thickBot="1">
      <c r="A25" s="382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15"/>
      <c r="AD25" s="15"/>
      <c r="AE25" s="15"/>
      <c r="AF25" s="376"/>
      <c r="AG25" s="376"/>
      <c r="AH25" s="17"/>
      <c r="AI25" s="16"/>
    </row>
    <row r="26" spans="1:37" s="622" customFormat="1" ht="15.75" thickBot="1">
      <c r="A26" s="439" t="s">
        <v>22</v>
      </c>
      <c r="B26" s="618" t="s">
        <v>23</v>
      </c>
      <c r="C26" s="618" t="s">
        <v>24</v>
      </c>
      <c r="D26" s="618" t="s">
        <v>25</v>
      </c>
      <c r="E26" s="618" t="s">
        <v>26</v>
      </c>
      <c r="F26" s="618" t="s">
        <v>27</v>
      </c>
      <c r="G26" s="618" t="s">
        <v>28</v>
      </c>
      <c r="H26" s="618" t="s">
        <v>29</v>
      </c>
      <c r="I26" s="618" t="s">
        <v>30</v>
      </c>
      <c r="J26" s="618" t="s">
        <v>31</v>
      </c>
      <c r="K26" s="618" t="s">
        <v>32</v>
      </c>
      <c r="L26" s="618" t="s">
        <v>33</v>
      </c>
      <c r="M26" s="618" t="s">
        <v>34</v>
      </c>
      <c r="N26" s="618" t="s">
        <v>35</v>
      </c>
      <c r="O26" s="618" t="s">
        <v>36</v>
      </c>
      <c r="P26" s="618" t="s">
        <v>37</v>
      </c>
      <c r="Q26" s="618" t="s">
        <v>38</v>
      </c>
      <c r="R26" s="618" t="s">
        <v>39</v>
      </c>
      <c r="S26" s="618" t="s">
        <v>40</v>
      </c>
      <c r="T26" s="618" t="s">
        <v>41</v>
      </c>
      <c r="U26" s="618" t="s">
        <v>42</v>
      </c>
      <c r="V26" s="618" t="s">
        <v>43</v>
      </c>
      <c r="W26" s="618" t="s">
        <v>44</v>
      </c>
      <c r="X26" s="618" t="s">
        <v>45</v>
      </c>
      <c r="Y26" s="618" t="s">
        <v>46</v>
      </c>
      <c r="Z26" s="618" t="s">
        <v>47</v>
      </c>
      <c r="AA26" s="618" t="s">
        <v>48</v>
      </c>
      <c r="AB26" s="618" t="s">
        <v>49</v>
      </c>
      <c r="AC26" s="377" t="s">
        <v>50</v>
      </c>
      <c r="AD26" s="377" t="s">
        <v>51</v>
      </c>
      <c r="AE26" s="377" t="s">
        <v>52</v>
      </c>
      <c r="AF26" s="377" t="s">
        <v>53</v>
      </c>
      <c r="AG26" s="377" t="s">
        <v>54</v>
      </c>
      <c r="AH26" s="377" t="s">
        <v>55</v>
      </c>
      <c r="AI26" s="619" t="s">
        <v>56</v>
      </c>
      <c r="AJ26" s="620"/>
      <c r="AK26" s="621"/>
    </row>
    <row r="27" spans="1:37" s="409" customFormat="1">
      <c r="A27" s="404">
        <v>1</v>
      </c>
      <c r="B27" s="405" t="s">
        <v>8</v>
      </c>
      <c r="C27" s="405" t="s">
        <v>3570</v>
      </c>
      <c r="D27" s="405" t="s">
        <v>3571</v>
      </c>
      <c r="E27" s="405" t="s">
        <v>422</v>
      </c>
      <c r="F27" s="405" t="s">
        <v>541</v>
      </c>
      <c r="G27" s="405"/>
      <c r="H27" s="405" t="s">
        <v>634</v>
      </c>
      <c r="I27" s="405"/>
      <c r="J27" s="405" t="s">
        <v>389</v>
      </c>
      <c r="K27" s="405"/>
      <c r="L27" s="405">
        <v>500</v>
      </c>
      <c r="M27" s="405" t="s">
        <v>236</v>
      </c>
      <c r="N27" s="405" t="s">
        <v>392</v>
      </c>
      <c r="O27" s="405" t="s">
        <v>466</v>
      </c>
      <c r="P27" s="405" t="s">
        <v>3572</v>
      </c>
      <c r="Q27" s="405"/>
      <c r="R27" s="405"/>
      <c r="S27" s="405"/>
      <c r="T27" s="405" t="s">
        <v>375</v>
      </c>
      <c r="U27" s="405" t="s">
        <v>3573</v>
      </c>
      <c r="V27" s="405" t="s">
        <v>68</v>
      </c>
      <c r="W27" s="405" t="s">
        <v>68</v>
      </c>
      <c r="X27" s="405" t="s">
        <v>68</v>
      </c>
      <c r="Y27" s="405" t="s">
        <v>68</v>
      </c>
      <c r="Z27" s="405" t="s">
        <v>69</v>
      </c>
      <c r="AA27" s="405"/>
      <c r="AB27" s="405" t="s">
        <v>3574</v>
      </c>
      <c r="AC27" s="406">
        <v>109</v>
      </c>
      <c r="AD27" s="406">
        <v>15</v>
      </c>
      <c r="AE27" s="406">
        <v>0</v>
      </c>
      <c r="AF27" s="407">
        <v>198.4</v>
      </c>
      <c r="AG27" s="407">
        <v>0</v>
      </c>
      <c r="AH27" s="408">
        <f t="shared" ref="AH27:AH35" si="4">AF27-AG27</f>
        <v>198.4</v>
      </c>
      <c r="AI27" s="599">
        <f>AF27*1.07</f>
        <v>212.28800000000001</v>
      </c>
      <c r="AJ27" s="410"/>
    </row>
    <row r="28" spans="1:37" s="409" customFormat="1">
      <c r="A28" s="404">
        <v>2</v>
      </c>
      <c r="B28" s="405" t="s">
        <v>8</v>
      </c>
      <c r="C28" s="405" t="s">
        <v>3575</v>
      </c>
      <c r="D28" s="405" t="s">
        <v>3571</v>
      </c>
      <c r="E28" s="405" t="s">
        <v>422</v>
      </c>
      <c r="F28" s="405" t="s">
        <v>541</v>
      </c>
      <c r="G28" s="405"/>
      <c r="H28" s="405" t="s">
        <v>487</v>
      </c>
      <c r="I28" s="405"/>
      <c r="J28" s="405" t="s">
        <v>108</v>
      </c>
      <c r="K28" s="405"/>
      <c r="L28" s="405" t="s">
        <v>3576</v>
      </c>
      <c r="M28" s="405" t="s">
        <v>236</v>
      </c>
      <c r="N28" s="405" t="s">
        <v>392</v>
      </c>
      <c r="O28" s="405" t="s">
        <v>466</v>
      </c>
      <c r="P28" s="405" t="s">
        <v>3572</v>
      </c>
      <c r="Q28" s="405"/>
      <c r="R28" s="405"/>
      <c r="S28" s="405"/>
      <c r="T28" s="405" t="s">
        <v>375</v>
      </c>
      <c r="U28" s="405" t="s">
        <v>3577</v>
      </c>
      <c r="V28" s="405" t="s">
        <v>68</v>
      </c>
      <c r="W28" s="405" t="s">
        <v>68</v>
      </c>
      <c r="X28" s="405" t="s">
        <v>68</v>
      </c>
      <c r="Y28" s="405" t="s">
        <v>68</v>
      </c>
      <c r="Z28" s="405" t="s">
        <v>69</v>
      </c>
      <c r="AA28" s="405"/>
      <c r="AB28" s="405" t="s">
        <v>3574</v>
      </c>
      <c r="AC28" s="406">
        <v>109</v>
      </c>
      <c r="AD28" s="406">
        <v>0</v>
      </c>
      <c r="AE28" s="406">
        <v>0</v>
      </c>
      <c r="AF28" s="407">
        <v>174.4</v>
      </c>
      <c r="AG28" s="407">
        <v>0</v>
      </c>
      <c r="AH28" s="408">
        <f t="shared" si="4"/>
        <v>174.4</v>
      </c>
      <c r="AI28" s="599">
        <f t="shared" ref="AI28:AI35" si="5">AF28*1.07</f>
        <v>186.608</v>
      </c>
      <c r="AJ28" s="410"/>
    </row>
    <row r="29" spans="1:37" s="409" customFormat="1">
      <c r="A29" s="404">
        <v>3</v>
      </c>
      <c r="B29" s="405" t="s">
        <v>8</v>
      </c>
      <c r="C29" s="405" t="s">
        <v>3578</v>
      </c>
      <c r="D29" s="405" t="s">
        <v>3571</v>
      </c>
      <c r="E29" s="405" t="s">
        <v>422</v>
      </c>
      <c r="F29" s="405" t="s">
        <v>541</v>
      </c>
      <c r="G29" s="405"/>
      <c r="H29" s="405" t="s">
        <v>533</v>
      </c>
      <c r="I29" s="405"/>
      <c r="J29" s="405" t="s">
        <v>121</v>
      </c>
      <c r="K29" s="405"/>
      <c r="L29" s="405" t="s">
        <v>386</v>
      </c>
      <c r="M29" s="405" t="s">
        <v>236</v>
      </c>
      <c r="N29" s="405" t="s">
        <v>392</v>
      </c>
      <c r="O29" s="405" t="s">
        <v>466</v>
      </c>
      <c r="P29" s="405" t="s">
        <v>3572</v>
      </c>
      <c r="Q29" s="405"/>
      <c r="R29" s="405"/>
      <c r="S29" s="405"/>
      <c r="T29" s="405" t="s">
        <v>375</v>
      </c>
      <c r="U29" s="405" t="s">
        <v>3579</v>
      </c>
      <c r="V29" s="405" t="s">
        <v>68</v>
      </c>
      <c r="W29" s="405" t="s">
        <v>68</v>
      </c>
      <c r="X29" s="405" t="s">
        <v>68</v>
      </c>
      <c r="Y29" s="405" t="s">
        <v>68</v>
      </c>
      <c r="Z29" s="405" t="s">
        <v>69</v>
      </c>
      <c r="AA29" s="405"/>
      <c r="AB29" s="405" t="s">
        <v>3574</v>
      </c>
      <c r="AC29" s="406">
        <v>109</v>
      </c>
      <c r="AD29" s="406">
        <v>8</v>
      </c>
      <c r="AE29" s="406">
        <v>8</v>
      </c>
      <c r="AF29" s="407">
        <v>200</v>
      </c>
      <c r="AG29" s="407">
        <v>0</v>
      </c>
      <c r="AH29" s="408">
        <f t="shared" si="4"/>
        <v>200</v>
      </c>
      <c r="AI29" s="599">
        <f t="shared" si="5"/>
        <v>214</v>
      </c>
      <c r="AJ29" s="410"/>
    </row>
    <row r="30" spans="1:37" s="409" customFormat="1">
      <c r="A30" s="404">
        <v>4</v>
      </c>
      <c r="B30" s="405" t="s">
        <v>8</v>
      </c>
      <c r="C30" s="405" t="s">
        <v>3580</v>
      </c>
      <c r="D30" s="405" t="s">
        <v>3571</v>
      </c>
      <c r="E30" s="405" t="s">
        <v>422</v>
      </c>
      <c r="F30" s="405" t="s">
        <v>541</v>
      </c>
      <c r="G30" s="405"/>
      <c r="H30" s="405" t="s">
        <v>533</v>
      </c>
      <c r="I30" s="405"/>
      <c r="J30" s="405" t="s">
        <v>121</v>
      </c>
      <c r="K30" s="405"/>
      <c r="L30" s="405" t="s">
        <v>386</v>
      </c>
      <c r="M30" s="405" t="s">
        <v>236</v>
      </c>
      <c r="N30" s="405" t="s">
        <v>392</v>
      </c>
      <c r="O30" s="405" t="s">
        <v>466</v>
      </c>
      <c r="P30" s="405" t="s">
        <v>3572</v>
      </c>
      <c r="Q30" s="405"/>
      <c r="R30" s="405"/>
      <c r="S30" s="405"/>
      <c r="T30" s="405" t="s">
        <v>375</v>
      </c>
      <c r="U30" s="405" t="s">
        <v>3581</v>
      </c>
      <c r="V30" s="405" t="s">
        <v>68</v>
      </c>
      <c r="W30" s="405" t="s">
        <v>68</v>
      </c>
      <c r="X30" s="405" t="s">
        <v>68</v>
      </c>
      <c r="Y30" s="405" t="s">
        <v>68</v>
      </c>
      <c r="Z30" s="405" t="s">
        <v>69</v>
      </c>
      <c r="AA30" s="405"/>
      <c r="AB30" s="405" t="s">
        <v>3574</v>
      </c>
      <c r="AC30" s="406">
        <v>109</v>
      </c>
      <c r="AD30" s="406">
        <v>8</v>
      </c>
      <c r="AE30" s="406">
        <v>8</v>
      </c>
      <c r="AF30" s="407">
        <v>200</v>
      </c>
      <c r="AG30" s="407">
        <v>0</v>
      </c>
      <c r="AH30" s="408">
        <f t="shared" si="4"/>
        <v>200</v>
      </c>
      <c r="AI30" s="599">
        <f t="shared" si="5"/>
        <v>214</v>
      </c>
      <c r="AJ30" s="410"/>
    </row>
    <row r="31" spans="1:37" s="409" customFormat="1">
      <c r="A31" s="404">
        <v>5</v>
      </c>
      <c r="B31" s="405" t="s">
        <v>8</v>
      </c>
      <c r="C31" s="405" t="s">
        <v>3582</v>
      </c>
      <c r="D31" s="405" t="s">
        <v>3571</v>
      </c>
      <c r="E31" s="405" t="s">
        <v>422</v>
      </c>
      <c r="F31" s="405" t="s">
        <v>541</v>
      </c>
      <c r="G31" s="405"/>
      <c r="H31" s="405" t="s">
        <v>533</v>
      </c>
      <c r="I31" s="405"/>
      <c r="J31" s="405" t="s">
        <v>121</v>
      </c>
      <c r="K31" s="405"/>
      <c r="L31" s="405" t="s">
        <v>395</v>
      </c>
      <c r="M31" s="405" t="s">
        <v>113</v>
      </c>
      <c r="N31" s="405" t="s">
        <v>392</v>
      </c>
      <c r="O31" s="405" t="s">
        <v>466</v>
      </c>
      <c r="P31" s="405" t="s">
        <v>3572</v>
      </c>
      <c r="Q31" s="405"/>
      <c r="R31" s="405"/>
      <c r="S31" s="405"/>
      <c r="T31" s="405"/>
      <c r="U31" s="405" t="s">
        <v>3583</v>
      </c>
      <c r="V31" s="405" t="s">
        <v>68</v>
      </c>
      <c r="W31" s="405" t="s">
        <v>68</v>
      </c>
      <c r="X31" s="405" t="s">
        <v>68</v>
      </c>
      <c r="Y31" s="405" t="s">
        <v>68</v>
      </c>
      <c r="Z31" s="405" t="s">
        <v>69</v>
      </c>
      <c r="AA31" s="405"/>
      <c r="AB31" s="405" t="s">
        <v>3574</v>
      </c>
      <c r="AC31" s="406">
        <v>109</v>
      </c>
      <c r="AD31" s="406">
        <v>8</v>
      </c>
      <c r="AE31" s="406">
        <v>13</v>
      </c>
      <c r="AF31" s="407">
        <v>208</v>
      </c>
      <c r="AG31" s="407">
        <v>0</v>
      </c>
      <c r="AH31" s="408">
        <f t="shared" si="4"/>
        <v>208</v>
      </c>
      <c r="AI31" s="599">
        <f t="shared" si="5"/>
        <v>222.56</v>
      </c>
      <c r="AJ31" s="410"/>
    </row>
    <row r="32" spans="1:37" s="409" customFormat="1">
      <c r="A32" s="404">
        <v>6</v>
      </c>
      <c r="B32" s="405" t="s">
        <v>8</v>
      </c>
      <c r="C32" s="405" t="s">
        <v>3584</v>
      </c>
      <c r="D32" s="405" t="s">
        <v>3571</v>
      </c>
      <c r="E32" s="405" t="s">
        <v>378</v>
      </c>
      <c r="F32" s="405" t="s">
        <v>538</v>
      </c>
      <c r="G32" s="405"/>
      <c r="H32" s="405" t="s">
        <v>533</v>
      </c>
      <c r="I32" s="405"/>
      <c r="J32" s="405" t="s">
        <v>108</v>
      </c>
      <c r="K32" s="405"/>
      <c r="L32" s="405" t="s">
        <v>386</v>
      </c>
      <c r="M32" s="405" t="s">
        <v>236</v>
      </c>
      <c r="N32" s="405" t="s">
        <v>392</v>
      </c>
      <c r="O32" s="405" t="s">
        <v>466</v>
      </c>
      <c r="P32" s="405" t="s">
        <v>3585</v>
      </c>
      <c r="Q32" s="405"/>
      <c r="R32" s="405"/>
      <c r="S32" s="405"/>
      <c r="T32" s="405" t="s">
        <v>375</v>
      </c>
      <c r="U32" s="405" t="s">
        <v>3586</v>
      </c>
      <c r="V32" s="405" t="s">
        <v>3587</v>
      </c>
      <c r="W32" s="405" t="s">
        <v>3587</v>
      </c>
      <c r="X32" s="405" t="s">
        <v>68</v>
      </c>
      <c r="Y32" s="405" t="s">
        <v>68</v>
      </c>
      <c r="Z32" s="405" t="s">
        <v>69</v>
      </c>
      <c r="AA32" s="405"/>
      <c r="AB32" s="405" t="s">
        <v>3588</v>
      </c>
      <c r="AC32" s="406">
        <v>103</v>
      </c>
      <c r="AD32" s="406">
        <v>0</v>
      </c>
      <c r="AE32" s="406">
        <v>8</v>
      </c>
      <c r="AF32" s="407">
        <v>177.60000000000002</v>
      </c>
      <c r="AG32" s="407">
        <v>0</v>
      </c>
      <c r="AH32" s="408">
        <f t="shared" si="4"/>
        <v>177.60000000000002</v>
      </c>
      <c r="AI32" s="599">
        <f t="shared" si="5"/>
        <v>190.03200000000004</v>
      </c>
      <c r="AJ32" s="410"/>
    </row>
    <row r="33" spans="1:36" s="409" customFormat="1">
      <c r="A33" s="404">
        <v>7</v>
      </c>
      <c r="B33" s="405" t="s">
        <v>8</v>
      </c>
      <c r="C33" s="405" t="s">
        <v>3589</v>
      </c>
      <c r="D33" s="405" t="s">
        <v>3571</v>
      </c>
      <c r="E33" s="405" t="s">
        <v>378</v>
      </c>
      <c r="F33" s="405" t="s">
        <v>538</v>
      </c>
      <c r="G33" s="405"/>
      <c r="H33" s="405" t="s">
        <v>533</v>
      </c>
      <c r="I33" s="405"/>
      <c r="J33" s="405" t="s">
        <v>108</v>
      </c>
      <c r="K33" s="405"/>
      <c r="L33" s="405" t="s">
        <v>386</v>
      </c>
      <c r="M33" s="405" t="s">
        <v>236</v>
      </c>
      <c r="N33" s="405" t="s">
        <v>392</v>
      </c>
      <c r="O33" s="405" t="s">
        <v>466</v>
      </c>
      <c r="P33" s="405" t="s">
        <v>3585</v>
      </c>
      <c r="Q33" s="405"/>
      <c r="R33" s="405"/>
      <c r="S33" s="405"/>
      <c r="T33" s="405" t="s">
        <v>375</v>
      </c>
      <c r="U33" s="405" t="s">
        <v>3590</v>
      </c>
      <c r="V33" s="405" t="s">
        <v>68</v>
      </c>
      <c r="W33" s="405" t="s">
        <v>68</v>
      </c>
      <c r="X33" s="405" t="s">
        <v>68</v>
      </c>
      <c r="Y33" s="405" t="s">
        <v>68</v>
      </c>
      <c r="Z33" s="405" t="s">
        <v>69</v>
      </c>
      <c r="AA33" s="405"/>
      <c r="AB33" s="405" t="s">
        <v>3591</v>
      </c>
      <c r="AC33" s="406">
        <v>103</v>
      </c>
      <c r="AD33" s="406">
        <v>0</v>
      </c>
      <c r="AE33" s="406">
        <v>8</v>
      </c>
      <c r="AF33" s="407">
        <v>177.60000000000002</v>
      </c>
      <c r="AG33" s="407">
        <v>0</v>
      </c>
      <c r="AH33" s="408">
        <f t="shared" si="4"/>
        <v>177.60000000000002</v>
      </c>
      <c r="AI33" s="599">
        <f t="shared" si="5"/>
        <v>190.03200000000004</v>
      </c>
      <c r="AJ33" s="410"/>
    </row>
    <row r="34" spans="1:36" s="409" customFormat="1">
      <c r="A34" s="404">
        <v>8</v>
      </c>
      <c r="B34" s="405" t="s">
        <v>8</v>
      </c>
      <c r="C34" s="405" t="s">
        <v>3592</v>
      </c>
      <c r="D34" s="405" t="s">
        <v>3571</v>
      </c>
      <c r="E34" s="405" t="s">
        <v>378</v>
      </c>
      <c r="F34" s="405" t="s">
        <v>538</v>
      </c>
      <c r="G34" s="405"/>
      <c r="H34" s="405" t="s">
        <v>533</v>
      </c>
      <c r="I34" s="405"/>
      <c r="J34" s="405" t="s">
        <v>108</v>
      </c>
      <c r="K34" s="405"/>
      <c r="L34" s="405" t="s">
        <v>386</v>
      </c>
      <c r="M34" s="405" t="s">
        <v>236</v>
      </c>
      <c r="N34" s="405" t="s">
        <v>392</v>
      </c>
      <c r="O34" s="405" t="s">
        <v>466</v>
      </c>
      <c r="P34" s="405" t="s">
        <v>3585</v>
      </c>
      <c r="Q34" s="405"/>
      <c r="R34" s="405"/>
      <c r="S34" s="405"/>
      <c r="T34" s="405" t="s">
        <v>375</v>
      </c>
      <c r="U34" s="405" t="s">
        <v>3593</v>
      </c>
      <c r="V34" s="405" t="s">
        <v>68</v>
      </c>
      <c r="W34" s="405" t="s">
        <v>68</v>
      </c>
      <c r="X34" s="405" t="s">
        <v>68</v>
      </c>
      <c r="Y34" s="405" t="s">
        <v>68</v>
      </c>
      <c r="Z34" s="405" t="s">
        <v>69</v>
      </c>
      <c r="AA34" s="405"/>
      <c r="AB34" s="405" t="s">
        <v>3591</v>
      </c>
      <c r="AC34" s="406">
        <v>103</v>
      </c>
      <c r="AD34" s="406">
        <v>0</v>
      </c>
      <c r="AE34" s="406">
        <v>8</v>
      </c>
      <c r="AF34" s="407">
        <v>177.60000000000002</v>
      </c>
      <c r="AG34" s="407">
        <v>0</v>
      </c>
      <c r="AH34" s="408">
        <f t="shared" si="4"/>
        <v>177.60000000000002</v>
      </c>
      <c r="AI34" s="599">
        <f t="shared" si="5"/>
        <v>190.03200000000004</v>
      </c>
      <c r="AJ34" s="410"/>
    </row>
    <row r="35" spans="1:36" s="417" customFormat="1" ht="15.75" thickBot="1">
      <c r="A35" s="411">
        <v>9</v>
      </c>
      <c r="B35" s="412" t="s">
        <v>8</v>
      </c>
      <c r="C35" s="412" t="s">
        <v>3594</v>
      </c>
      <c r="D35" s="412" t="s">
        <v>3571</v>
      </c>
      <c r="E35" s="412" t="s">
        <v>378</v>
      </c>
      <c r="F35" s="412" t="s">
        <v>538</v>
      </c>
      <c r="G35" s="412"/>
      <c r="H35" s="412" t="s">
        <v>533</v>
      </c>
      <c r="I35" s="412"/>
      <c r="J35" s="412" t="s">
        <v>121</v>
      </c>
      <c r="K35" s="412"/>
      <c r="L35" s="412" t="s">
        <v>2231</v>
      </c>
      <c r="M35" s="412" t="s">
        <v>236</v>
      </c>
      <c r="N35" s="412" t="s">
        <v>392</v>
      </c>
      <c r="O35" s="412" t="s">
        <v>466</v>
      </c>
      <c r="P35" s="412" t="s">
        <v>3585</v>
      </c>
      <c r="Q35" s="412"/>
      <c r="R35" s="412"/>
      <c r="S35" s="412"/>
      <c r="T35" s="412" t="s">
        <v>375</v>
      </c>
      <c r="U35" s="412" t="s">
        <v>3595</v>
      </c>
      <c r="V35" s="412" t="s">
        <v>68</v>
      </c>
      <c r="W35" s="412" t="s">
        <v>68</v>
      </c>
      <c r="X35" s="412" t="s">
        <v>68</v>
      </c>
      <c r="Y35" s="412" t="s">
        <v>68</v>
      </c>
      <c r="Z35" s="412" t="s">
        <v>69</v>
      </c>
      <c r="AA35" s="412"/>
      <c r="AB35" s="412" t="s">
        <v>3591</v>
      </c>
      <c r="AC35" s="413">
        <v>103</v>
      </c>
      <c r="AD35" s="413">
        <v>8</v>
      </c>
      <c r="AE35" s="413">
        <v>25</v>
      </c>
      <c r="AF35" s="414">
        <v>217.60000000000002</v>
      </c>
      <c r="AG35" s="414">
        <v>0</v>
      </c>
      <c r="AH35" s="415">
        <f t="shared" si="4"/>
        <v>217.60000000000002</v>
      </c>
      <c r="AI35" s="600">
        <f t="shared" si="5"/>
        <v>232.83200000000005</v>
      </c>
      <c r="AJ35" s="416"/>
    </row>
    <row r="36" spans="1:36" s="11" customFormat="1">
      <c r="A36" s="382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15"/>
      <c r="AD36" s="15"/>
      <c r="AE36" s="15"/>
      <c r="AF36" s="376"/>
      <c r="AG36" s="376"/>
      <c r="AH36" s="17"/>
      <c r="AI36" s="16"/>
    </row>
    <row r="37" spans="1:36" s="11" customFormat="1">
      <c r="A37" s="382" t="s">
        <v>133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10"/>
      <c r="AD37" s="10"/>
      <c r="AE37" s="10"/>
      <c r="AF37" s="376"/>
      <c r="AG37" s="376"/>
      <c r="AH37" s="17"/>
      <c r="AI37" s="18"/>
    </row>
    <row r="38" spans="1:36" s="11" customFormat="1">
      <c r="A38" s="382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10"/>
      <c r="AD38" s="10"/>
      <c r="AE38" s="10"/>
      <c r="AF38" s="376"/>
      <c r="AG38" s="376"/>
      <c r="AH38" s="10"/>
      <c r="AI38" s="12"/>
    </row>
  </sheetData>
  <customSheetViews>
    <customSheetView guid="{1B6ADCBD-C280-4470-851F-30A10F715017}" scale="75" hiddenColumns="1">
      <pageMargins left="0" right="0" top="0" bottom="0" header="0" footer="0"/>
    </customSheetView>
    <customSheetView guid="{5B1FA305-463D-4B6E-BF98-81A6929C891E}" scale="75" hiddenColumns="1">
      <pageMargins left="0" right="0" top="0" bottom="0" header="0" footer="0"/>
    </customSheetView>
    <customSheetView guid="{3404915B-ECC1-450C-BC7F-CCAAA07C3040}" scale="75" hiddenColumns="1">
      <pageMargins left="0" right="0" top="0" bottom="0" header="0" footer="0"/>
    </customSheetView>
    <customSheetView guid="{B6E6045D-E631-482D-8F65-2EABDB0B6ECE}" scale="75" hiddenColumns="1">
      <selection sqref="A1:AK12"/>
      <pageMargins left="0" right="0" top="0" bottom="0" header="0" footer="0"/>
    </customSheetView>
    <customSheetView guid="{074FE138-8171-45F3-8951-6B9C47661CC2}" scale="75" hiddenColumns="1">
      <selection sqref="A1:AK12"/>
      <pageMargins left="0" right="0" top="0" bottom="0" header="0" footer="0"/>
    </customSheetView>
    <customSheetView guid="{6B75CD61-CFF4-4706-A14B-83CD51F19D1B}" scale="75" hiddenColumns="1">
      <selection sqref="A1:AK12"/>
      <pageMargins left="0" right="0" top="0" bottom="0" header="0" footer="0"/>
    </customSheetView>
    <customSheetView guid="{8ABA602B-BA8D-44BA-AAC3-E387ACC3E4C4}" scale="75" hiddenColumns="1">
      <pageMargins left="0" right="0" top="0" bottom="0" header="0" footer="0"/>
    </customSheetView>
    <customSheetView guid="{942F52C8-974C-4FCD-BB09-A94BC65996A2}" scale="75" hiddenColumns="1">
      <pageMargins left="0" right="0" top="0" bottom="0" header="0" footer="0"/>
    </customSheetView>
    <customSheetView guid="{E9310A78-B1D5-4554-8685-C0561907B0AB}" scale="75" hiddenColumns="1">
      <selection activeCell="F54" sqref="F54"/>
      <pageMargins left="0" right="0" top="0" bottom="0" header="0" footer="0"/>
    </customSheetView>
    <customSheetView guid="{C7D2B2DA-D43B-42CE-8359-0D8E1474403E}" scale="75" hiddenColumns="1">
      <pageMargins left="0" right="0" top="0" bottom="0" header="0" footer="0"/>
    </customSheetView>
    <customSheetView guid="{71B299E4-61CE-49C1-81D9-062E3F90F2BD}" scale="75" hiddenColumns="1">
      <pageMargins left="0" right="0" top="0" bottom="0" header="0" footer="0"/>
    </customSheetView>
    <customSheetView guid="{BF7BEA0E-ED18-4608-868B-0C16A30D130B}" scale="75" hiddenColumns="1">
      <pageMargins left="0" right="0" top="0" bottom="0" header="0" footer="0"/>
    </customSheetView>
  </customSheetViews>
  <pageMargins left="0" right="0" top="0" bottom="0" header="0" footer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00B050"/>
  </sheetPr>
  <dimension ref="A1:AK38"/>
  <sheetViews>
    <sheetView topLeftCell="M4" zoomScale="75" zoomScaleNormal="75" workbookViewId="0">
      <selection activeCell="U29" sqref="U29"/>
    </sheetView>
  </sheetViews>
  <sheetFormatPr baseColWidth="10" defaultColWidth="9.140625" defaultRowHeight="15"/>
  <cols>
    <col min="1" max="1" width="4.28515625" style="603" bestFit="1" customWidth="1"/>
    <col min="2" max="2" width="8" style="224" bestFit="1" customWidth="1"/>
    <col min="3" max="3" width="12.85546875" style="224" hidden="1" customWidth="1"/>
    <col min="4" max="4" width="9.28515625" style="224" hidden="1" customWidth="1"/>
    <col min="5" max="5" width="11.5703125" style="224" hidden="1" customWidth="1"/>
    <col min="6" max="6" width="8" style="224" bestFit="1" customWidth="1"/>
    <col min="7" max="7" width="7.140625" style="224" hidden="1" customWidth="1"/>
    <col min="8" max="8" width="8.140625" style="224" bestFit="1" customWidth="1"/>
    <col min="9" max="9" width="8.85546875" style="224" hidden="1" customWidth="1"/>
    <col min="10" max="10" width="6.42578125" style="224" bestFit="1" customWidth="1"/>
    <col min="11" max="11" width="11.5703125" style="224" bestFit="1" customWidth="1"/>
    <col min="12" max="12" width="8.28515625" style="224" bestFit="1" customWidth="1"/>
    <col min="13" max="13" width="11.140625" style="224" bestFit="1" customWidth="1"/>
    <col min="14" max="14" width="6.42578125" style="224" bestFit="1" customWidth="1"/>
    <col min="15" max="15" width="6.85546875" style="224" bestFit="1" customWidth="1"/>
    <col min="16" max="16" width="9.28515625" style="224" customWidth="1"/>
    <col min="17" max="17" width="12.85546875" style="224" customWidth="1"/>
    <col min="18" max="18" width="15.7109375" style="224" customWidth="1"/>
    <col min="19" max="19" width="17.140625" style="224" customWidth="1"/>
    <col min="20" max="20" width="10.5703125" style="224" customWidth="1"/>
    <col min="21" max="21" width="13.28515625" style="224" bestFit="1" customWidth="1"/>
    <col min="22" max="22" width="8.5703125" style="224" hidden="1" customWidth="1"/>
    <col min="23" max="23" width="16.28515625" style="224" bestFit="1" customWidth="1"/>
    <col min="24" max="24" width="16.85546875" style="224" customWidth="1"/>
    <col min="25" max="25" width="15" style="224" bestFit="1" customWidth="1"/>
    <col min="26" max="26" width="4.7109375" style="224" bestFit="1" customWidth="1"/>
    <col min="27" max="27" width="6" style="224" customWidth="1"/>
    <col min="28" max="28" width="13.85546875" style="224" hidden="1" customWidth="1"/>
    <col min="29" max="29" width="13.140625" style="91" hidden="1" customWidth="1"/>
    <col min="30" max="30" width="10" style="91" hidden="1" customWidth="1"/>
    <col min="31" max="31" width="9.85546875" style="91" hidden="1" customWidth="1"/>
    <col min="32" max="32" width="8.5703125" style="605" bestFit="1" customWidth="1"/>
    <col min="33" max="33" width="12.5703125" style="605" bestFit="1" customWidth="1"/>
    <col min="34" max="34" width="10" style="91" bestFit="1" customWidth="1"/>
    <col min="35" max="35" width="11" style="31" bestFit="1" customWidth="1"/>
    <col min="36" max="36" width="9.140625" style="92"/>
    <col min="37" max="37" width="22.85546875" style="92" bestFit="1" customWidth="1"/>
    <col min="38" max="16384" width="9.140625" style="92"/>
  </cols>
  <sheetData>
    <row r="1" spans="1:37" s="259" customFormat="1" ht="78.75" customHeight="1" thickBot="1">
      <c r="A1" s="601"/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7"/>
      <c r="AD1" s="257"/>
      <c r="AE1" s="257"/>
      <c r="AF1" s="604"/>
      <c r="AG1" s="604"/>
      <c r="AH1" s="257"/>
      <c r="AI1" s="258"/>
    </row>
    <row r="2" spans="1:37" s="622" customFormat="1" ht="15.75" thickBot="1">
      <c r="A2" s="439" t="s">
        <v>22</v>
      </c>
      <c r="B2" s="618" t="s">
        <v>23</v>
      </c>
      <c r="C2" s="618" t="s">
        <v>24</v>
      </c>
      <c r="D2" s="618" t="s">
        <v>25</v>
      </c>
      <c r="E2" s="618" t="s">
        <v>26</v>
      </c>
      <c r="F2" s="618" t="s">
        <v>27</v>
      </c>
      <c r="G2" s="618" t="s">
        <v>28</v>
      </c>
      <c r="H2" s="618" t="s">
        <v>29</v>
      </c>
      <c r="I2" s="618" t="s">
        <v>30</v>
      </c>
      <c r="J2" s="618" t="s">
        <v>31</v>
      </c>
      <c r="K2" s="618" t="s">
        <v>32</v>
      </c>
      <c r="L2" s="618" t="s">
        <v>33</v>
      </c>
      <c r="M2" s="618" t="s">
        <v>34</v>
      </c>
      <c r="N2" s="618" t="s">
        <v>35</v>
      </c>
      <c r="O2" s="618" t="s">
        <v>36</v>
      </c>
      <c r="P2" s="618" t="s">
        <v>37</v>
      </c>
      <c r="Q2" s="618" t="s">
        <v>38</v>
      </c>
      <c r="R2" s="618" t="s">
        <v>39</v>
      </c>
      <c r="S2" s="618" t="s">
        <v>40</v>
      </c>
      <c r="T2" s="618" t="s">
        <v>41</v>
      </c>
      <c r="U2" s="618" t="s">
        <v>42</v>
      </c>
      <c r="V2" s="618" t="s">
        <v>43</v>
      </c>
      <c r="W2" s="618" t="s">
        <v>44</v>
      </c>
      <c r="X2" s="618" t="s">
        <v>45</v>
      </c>
      <c r="Y2" s="618" t="s">
        <v>46</v>
      </c>
      <c r="Z2" s="618" t="s">
        <v>47</v>
      </c>
      <c r="AA2" s="618" t="s">
        <v>48</v>
      </c>
      <c r="AB2" s="618" t="s">
        <v>49</v>
      </c>
      <c r="AC2" s="377" t="s">
        <v>50</v>
      </c>
      <c r="AD2" s="377" t="s">
        <v>51</v>
      </c>
      <c r="AE2" s="377" t="s">
        <v>52</v>
      </c>
      <c r="AF2" s="377" t="s">
        <v>53</v>
      </c>
      <c r="AG2" s="377" t="s">
        <v>54</v>
      </c>
      <c r="AH2" s="377" t="s">
        <v>55</v>
      </c>
      <c r="AI2" s="619" t="s">
        <v>56</v>
      </c>
      <c r="AJ2" s="620"/>
      <c r="AK2" s="621"/>
    </row>
    <row r="3" spans="1:37" s="259" customFormat="1">
      <c r="A3" s="606">
        <v>1</v>
      </c>
      <c r="B3" s="256" t="s">
        <v>8</v>
      </c>
      <c r="C3" s="256" t="s">
        <v>7225</v>
      </c>
      <c r="D3" s="256" t="s">
        <v>7206</v>
      </c>
      <c r="E3" s="256" t="s">
        <v>6892</v>
      </c>
      <c r="F3" s="256" t="s">
        <v>2892</v>
      </c>
      <c r="G3" s="256"/>
      <c r="H3" s="256" t="s">
        <v>441</v>
      </c>
      <c r="I3" s="256">
        <v>3000</v>
      </c>
      <c r="J3" s="256" t="s">
        <v>389</v>
      </c>
      <c r="K3" s="256" t="s">
        <v>437</v>
      </c>
      <c r="L3" s="256" t="s">
        <v>404</v>
      </c>
      <c r="M3" s="256" t="s">
        <v>74</v>
      </c>
      <c r="N3" s="256" t="s">
        <v>75</v>
      </c>
      <c r="O3" s="256" t="s">
        <v>466</v>
      </c>
      <c r="P3" s="256">
        <v>23</v>
      </c>
      <c r="Q3" s="256" t="s">
        <v>596</v>
      </c>
      <c r="R3" s="256"/>
      <c r="S3" s="256" t="s">
        <v>438</v>
      </c>
      <c r="T3" s="256"/>
      <c r="U3" s="256" t="s">
        <v>7224</v>
      </c>
      <c r="V3" s="256" t="s">
        <v>68</v>
      </c>
      <c r="W3" s="256" t="s">
        <v>68</v>
      </c>
      <c r="X3" s="256" t="s">
        <v>68</v>
      </c>
      <c r="Y3" s="256" t="s">
        <v>68</v>
      </c>
      <c r="Z3" s="256" t="s">
        <v>69</v>
      </c>
      <c r="AA3" s="256"/>
      <c r="AB3" s="256" t="s">
        <v>7162</v>
      </c>
      <c r="AC3" s="257">
        <v>118</v>
      </c>
      <c r="AD3" s="257">
        <v>15</v>
      </c>
      <c r="AE3" s="257">
        <v>13</v>
      </c>
      <c r="AF3" s="604">
        <v>233.60000000000002</v>
      </c>
      <c r="AG3" s="604">
        <v>0</v>
      </c>
      <c r="AH3" s="607">
        <f t="shared" ref="AH3:AH12" si="0">AF3-AG3</f>
        <v>233.60000000000002</v>
      </c>
      <c r="AI3" s="458">
        <f>AF3*1.07</f>
        <v>249.95200000000003</v>
      </c>
    </row>
    <row r="4" spans="1:37" s="259" customFormat="1">
      <c r="A4" s="606">
        <v>2</v>
      </c>
      <c r="B4" s="256" t="s">
        <v>8</v>
      </c>
      <c r="C4" s="256" t="s">
        <v>7223</v>
      </c>
      <c r="D4" s="256" t="s">
        <v>7206</v>
      </c>
      <c r="E4" s="256" t="s">
        <v>6892</v>
      </c>
      <c r="F4" s="256" t="s">
        <v>2892</v>
      </c>
      <c r="G4" s="256"/>
      <c r="H4" s="256" t="s">
        <v>441</v>
      </c>
      <c r="I4" s="256">
        <v>3000</v>
      </c>
      <c r="J4" s="256" t="s">
        <v>389</v>
      </c>
      <c r="K4" s="256" t="s">
        <v>437</v>
      </c>
      <c r="L4" s="256" t="s">
        <v>404</v>
      </c>
      <c r="M4" s="256" t="s">
        <v>74</v>
      </c>
      <c r="N4" s="256" t="s">
        <v>75</v>
      </c>
      <c r="O4" s="256" t="s">
        <v>466</v>
      </c>
      <c r="P4" s="256">
        <v>23</v>
      </c>
      <c r="Q4" s="256" t="s">
        <v>596</v>
      </c>
      <c r="R4" s="256"/>
      <c r="S4" s="256" t="s">
        <v>438</v>
      </c>
      <c r="T4" s="256"/>
      <c r="U4" s="256" t="s">
        <v>7222</v>
      </c>
      <c r="V4" s="256" t="s">
        <v>68</v>
      </c>
      <c r="W4" s="256" t="s">
        <v>68</v>
      </c>
      <c r="X4" s="256" t="s">
        <v>68</v>
      </c>
      <c r="Y4" s="256" t="s">
        <v>68</v>
      </c>
      <c r="Z4" s="256" t="s">
        <v>69</v>
      </c>
      <c r="AA4" s="256"/>
      <c r="AB4" s="256" t="s">
        <v>7162</v>
      </c>
      <c r="AC4" s="257">
        <v>118</v>
      </c>
      <c r="AD4" s="257">
        <v>15</v>
      </c>
      <c r="AE4" s="257">
        <v>13</v>
      </c>
      <c r="AF4" s="604">
        <v>233.60000000000002</v>
      </c>
      <c r="AG4" s="604">
        <v>0</v>
      </c>
      <c r="AH4" s="607">
        <f t="shared" si="0"/>
        <v>233.60000000000002</v>
      </c>
      <c r="AI4" s="458">
        <f t="shared" ref="AI4:AI12" si="1">AF4*1.07</f>
        <v>249.95200000000003</v>
      </c>
    </row>
    <row r="5" spans="1:37" s="259" customFormat="1">
      <c r="A5" s="606">
        <v>3</v>
      </c>
      <c r="B5" s="256" t="s">
        <v>8</v>
      </c>
      <c r="C5" s="256" t="s">
        <v>7221</v>
      </c>
      <c r="D5" s="256" t="s">
        <v>7206</v>
      </c>
      <c r="E5" s="256" t="s">
        <v>6892</v>
      </c>
      <c r="F5" s="256" t="s">
        <v>2892</v>
      </c>
      <c r="G5" s="256"/>
      <c r="H5" s="256" t="s">
        <v>441</v>
      </c>
      <c r="I5" s="256">
        <v>3000</v>
      </c>
      <c r="J5" s="256" t="s">
        <v>389</v>
      </c>
      <c r="K5" s="256" t="s">
        <v>437</v>
      </c>
      <c r="L5" s="256" t="s">
        <v>404</v>
      </c>
      <c r="M5" s="256" t="s">
        <v>74</v>
      </c>
      <c r="N5" s="256" t="s">
        <v>75</v>
      </c>
      <c r="O5" s="256" t="s">
        <v>466</v>
      </c>
      <c r="P5" s="256">
        <v>23</v>
      </c>
      <c r="Q5" s="256" t="s">
        <v>596</v>
      </c>
      <c r="R5" s="256"/>
      <c r="S5" s="256" t="s">
        <v>438</v>
      </c>
      <c r="T5" s="256"/>
      <c r="U5" s="256" t="s">
        <v>7220</v>
      </c>
      <c r="V5" s="256" t="s">
        <v>68</v>
      </c>
      <c r="W5" s="256" t="s">
        <v>68</v>
      </c>
      <c r="X5" s="256" t="s">
        <v>68</v>
      </c>
      <c r="Y5" s="256" t="s">
        <v>68</v>
      </c>
      <c r="Z5" s="256" t="s">
        <v>69</v>
      </c>
      <c r="AA5" s="256"/>
      <c r="AB5" s="256" t="s">
        <v>7162</v>
      </c>
      <c r="AC5" s="257">
        <v>118</v>
      </c>
      <c r="AD5" s="257">
        <v>15</v>
      </c>
      <c r="AE5" s="257">
        <v>13</v>
      </c>
      <c r="AF5" s="604">
        <v>233.60000000000002</v>
      </c>
      <c r="AG5" s="604">
        <v>0</v>
      </c>
      <c r="AH5" s="607">
        <f t="shared" si="0"/>
        <v>233.60000000000002</v>
      </c>
      <c r="AI5" s="458">
        <f t="shared" si="1"/>
        <v>249.95200000000003</v>
      </c>
    </row>
    <row r="6" spans="1:37" s="259" customFormat="1">
      <c r="A6" s="606">
        <v>4</v>
      </c>
      <c r="B6" s="256" t="s">
        <v>8</v>
      </c>
      <c r="C6" s="256" t="s">
        <v>7219</v>
      </c>
      <c r="D6" s="256" t="s">
        <v>7206</v>
      </c>
      <c r="E6" s="256" t="s">
        <v>6892</v>
      </c>
      <c r="F6" s="256" t="s">
        <v>2892</v>
      </c>
      <c r="G6" s="256"/>
      <c r="H6" s="256" t="s">
        <v>441</v>
      </c>
      <c r="I6" s="256">
        <v>3000</v>
      </c>
      <c r="J6" s="256" t="s">
        <v>389</v>
      </c>
      <c r="K6" s="256" t="s">
        <v>437</v>
      </c>
      <c r="L6" s="256" t="s">
        <v>404</v>
      </c>
      <c r="M6" s="256" t="s">
        <v>74</v>
      </c>
      <c r="N6" s="256" t="s">
        <v>75</v>
      </c>
      <c r="O6" s="256" t="s">
        <v>466</v>
      </c>
      <c r="P6" s="256">
        <v>23</v>
      </c>
      <c r="Q6" s="256" t="s">
        <v>596</v>
      </c>
      <c r="R6" s="256"/>
      <c r="S6" s="256" t="s">
        <v>438</v>
      </c>
      <c r="T6" s="256"/>
      <c r="U6" s="256" t="s">
        <v>7218</v>
      </c>
      <c r="V6" s="256" t="s">
        <v>68</v>
      </c>
      <c r="W6" s="256" t="s">
        <v>68</v>
      </c>
      <c r="X6" s="256" t="s">
        <v>68</v>
      </c>
      <c r="Y6" s="256" t="s">
        <v>68</v>
      </c>
      <c r="Z6" s="256" t="s">
        <v>69</v>
      </c>
      <c r="AA6" s="256"/>
      <c r="AB6" s="256" t="s">
        <v>7162</v>
      </c>
      <c r="AC6" s="257">
        <v>118</v>
      </c>
      <c r="AD6" s="257">
        <v>15</v>
      </c>
      <c r="AE6" s="257">
        <v>13</v>
      </c>
      <c r="AF6" s="604">
        <v>233.60000000000002</v>
      </c>
      <c r="AG6" s="604">
        <v>0</v>
      </c>
      <c r="AH6" s="607">
        <f t="shared" si="0"/>
        <v>233.60000000000002</v>
      </c>
      <c r="AI6" s="458">
        <f t="shared" si="1"/>
        <v>249.95200000000003</v>
      </c>
    </row>
    <row r="7" spans="1:37" s="259" customFormat="1">
      <c r="A7" s="606">
        <v>5</v>
      </c>
      <c r="B7" s="256" t="s">
        <v>8</v>
      </c>
      <c r="C7" s="256" t="s">
        <v>7217</v>
      </c>
      <c r="D7" s="256" t="s">
        <v>7206</v>
      </c>
      <c r="E7" s="256" t="s">
        <v>6892</v>
      </c>
      <c r="F7" s="256" t="s">
        <v>2892</v>
      </c>
      <c r="G7" s="256"/>
      <c r="H7" s="256" t="s">
        <v>441</v>
      </c>
      <c r="I7" s="256">
        <v>3000</v>
      </c>
      <c r="J7" s="256" t="s">
        <v>389</v>
      </c>
      <c r="K7" s="256" t="s">
        <v>437</v>
      </c>
      <c r="L7" s="256" t="s">
        <v>404</v>
      </c>
      <c r="M7" s="256" t="s">
        <v>74</v>
      </c>
      <c r="N7" s="256" t="s">
        <v>75</v>
      </c>
      <c r="O7" s="256" t="s">
        <v>466</v>
      </c>
      <c r="P7" s="256">
        <v>23</v>
      </c>
      <c r="Q7" s="256" t="s">
        <v>596</v>
      </c>
      <c r="R7" s="256"/>
      <c r="S7" s="256" t="s">
        <v>438</v>
      </c>
      <c r="T7" s="256"/>
      <c r="U7" s="256" t="s">
        <v>7216</v>
      </c>
      <c r="V7" s="256" t="s">
        <v>68</v>
      </c>
      <c r="W7" s="256" t="s">
        <v>68</v>
      </c>
      <c r="X7" s="256" t="s">
        <v>68</v>
      </c>
      <c r="Y7" s="256" t="s">
        <v>68</v>
      </c>
      <c r="Z7" s="256" t="s">
        <v>69</v>
      </c>
      <c r="AA7" s="256"/>
      <c r="AB7" s="256" t="s">
        <v>7162</v>
      </c>
      <c r="AC7" s="257">
        <v>118</v>
      </c>
      <c r="AD7" s="257">
        <v>15</v>
      </c>
      <c r="AE7" s="257">
        <v>13</v>
      </c>
      <c r="AF7" s="604">
        <v>233.60000000000002</v>
      </c>
      <c r="AG7" s="604">
        <v>0</v>
      </c>
      <c r="AH7" s="607">
        <f t="shared" si="0"/>
        <v>233.60000000000002</v>
      </c>
      <c r="AI7" s="458">
        <f t="shared" si="1"/>
        <v>249.95200000000003</v>
      </c>
    </row>
    <row r="8" spans="1:37" s="259" customFormat="1">
      <c r="A8" s="606">
        <v>6</v>
      </c>
      <c r="B8" s="256" t="s">
        <v>8</v>
      </c>
      <c r="C8" s="256" t="s">
        <v>7215</v>
      </c>
      <c r="D8" s="256" t="s">
        <v>7206</v>
      </c>
      <c r="E8" s="256" t="s">
        <v>6892</v>
      </c>
      <c r="F8" s="256" t="s">
        <v>2892</v>
      </c>
      <c r="G8" s="256"/>
      <c r="H8" s="256" t="s">
        <v>441</v>
      </c>
      <c r="I8" s="256">
        <v>3000</v>
      </c>
      <c r="J8" s="256" t="s">
        <v>389</v>
      </c>
      <c r="K8" s="256" t="s">
        <v>437</v>
      </c>
      <c r="L8" s="256" t="s">
        <v>404</v>
      </c>
      <c r="M8" s="256" t="s">
        <v>74</v>
      </c>
      <c r="N8" s="256" t="s">
        <v>75</v>
      </c>
      <c r="O8" s="256" t="s">
        <v>466</v>
      </c>
      <c r="P8" s="256">
        <v>23</v>
      </c>
      <c r="Q8" s="256" t="s">
        <v>596</v>
      </c>
      <c r="R8" s="256"/>
      <c r="S8" s="256" t="s">
        <v>438</v>
      </c>
      <c r="T8" s="256"/>
      <c r="U8" s="256" t="s">
        <v>7214</v>
      </c>
      <c r="V8" s="256" t="s">
        <v>68</v>
      </c>
      <c r="W8" s="256" t="s">
        <v>68</v>
      </c>
      <c r="X8" s="256" t="s">
        <v>68</v>
      </c>
      <c r="Y8" s="256" t="s">
        <v>68</v>
      </c>
      <c r="Z8" s="256" t="s">
        <v>69</v>
      </c>
      <c r="AA8" s="256"/>
      <c r="AB8" s="256" t="s">
        <v>7162</v>
      </c>
      <c r="AC8" s="257">
        <v>118</v>
      </c>
      <c r="AD8" s="257">
        <v>15</v>
      </c>
      <c r="AE8" s="257">
        <v>13</v>
      </c>
      <c r="AF8" s="604">
        <v>233.60000000000002</v>
      </c>
      <c r="AG8" s="604">
        <v>0</v>
      </c>
      <c r="AH8" s="607">
        <f t="shared" si="0"/>
        <v>233.60000000000002</v>
      </c>
      <c r="AI8" s="458">
        <f t="shared" si="1"/>
        <v>249.95200000000003</v>
      </c>
    </row>
    <row r="9" spans="1:37" s="259" customFormat="1">
      <c r="A9" s="606">
        <v>7</v>
      </c>
      <c r="B9" s="256" t="s">
        <v>8</v>
      </c>
      <c r="C9" s="256" t="s">
        <v>7213</v>
      </c>
      <c r="D9" s="256" t="s">
        <v>7206</v>
      </c>
      <c r="E9" s="256" t="s">
        <v>6892</v>
      </c>
      <c r="F9" s="256" t="s">
        <v>2892</v>
      </c>
      <c r="G9" s="256"/>
      <c r="H9" s="256" t="s">
        <v>441</v>
      </c>
      <c r="I9" s="256">
        <v>3000</v>
      </c>
      <c r="J9" s="256" t="s">
        <v>389</v>
      </c>
      <c r="K9" s="256" t="s">
        <v>437</v>
      </c>
      <c r="L9" s="256" t="s">
        <v>404</v>
      </c>
      <c r="M9" s="256" t="s">
        <v>74</v>
      </c>
      <c r="N9" s="256" t="s">
        <v>75</v>
      </c>
      <c r="O9" s="256" t="s">
        <v>466</v>
      </c>
      <c r="P9" s="256">
        <v>23</v>
      </c>
      <c r="Q9" s="256" t="s">
        <v>596</v>
      </c>
      <c r="R9" s="256"/>
      <c r="S9" s="256" t="s">
        <v>438</v>
      </c>
      <c r="T9" s="256"/>
      <c r="U9" s="256" t="s">
        <v>7212</v>
      </c>
      <c r="V9" s="256" t="s">
        <v>68</v>
      </c>
      <c r="W9" s="256" t="s">
        <v>68</v>
      </c>
      <c r="X9" s="256" t="s">
        <v>68</v>
      </c>
      <c r="Y9" s="256" t="s">
        <v>68</v>
      </c>
      <c r="Z9" s="256" t="s">
        <v>69</v>
      </c>
      <c r="AA9" s="256"/>
      <c r="AB9" s="256" t="s">
        <v>7162</v>
      </c>
      <c r="AC9" s="257">
        <v>118</v>
      </c>
      <c r="AD9" s="257">
        <v>15</v>
      </c>
      <c r="AE9" s="257">
        <v>13</v>
      </c>
      <c r="AF9" s="604">
        <v>233.60000000000002</v>
      </c>
      <c r="AG9" s="604">
        <v>0</v>
      </c>
      <c r="AH9" s="607">
        <f t="shared" si="0"/>
        <v>233.60000000000002</v>
      </c>
      <c r="AI9" s="458">
        <f t="shared" si="1"/>
        <v>249.95200000000003</v>
      </c>
    </row>
    <row r="10" spans="1:37" s="259" customFormat="1">
      <c r="A10" s="606">
        <v>8</v>
      </c>
      <c r="B10" s="256" t="s">
        <v>8</v>
      </c>
      <c r="C10" s="256" t="s">
        <v>7211</v>
      </c>
      <c r="D10" s="256" t="s">
        <v>7206</v>
      </c>
      <c r="E10" s="256" t="s">
        <v>6892</v>
      </c>
      <c r="F10" s="256" t="s">
        <v>2892</v>
      </c>
      <c r="G10" s="256"/>
      <c r="H10" s="256" t="s">
        <v>441</v>
      </c>
      <c r="I10" s="256">
        <v>3000</v>
      </c>
      <c r="J10" s="256" t="s">
        <v>389</v>
      </c>
      <c r="K10" s="256" t="s">
        <v>437</v>
      </c>
      <c r="L10" s="256" t="s">
        <v>404</v>
      </c>
      <c r="M10" s="256" t="s">
        <v>74</v>
      </c>
      <c r="N10" s="256" t="s">
        <v>75</v>
      </c>
      <c r="O10" s="256" t="s">
        <v>466</v>
      </c>
      <c r="P10" s="256">
        <v>23</v>
      </c>
      <c r="Q10" s="256" t="s">
        <v>596</v>
      </c>
      <c r="R10" s="256"/>
      <c r="S10" s="256" t="s">
        <v>438</v>
      </c>
      <c r="T10" s="256"/>
      <c r="U10" s="256" t="s">
        <v>7210</v>
      </c>
      <c r="V10" s="256" t="s">
        <v>68</v>
      </c>
      <c r="W10" s="256" t="s">
        <v>68</v>
      </c>
      <c r="X10" s="256" t="s">
        <v>68</v>
      </c>
      <c r="Y10" s="256" t="s">
        <v>68</v>
      </c>
      <c r="Z10" s="256" t="s">
        <v>69</v>
      </c>
      <c r="AA10" s="256"/>
      <c r="AB10" s="256" t="s">
        <v>7162</v>
      </c>
      <c r="AC10" s="257">
        <v>118</v>
      </c>
      <c r="AD10" s="257">
        <v>15</v>
      </c>
      <c r="AE10" s="257">
        <v>13</v>
      </c>
      <c r="AF10" s="604">
        <v>233.60000000000002</v>
      </c>
      <c r="AG10" s="604">
        <v>0</v>
      </c>
      <c r="AH10" s="607">
        <f t="shared" si="0"/>
        <v>233.60000000000002</v>
      </c>
      <c r="AI10" s="458">
        <f t="shared" si="1"/>
        <v>249.95200000000003</v>
      </c>
    </row>
    <row r="11" spans="1:37" s="259" customFormat="1">
      <c r="A11" s="606">
        <v>9</v>
      </c>
      <c r="B11" s="256" t="s">
        <v>8</v>
      </c>
      <c r="C11" s="256" t="s">
        <v>7209</v>
      </c>
      <c r="D11" s="256" t="s">
        <v>7206</v>
      </c>
      <c r="E11" s="256" t="s">
        <v>6892</v>
      </c>
      <c r="F11" s="256" t="s">
        <v>2892</v>
      </c>
      <c r="G11" s="256"/>
      <c r="H11" s="256" t="s">
        <v>449</v>
      </c>
      <c r="I11" s="256">
        <v>3000</v>
      </c>
      <c r="J11" s="256" t="s">
        <v>121</v>
      </c>
      <c r="K11" s="256" t="s">
        <v>437</v>
      </c>
      <c r="L11" s="256" t="s">
        <v>404</v>
      </c>
      <c r="M11" s="256" t="s">
        <v>74</v>
      </c>
      <c r="N11" s="256" t="s">
        <v>75</v>
      </c>
      <c r="O11" s="256" t="s">
        <v>466</v>
      </c>
      <c r="P11" s="256">
        <v>23</v>
      </c>
      <c r="Q11" s="256" t="s">
        <v>596</v>
      </c>
      <c r="R11" s="256"/>
      <c r="S11" s="256" t="s">
        <v>438</v>
      </c>
      <c r="T11" s="256"/>
      <c r="U11" s="256" t="s">
        <v>7208</v>
      </c>
      <c r="V11" s="256" t="s">
        <v>68</v>
      </c>
      <c r="W11" s="256" t="s">
        <v>68</v>
      </c>
      <c r="X11" s="256" t="s">
        <v>68</v>
      </c>
      <c r="Y11" s="256" t="s">
        <v>68</v>
      </c>
      <c r="Z11" s="256" t="s">
        <v>69</v>
      </c>
      <c r="AA11" s="256"/>
      <c r="AB11" s="256" t="s">
        <v>7162</v>
      </c>
      <c r="AC11" s="257">
        <v>161</v>
      </c>
      <c r="AD11" s="257">
        <v>8</v>
      </c>
      <c r="AE11" s="257">
        <v>13</v>
      </c>
      <c r="AF11" s="604">
        <v>291.2</v>
      </c>
      <c r="AG11" s="604">
        <v>0</v>
      </c>
      <c r="AH11" s="607">
        <f t="shared" si="0"/>
        <v>291.2</v>
      </c>
      <c r="AI11" s="458">
        <f t="shared" si="1"/>
        <v>311.584</v>
      </c>
    </row>
    <row r="12" spans="1:37" s="613" customFormat="1" ht="15.75" thickBot="1">
      <c r="A12" s="608">
        <v>10</v>
      </c>
      <c r="B12" s="609" t="s">
        <v>8</v>
      </c>
      <c r="C12" s="609" t="s">
        <v>7207</v>
      </c>
      <c r="D12" s="609" t="s">
        <v>7206</v>
      </c>
      <c r="E12" s="609" t="s">
        <v>6892</v>
      </c>
      <c r="F12" s="609" t="s">
        <v>2892</v>
      </c>
      <c r="G12" s="609"/>
      <c r="H12" s="609" t="s">
        <v>441</v>
      </c>
      <c r="I12" s="609">
        <v>3000</v>
      </c>
      <c r="J12" s="609" t="s">
        <v>389</v>
      </c>
      <c r="K12" s="609" t="s">
        <v>437</v>
      </c>
      <c r="L12" s="609" t="s">
        <v>404</v>
      </c>
      <c r="M12" s="609" t="s">
        <v>74</v>
      </c>
      <c r="N12" s="609" t="s">
        <v>75</v>
      </c>
      <c r="O12" s="609" t="s">
        <v>466</v>
      </c>
      <c r="P12" s="609">
        <v>23</v>
      </c>
      <c r="Q12" s="609" t="s">
        <v>596</v>
      </c>
      <c r="R12" s="609"/>
      <c r="S12" s="609" t="s">
        <v>438</v>
      </c>
      <c r="T12" s="609"/>
      <c r="U12" s="609" t="s">
        <v>7205</v>
      </c>
      <c r="V12" s="609" t="s">
        <v>68</v>
      </c>
      <c r="W12" s="609" t="s">
        <v>68</v>
      </c>
      <c r="X12" s="609" t="s">
        <v>68</v>
      </c>
      <c r="Y12" s="609" t="s">
        <v>68</v>
      </c>
      <c r="Z12" s="609" t="s">
        <v>69</v>
      </c>
      <c r="AA12" s="609"/>
      <c r="AB12" s="609" t="s">
        <v>7162</v>
      </c>
      <c r="AC12" s="610">
        <v>118</v>
      </c>
      <c r="AD12" s="610">
        <v>15</v>
      </c>
      <c r="AE12" s="610">
        <v>13</v>
      </c>
      <c r="AF12" s="611">
        <v>233.60000000000002</v>
      </c>
      <c r="AG12" s="611">
        <v>0</v>
      </c>
      <c r="AH12" s="612">
        <f t="shared" si="0"/>
        <v>233.60000000000002</v>
      </c>
      <c r="AI12" s="466">
        <f t="shared" si="1"/>
        <v>249.95200000000003</v>
      </c>
    </row>
    <row r="13" spans="1:37" ht="15.75" thickBot="1">
      <c r="AH13" s="93"/>
    </row>
    <row r="14" spans="1:37" s="622" customFormat="1" ht="15.75" thickBot="1">
      <c r="A14" s="439" t="s">
        <v>22</v>
      </c>
      <c r="B14" s="618" t="s">
        <v>23</v>
      </c>
      <c r="C14" s="618" t="s">
        <v>24</v>
      </c>
      <c r="D14" s="618" t="s">
        <v>25</v>
      </c>
      <c r="E14" s="618" t="s">
        <v>26</v>
      </c>
      <c r="F14" s="618" t="s">
        <v>27</v>
      </c>
      <c r="G14" s="618" t="s">
        <v>28</v>
      </c>
      <c r="H14" s="618" t="s">
        <v>29</v>
      </c>
      <c r="I14" s="618" t="s">
        <v>30</v>
      </c>
      <c r="J14" s="618" t="s">
        <v>31</v>
      </c>
      <c r="K14" s="618" t="s">
        <v>32</v>
      </c>
      <c r="L14" s="618" t="s">
        <v>33</v>
      </c>
      <c r="M14" s="618" t="s">
        <v>34</v>
      </c>
      <c r="N14" s="618" t="s">
        <v>35</v>
      </c>
      <c r="O14" s="618" t="s">
        <v>36</v>
      </c>
      <c r="P14" s="618" t="s">
        <v>37</v>
      </c>
      <c r="Q14" s="618" t="s">
        <v>38</v>
      </c>
      <c r="R14" s="618" t="s">
        <v>39</v>
      </c>
      <c r="S14" s="618" t="s">
        <v>40</v>
      </c>
      <c r="T14" s="618" t="s">
        <v>41</v>
      </c>
      <c r="U14" s="618" t="s">
        <v>42</v>
      </c>
      <c r="V14" s="618" t="s">
        <v>43</v>
      </c>
      <c r="W14" s="618" t="s">
        <v>44</v>
      </c>
      <c r="X14" s="618" t="s">
        <v>45</v>
      </c>
      <c r="Y14" s="618" t="s">
        <v>46</v>
      </c>
      <c r="Z14" s="618" t="s">
        <v>47</v>
      </c>
      <c r="AA14" s="618" t="s">
        <v>48</v>
      </c>
      <c r="AB14" s="618" t="s">
        <v>49</v>
      </c>
      <c r="AC14" s="377" t="s">
        <v>50</v>
      </c>
      <c r="AD14" s="377" t="s">
        <v>51</v>
      </c>
      <c r="AE14" s="377" t="s">
        <v>52</v>
      </c>
      <c r="AF14" s="377" t="s">
        <v>53</v>
      </c>
      <c r="AG14" s="377" t="s">
        <v>54</v>
      </c>
      <c r="AH14" s="377" t="s">
        <v>55</v>
      </c>
      <c r="AI14" s="619" t="s">
        <v>56</v>
      </c>
      <c r="AJ14" s="620"/>
      <c r="AK14" s="621"/>
    </row>
    <row r="15" spans="1:37" s="259" customFormat="1">
      <c r="A15" s="606">
        <v>1</v>
      </c>
      <c r="B15" s="256" t="s">
        <v>8</v>
      </c>
      <c r="C15" s="256" t="s">
        <v>7204</v>
      </c>
      <c r="D15" s="256" t="s">
        <v>7185</v>
      </c>
      <c r="E15" s="256" t="s">
        <v>6892</v>
      </c>
      <c r="F15" s="256" t="s">
        <v>2892</v>
      </c>
      <c r="G15" s="256"/>
      <c r="H15" s="256" t="s">
        <v>441</v>
      </c>
      <c r="I15" s="256">
        <v>3000</v>
      </c>
      <c r="J15" s="256" t="s">
        <v>389</v>
      </c>
      <c r="K15" s="256" t="s">
        <v>437</v>
      </c>
      <c r="L15" s="256" t="s">
        <v>404</v>
      </c>
      <c r="M15" s="256" t="s">
        <v>74</v>
      </c>
      <c r="N15" s="256" t="s">
        <v>75</v>
      </c>
      <c r="O15" s="256" t="s">
        <v>466</v>
      </c>
      <c r="P15" s="256">
        <v>23</v>
      </c>
      <c r="Q15" s="256" t="s">
        <v>596</v>
      </c>
      <c r="R15" s="256"/>
      <c r="S15" s="256" t="s">
        <v>438</v>
      </c>
      <c r="T15" s="256"/>
      <c r="U15" s="256" t="s">
        <v>7203</v>
      </c>
      <c r="V15" s="256" t="s">
        <v>68</v>
      </c>
      <c r="W15" s="256" t="s">
        <v>68</v>
      </c>
      <c r="X15" s="256" t="s">
        <v>68</v>
      </c>
      <c r="Y15" s="256" t="s">
        <v>68</v>
      </c>
      <c r="Z15" s="256" t="s">
        <v>69</v>
      </c>
      <c r="AA15" s="256"/>
      <c r="AB15" s="256" t="s">
        <v>7162</v>
      </c>
      <c r="AC15" s="257">
        <v>118</v>
      </c>
      <c r="AD15" s="257">
        <v>15</v>
      </c>
      <c r="AE15" s="257">
        <v>13</v>
      </c>
      <c r="AF15" s="604">
        <v>233.60000000000002</v>
      </c>
      <c r="AG15" s="604">
        <v>0</v>
      </c>
      <c r="AH15" s="607">
        <f t="shared" ref="AH15:AH24" si="2">AF15-AG15</f>
        <v>233.60000000000002</v>
      </c>
      <c r="AI15" s="458">
        <f>AF15*1.07</f>
        <v>249.95200000000003</v>
      </c>
      <c r="AJ15" s="623"/>
    </row>
    <row r="16" spans="1:37" s="259" customFormat="1">
      <c r="A16" s="606">
        <v>2</v>
      </c>
      <c r="B16" s="256" t="s">
        <v>8</v>
      </c>
      <c r="C16" s="256" t="s">
        <v>7202</v>
      </c>
      <c r="D16" s="256" t="s">
        <v>7185</v>
      </c>
      <c r="E16" s="256" t="s">
        <v>6892</v>
      </c>
      <c r="F16" s="256" t="s">
        <v>2892</v>
      </c>
      <c r="G16" s="256"/>
      <c r="H16" s="256" t="s">
        <v>441</v>
      </c>
      <c r="I16" s="256">
        <v>3000</v>
      </c>
      <c r="J16" s="256" t="s">
        <v>389</v>
      </c>
      <c r="K16" s="256" t="s">
        <v>437</v>
      </c>
      <c r="L16" s="256" t="s">
        <v>404</v>
      </c>
      <c r="M16" s="256" t="s">
        <v>74</v>
      </c>
      <c r="N16" s="256" t="s">
        <v>75</v>
      </c>
      <c r="O16" s="256" t="s">
        <v>466</v>
      </c>
      <c r="P16" s="256">
        <v>23</v>
      </c>
      <c r="Q16" s="256" t="s">
        <v>596</v>
      </c>
      <c r="R16" s="256"/>
      <c r="S16" s="256" t="s">
        <v>438</v>
      </c>
      <c r="T16" s="256"/>
      <c r="U16" s="256" t="s">
        <v>7201</v>
      </c>
      <c r="V16" s="256" t="s">
        <v>68</v>
      </c>
      <c r="W16" s="256" t="s">
        <v>68</v>
      </c>
      <c r="X16" s="256" t="s">
        <v>68</v>
      </c>
      <c r="Y16" s="256" t="s">
        <v>68</v>
      </c>
      <c r="Z16" s="256" t="s">
        <v>69</v>
      </c>
      <c r="AA16" s="256"/>
      <c r="AB16" s="256" t="s">
        <v>7162</v>
      </c>
      <c r="AC16" s="257">
        <v>118</v>
      </c>
      <c r="AD16" s="257">
        <v>15</v>
      </c>
      <c r="AE16" s="257">
        <v>13</v>
      </c>
      <c r="AF16" s="604">
        <v>233.60000000000002</v>
      </c>
      <c r="AG16" s="604">
        <v>0</v>
      </c>
      <c r="AH16" s="607">
        <f t="shared" si="2"/>
        <v>233.60000000000002</v>
      </c>
      <c r="AI16" s="458">
        <f t="shared" ref="AI16:AI24" si="3">AF16*1.07</f>
        <v>249.95200000000003</v>
      </c>
      <c r="AJ16" s="623"/>
    </row>
    <row r="17" spans="1:37" s="259" customFormat="1">
      <c r="A17" s="606">
        <v>3</v>
      </c>
      <c r="B17" s="256" t="s">
        <v>8</v>
      </c>
      <c r="C17" s="256" t="s">
        <v>7200</v>
      </c>
      <c r="D17" s="256" t="s">
        <v>7185</v>
      </c>
      <c r="E17" s="256" t="s">
        <v>6892</v>
      </c>
      <c r="F17" s="256" t="s">
        <v>2892</v>
      </c>
      <c r="G17" s="256"/>
      <c r="H17" s="256" t="s">
        <v>441</v>
      </c>
      <c r="I17" s="256">
        <v>3000</v>
      </c>
      <c r="J17" s="256" t="s">
        <v>389</v>
      </c>
      <c r="K17" s="256" t="s">
        <v>437</v>
      </c>
      <c r="L17" s="256" t="s">
        <v>404</v>
      </c>
      <c r="M17" s="256" t="s">
        <v>74</v>
      </c>
      <c r="N17" s="256" t="s">
        <v>75</v>
      </c>
      <c r="O17" s="256" t="s">
        <v>466</v>
      </c>
      <c r="P17" s="256">
        <v>23</v>
      </c>
      <c r="Q17" s="256" t="s">
        <v>596</v>
      </c>
      <c r="R17" s="256"/>
      <c r="S17" s="256" t="s">
        <v>438</v>
      </c>
      <c r="T17" s="256"/>
      <c r="U17" s="256" t="s">
        <v>7199</v>
      </c>
      <c r="V17" s="256" t="s">
        <v>68</v>
      </c>
      <c r="W17" s="256" t="s">
        <v>68</v>
      </c>
      <c r="X17" s="256" t="s">
        <v>68</v>
      </c>
      <c r="Y17" s="256" t="s">
        <v>68</v>
      </c>
      <c r="Z17" s="256" t="s">
        <v>69</v>
      </c>
      <c r="AA17" s="256"/>
      <c r="AB17" s="256" t="s">
        <v>7162</v>
      </c>
      <c r="AC17" s="257">
        <v>118</v>
      </c>
      <c r="AD17" s="257">
        <v>15</v>
      </c>
      <c r="AE17" s="257">
        <v>13</v>
      </c>
      <c r="AF17" s="604">
        <v>233.60000000000002</v>
      </c>
      <c r="AG17" s="604">
        <v>0</v>
      </c>
      <c r="AH17" s="607">
        <f t="shared" si="2"/>
        <v>233.60000000000002</v>
      </c>
      <c r="AI17" s="458">
        <f t="shared" si="3"/>
        <v>249.95200000000003</v>
      </c>
      <c r="AJ17" s="623"/>
    </row>
    <row r="18" spans="1:37" s="259" customFormat="1">
      <c r="A18" s="606">
        <v>4</v>
      </c>
      <c r="B18" s="256" t="s">
        <v>8</v>
      </c>
      <c r="C18" s="256" t="s">
        <v>7198</v>
      </c>
      <c r="D18" s="256" t="s">
        <v>7185</v>
      </c>
      <c r="E18" s="256" t="s">
        <v>6892</v>
      </c>
      <c r="F18" s="256" t="s">
        <v>2892</v>
      </c>
      <c r="G18" s="256"/>
      <c r="H18" s="256" t="s">
        <v>441</v>
      </c>
      <c r="I18" s="256">
        <v>3000</v>
      </c>
      <c r="J18" s="256" t="s">
        <v>389</v>
      </c>
      <c r="K18" s="256" t="s">
        <v>437</v>
      </c>
      <c r="L18" s="256" t="s">
        <v>404</v>
      </c>
      <c r="M18" s="256" t="s">
        <v>74</v>
      </c>
      <c r="N18" s="256" t="s">
        <v>75</v>
      </c>
      <c r="O18" s="256" t="s">
        <v>466</v>
      </c>
      <c r="P18" s="256">
        <v>23</v>
      </c>
      <c r="Q18" s="256" t="s">
        <v>596</v>
      </c>
      <c r="R18" s="256"/>
      <c r="S18" s="256" t="s">
        <v>438</v>
      </c>
      <c r="T18" s="256"/>
      <c r="U18" s="256" t="s">
        <v>7197</v>
      </c>
      <c r="V18" s="256" t="s">
        <v>68</v>
      </c>
      <c r="W18" s="256" t="s">
        <v>68</v>
      </c>
      <c r="X18" s="256" t="s">
        <v>68</v>
      </c>
      <c r="Y18" s="256" t="s">
        <v>68</v>
      </c>
      <c r="Z18" s="256" t="s">
        <v>69</v>
      </c>
      <c r="AA18" s="256"/>
      <c r="AB18" s="256" t="s">
        <v>7162</v>
      </c>
      <c r="AC18" s="257">
        <v>118</v>
      </c>
      <c r="AD18" s="257">
        <v>15</v>
      </c>
      <c r="AE18" s="257">
        <v>13</v>
      </c>
      <c r="AF18" s="604">
        <v>233.60000000000002</v>
      </c>
      <c r="AG18" s="604">
        <v>0</v>
      </c>
      <c r="AH18" s="607">
        <f t="shared" si="2"/>
        <v>233.60000000000002</v>
      </c>
      <c r="AI18" s="458">
        <f t="shared" si="3"/>
        <v>249.95200000000003</v>
      </c>
      <c r="AJ18" s="623"/>
    </row>
    <row r="19" spans="1:37" s="259" customFormat="1">
      <c r="A19" s="606">
        <v>5</v>
      </c>
      <c r="B19" s="256" t="s">
        <v>8</v>
      </c>
      <c r="C19" s="256" t="s">
        <v>7196</v>
      </c>
      <c r="D19" s="256" t="s">
        <v>7185</v>
      </c>
      <c r="E19" s="256" t="s">
        <v>6892</v>
      </c>
      <c r="F19" s="256" t="s">
        <v>2892</v>
      </c>
      <c r="G19" s="256"/>
      <c r="H19" s="256" t="s">
        <v>441</v>
      </c>
      <c r="I19" s="256">
        <v>3000</v>
      </c>
      <c r="J19" s="256" t="s">
        <v>389</v>
      </c>
      <c r="K19" s="256" t="s">
        <v>437</v>
      </c>
      <c r="L19" s="256" t="s">
        <v>404</v>
      </c>
      <c r="M19" s="256" t="s">
        <v>74</v>
      </c>
      <c r="N19" s="256" t="s">
        <v>75</v>
      </c>
      <c r="O19" s="256" t="s">
        <v>466</v>
      </c>
      <c r="P19" s="256">
        <v>23</v>
      </c>
      <c r="Q19" s="256" t="s">
        <v>596</v>
      </c>
      <c r="R19" s="256"/>
      <c r="S19" s="256" t="s">
        <v>438</v>
      </c>
      <c r="T19" s="256"/>
      <c r="U19" s="256" t="s">
        <v>7195</v>
      </c>
      <c r="V19" s="256" t="s">
        <v>68</v>
      </c>
      <c r="W19" s="256" t="s">
        <v>68</v>
      </c>
      <c r="X19" s="256" t="s">
        <v>68</v>
      </c>
      <c r="Y19" s="256" t="s">
        <v>68</v>
      </c>
      <c r="Z19" s="256" t="s">
        <v>69</v>
      </c>
      <c r="AA19" s="256"/>
      <c r="AB19" s="256" t="s">
        <v>7162</v>
      </c>
      <c r="AC19" s="257">
        <v>118</v>
      </c>
      <c r="AD19" s="257">
        <v>15</v>
      </c>
      <c r="AE19" s="257">
        <v>13</v>
      </c>
      <c r="AF19" s="604">
        <v>233.60000000000002</v>
      </c>
      <c r="AG19" s="604">
        <v>0</v>
      </c>
      <c r="AH19" s="607">
        <f t="shared" si="2"/>
        <v>233.60000000000002</v>
      </c>
      <c r="AI19" s="458">
        <f t="shared" si="3"/>
        <v>249.95200000000003</v>
      </c>
      <c r="AJ19" s="623"/>
    </row>
    <row r="20" spans="1:37" s="259" customFormat="1">
      <c r="A20" s="606">
        <v>6</v>
      </c>
      <c r="B20" s="256" t="s">
        <v>8</v>
      </c>
      <c r="C20" s="256" t="s">
        <v>7194</v>
      </c>
      <c r="D20" s="256" t="s">
        <v>7185</v>
      </c>
      <c r="E20" s="256" t="s">
        <v>6892</v>
      </c>
      <c r="F20" s="256" t="s">
        <v>2892</v>
      </c>
      <c r="G20" s="256"/>
      <c r="H20" s="256" t="s">
        <v>441</v>
      </c>
      <c r="I20" s="256">
        <v>3000</v>
      </c>
      <c r="J20" s="256" t="s">
        <v>389</v>
      </c>
      <c r="K20" s="256" t="s">
        <v>437</v>
      </c>
      <c r="L20" s="256" t="s">
        <v>404</v>
      </c>
      <c r="M20" s="256" t="s">
        <v>74</v>
      </c>
      <c r="N20" s="256" t="s">
        <v>75</v>
      </c>
      <c r="O20" s="256" t="s">
        <v>466</v>
      </c>
      <c r="P20" s="256">
        <v>23</v>
      </c>
      <c r="Q20" s="256" t="s">
        <v>596</v>
      </c>
      <c r="R20" s="256"/>
      <c r="S20" s="256" t="s">
        <v>438</v>
      </c>
      <c r="T20" s="256"/>
      <c r="U20" s="256" t="s">
        <v>7193</v>
      </c>
      <c r="V20" s="256" t="s">
        <v>68</v>
      </c>
      <c r="W20" s="256" t="s">
        <v>68</v>
      </c>
      <c r="X20" s="256" t="s">
        <v>68</v>
      </c>
      <c r="Y20" s="256" t="s">
        <v>68</v>
      </c>
      <c r="Z20" s="256" t="s">
        <v>69</v>
      </c>
      <c r="AA20" s="256"/>
      <c r="AB20" s="256" t="s">
        <v>7162</v>
      </c>
      <c r="AC20" s="257">
        <v>118</v>
      </c>
      <c r="AD20" s="257">
        <v>15</v>
      </c>
      <c r="AE20" s="257">
        <v>13</v>
      </c>
      <c r="AF20" s="604">
        <v>233.60000000000002</v>
      </c>
      <c r="AG20" s="604">
        <v>0</v>
      </c>
      <c r="AH20" s="607">
        <f t="shared" si="2"/>
        <v>233.60000000000002</v>
      </c>
      <c r="AI20" s="458">
        <f t="shared" si="3"/>
        <v>249.95200000000003</v>
      </c>
      <c r="AJ20" s="623"/>
    </row>
    <row r="21" spans="1:37" s="259" customFormat="1">
      <c r="A21" s="606">
        <v>7</v>
      </c>
      <c r="B21" s="256" t="s">
        <v>8</v>
      </c>
      <c r="C21" s="256" t="s">
        <v>7192</v>
      </c>
      <c r="D21" s="256" t="s">
        <v>7185</v>
      </c>
      <c r="E21" s="256" t="s">
        <v>6892</v>
      </c>
      <c r="F21" s="256" t="s">
        <v>2892</v>
      </c>
      <c r="G21" s="256"/>
      <c r="H21" s="256" t="s">
        <v>441</v>
      </c>
      <c r="I21" s="256">
        <v>3000</v>
      </c>
      <c r="J21" s="256" t="s">
        <v>389</v>
      </c>
      <c r="K21" s="256" t="s">
        <v>437</v>
      </c>
      <c r="L21" s="256" t="s">
        <v>404</v>
      </c>
      <c r="M21" s="256" t="s">
        <v>74</v>
      </c>
      <c r="N21" s="256" t="s">
        <v>75</v>
      </c>
      <c r="O21" s="256" t="s">
        <v>466</v>
      </c>
      <c r="P21" s="256">
        <v>23</v>
      </c>
      <c r="Q21" s="256" t="s">
        <v>596</v>
      </c>
      <c r="R21" s="256"/>
      <c r="S21" s="256" t="s">
        <v>438</v>
      </c>
      <c r="T21" s="256"/>
      <c r="U21" s="256" t="s">
        <v>7191</v>
      </c>
      <c r="V21" s="256" t="s">
        <v>68</v>
      </c>
      <c r="W21" s="256" t="s">
        <v>68</v>
      </c>
      <c r="X21" s="256" t="s">
        <v>68</v>
      </c>
      <c r="Y21" s="256" t="s">
        <v>68</v>
      </c>
      <c r="Z21" s="256" t="s">
        <v>69</v>
      </c>
      <c r="AA21" s="256"/>
      <c r="AB21" s="256" t="s">
        <v>7162</v>
      </c>
      <c r="AC21" s="257">
        <v>118</v>
      </c>
      <c r="AD21" s="257">
        <v>15</v>
      </c>
      <c r="AE21" s="257">
        <v>13</v>
      </c>
      <c r="AF21" s="604">
        <v>233.60000000000002</v>
      </c>
      <c r="AG21" s="604">
        <v>0</v>
      </c>
      <c r="AH21" s="607">
        <f t="shared" si="2"/>
        <v>233.60000000000002</v>
      </c>
      <c r="AI21" s="458">
        <f t="shared" si="3"/>
        <v>249.95200000000003</v>
      </c>
      <c r="AJ21" s="623"/>
    </row>
    <row r="22" spans="1:37" s="259" customFormat="1">
      <c r="A22" s="606">
        <v>8</v>
      </c>
      <c r="B22" s="256" t="s">
        <v>8</v>
      </c>
      <c r="C22" s="256" t="s">
        <v>7190</v>
      </c>
      <c r="D22" s="256" t="s">
        <v>7185</v>
      </c>
      <c r="E22" s="256" t="s">
        <v>6892</v>
      </c>
      <c r="F22" s="256" t="s">
        <v>2892</v>
      </c>
      <c r="G22" s="256"/>
      <c r="H22" s="256" t="s">
        <v>441</v>
      </c>
      <c r="I22" s="256">
        <v>3000</v>
      </c>
      <c r="J22" s="256" t="s">
        <v>389</v>
      </c>
      <c r="K22" s="256" t="s">
        <v>437</v>
      </c>
      <c r="L22" s="256" t="s">
        <v>404</v>
      </c>
      <c r="M22" s="256" t="s">
        <v>74</v>
      </c>
      <c r="N22" s="256" t="s">
        <v>75</v>
      </c>
      <c r="O22" s="256" t="s">
        <v>466</v>
      </c>
      <c r="P22" s="256">
        <v>23</v>
      </c>
      <c r="Q22" s="256" t="s">
        <v>596</v>
      </c>
      <c r="R22" s="256"/>
      <c r="S22" s="256" t="s">
        <v>438</v>
      </c>
      <c r="T22" s="256"/>
      <c r="U22" s="256" t="s">
        <v>7189</v>
      </c>
      <c r="V22" s="256" t="s">
        <v>68</v>
      </c>
      <c r="W22" s="256" t="s">
        <v>68</v>
      </c>
      <c r="X22" s="256" t="s">
        <v>68</v>
      </c>
      <c r="Y22" s="256" t="s">
        <v>68</v>
      </c>
      <c r="Z22" s="256" t="s">
        <v>69</v>
      </c>
      <c r="AA22" s="256"/>
      <c r="AB22" s="256" t="s">
        <v>7162</v>
      </c>
      <c r="AC22" s="257">
        <v>118</v>
      </c>
      <c r="AD22" s="257">
        <v>15</v>
      </c>
      <c r="AE22" s="257">
        <v>13</v>
      </c>
      <c r="AF22" s="604">
        <v>233.60000000000002</v>
      </c>
      <c r="AG22" s="604">
        <v>0</v>
      </c>
      <c r="AH22" s="607">
        <f t="shared" si="2"/>
        <v>233.60000000000002</v>
      </c>
      <c r="AI22" s="458">
        <f t="shared" si="3"/>
        <v>249.95200000000003</v>
      </c>
      <c r="AJ22" s="623"/>
    </row>
    <row r="23" spans="1:37" s="259" customFormat="1">
      <c r="A23" s="606">
        <v>9</v>
      </c>
      <c r="B23" s="256" t="s">
        <v>8</v>
      </c>
      <c r="C23" s="256" t="s">
        <v>7188</v>
      </c>
      <c r="D23" s="256" t="s">
        <v>7185</v>
      </c>
      <c r="E23" s="256" t="s">
        <v>6892</v>
      </c>
      <c r="F23" s="256" t="s">
        <v>2892</v>
      </c>
      <c r="G23" s="256"/>
      <c r="H23" s="256" t="s">
        <v>441</v>
      </c>
      <c r="I23" s="256">
        <v>3000</v>
      </c>
      <c r="J23" s="256" t="s">
        <v>389</v>
      </c>
      <c r="K23" s="256" t="s">
        <v>437</v>
      </c>
      <c r="L23" s="256" t="s">
        <v>404</v>
      </c>
      <c r="M23" s="256" t="s">
        <v>74</v>
      </c>
      <c r="N23" s="256" t="s">
        <v>75</v>
      </c>
      <c r="O23" s="256" t="s">
        <v>466</v>
      </c>
      <c r="P23" s="256">
        <v>23</v>
      </c>
      <c r="Q23" s="256" t="s">
        <v>596</v>
      </c>
      <c r="R23" s="256"/>
      <c r="S23" s="256" t="s">
        <v>438</v>
      </c>
      <c r="T23" s="256"/>
      <c r="U23" s="256" t="s">
        <v>7187</v>
      </c>
      <c r="V23" s="256" t="s">
        <v>68</v>
      </c>
      <c r="W23" s="256" t="s">
        <v>68</v>
      </c>
      <c r="X23" s="256" t="s">
        <v>68</v>
      </c>
      <c r="Y23" s="256" t="s">
        <v>68</v>
      </c>
      <c r="Z23" s="256" t="s">
        <v>69</v>
      </c>
      <c r="AA23" s="256"/>
      <c r="AB23" s="256" t="s">
        <v>7162</v>
      </c>
      <c r="AC23" s="257">
        <v>118</v>
      </c>
      <c r="AD23" s="257">
        <v>15</v>
      </c>
      <c r="AE23" s="257">
        <v>13</v>
      </c>
      <c r="AF23" s="604">
        <v>233.60000000000002</v>
      </c>
      <c r="AG23" s="604">
        <v>0</v>
      </c>
      <c r="AH23" s="607">
        <f t="shared" si="2"/>
        <v>233.60000000000002</v>
      </c>
      <c r="AI23" s="458">
        <f t="shared" si="3"/>
        <v>249.95200000000003</v>
      </c>
      <c r="AJ23" s="623"/>
    </row>
    <row r="24" spans="1:37" s="613" customFormat="1" ht="15.75" thickBot="1">
      <c r="A24" s="608">
        <v>10</v>
      </c>
      <c r="B24" s="609" t="s">
        <v>8</v>
      </c>
      <c r="C24" s="609" t="s">
        <v>7186</v>
      </c>
      <c r="D24" s="609" t="s">
        <v>7185</v>
      </c>
      <c r="E24" s="609" t="s">
        <v>6892</v>
      </c>
      <c r="F24" s="609" t="s">
        <v>2892</v>
      </c>
      <c r="G24" s="609"/>
      <c r="H24" s="609" t="s">
        <v>441</v>
      </c>
      <c r="I24" s="609">
        <v>3000</v>
      </c>
      <c r="J24" s="609" t="s">
        <v>389</v>
      </c>
      <c r="K24" s="609" t="s">
        <v>437</v>
      </c>
      <c r="L24" s="609" t="s">
        <v>404</v>
      </c>
      <c r="M24" s="609" t="s">
        <v>74</v>
      </c>
      <c r="N24" s="609" t="s">
        <v>75</v>
      </c>
      <c r="O24" s="609" t="s">
        <v>466</v>
      </c>
      <c r="P24" s="609">
        <v>23</v>
      </c>
      <c r="Q24" s="609" t="s">
        <v>596</v>
      </c>
      <c r="R24" s="609"/>
      <c r="S24" s="609" t="s">
        <v>438</v>
      </c>
      <c r="T24" s="609"/>
      <c r="U24" s="609" t="s">
        <v>7184</v>
      </c>
      <c r="V24" s="609" t="s">
        <v>68</v>
      </c>
      <c r="W24" s="609" t="s">
        <v>68</v>
      </c>
      <c r="X24" s="609" t="s">
        <v>68</v>
      </c>
      <c r="Y24" s="609" t="s">
        <v>68</v>
      </c>
      <c r="Z24" s="609" t="s">
        <v>69</v>
      </c>
      <c r="AA24" s="609"/>
      <c r="AB24" s="609" t="s">
        <v>7162</v>
      </c>
      <c r="AC24" s="610">
        <v>118</v>
      </c>
      <c r="AD24" s="610">
        <v>15</v>
      </c>
      <c r="AE24" s="610">
        <v>13</v>
      </c>
      <c r="AF24" s="611">
        <v>233.60000000000002</v>
      </c>
      <c r="AG24" s="611">
        <v>0</v>
      </c>
      <c r="AH24" s="612">
        <f t="shared" si="2"/>
        <v>233.60000000000002</v>
      </c>
      <c r="AI24" s="466">
        <f t="shared" si="3"/>
        <v>249.95200000000003</v>
      </c>
      <c r="AJ24" s="624"/>
    </row>
    <row r="25" spans="1:37" ht="15.75" thickBot="1">
      <c r="AH25" s="93"/>
    </row>
    <row r="26" spans="1:37" s="622" customFormat="1" ht="15.75" thickBot="1">
      <c r="A26" s="439" t="s">
        <v>22</v>
      </c>
      <c r="B26" s="618" t="s">
        <v>23</v>
      </c>
      <c r="C26" s="618" t="s">
        <v>24</v>
      </c>
      <c r="D26" s="618" t="s">
        <v>25</v>
      </c>
      <c r="E26" s="618" t="s">
        <v>26</v>
      </c>
      <c r="F26" s="618" t="s">
        <v>27</v>
      </c>
      <c r="G26" s="618" t="s">
        <v>28</v>
      </c>
      <c r="H26" s="618" t="s">
        <v>29</v>
      </c>
      <c r="I26" s="618" t="s">
        <v>30</v>
      </c>
      <c r="J26" s="618" t="s">
        <v>31</v>
      </c>
      <c r="K26" s="618" t="s">
        <v>32</v>
      </c>
      <c r="L26" s="618" t="s">
        <v>33</v>
      </c>
      <c r="M26" s="618" t="s">
        <v>34</v>
      </c>
      <c r="N26" s="618" t="s">
        <v>35</v>
      </c>
      <c r="O26" s="618" t="s">
        <v>36</v>
      </c>
      <c r="P26" s="618" t="s">
        <v>37</v>
      </c>
      <c r="Q26" s="618" t="s">
        <v>38</v>
      </c>
      <c r="R26" s="618" t="s">
        <v>39</v>
      </c>
      <c r="S26" s="618" t="s">
        <v>40</v>
      </c>
      <c r="T26" s="618" t="s">
        <v>41</v>
      </c>
      <c r="U26" s="618" t="s">
        <v>42</v>
      </c>
      <c r="V26" s="618" t="s">
        <v>43</v>
      </c>
      <c r="W26" s="618" t="s">
        <v>44</v>
      </c>
      <c r="X26" s="618" t="s">
        <v>45</v>
      </c>
      <c r="Y26" s="618" t="s">
        <v>46</v>
      </c>
      <c r="Z26" s="618" t="s">
        <v>47</v>
      </c>
      <c r="AA26" s="618" t="s">
        <v>48</v>
      </c>
      <c r="AB26" s="618" t="s">
        <v>49</v>
      </c>
      <c r="AC26" s="377" t="s">
        <v>50</v>
      </c>
      <c r="AD26" s="377" t="s">
        <v>51</v>
      </c>
      <c r="AE26" s="377" t="s">
        <v>52</v>
      </c>
      <c r="AF26" s="377" t="s">
        <v>53</v>
      </c>
      <c r="AG26" s="377" t="s">
        <v>54</v>
      </c>
      <c r="AH26" s="377" t="s">
        <v>55</v>
      </c>
      <c r="AI26" s="619" t="s">
        <v>56</v>
      </c>
      <c r="AJ26" s="620"/>
      <c r="AK26" s="621"/>
    </row>
    <row r="27" spans="1:37">
      <c r="A27" s="602">
        <v>1</v>
      </c>
      <c r="B27" s="224" t="s">
        <v>8</v>
      </c>
      <c r="C27" s="224" t="s">
        <v>7183</v>
      </c>
      <c r="D27" s="224" t="s">
        <v>7164</v>
      </c>
      <c r="E27" s="224" t="s">
        <v>6892</v>
      </c>
      <c r="F27" s="224" t="s">
        <v>2892</v>
      </c>
      <c r="H27" s="224" t="s">
        <v>441</v>
      </c>
      <c r="I27" s="224">
        <v>3000</v>
      </c>
      <c r="J27" s="224" t="s">
        <v>389</v>
      </c>
      <c r="K27" s="224" t="s">
        <v>437</v>
      </c>
      <c r="L27" s="224" t="s">
        <v>404</v>
      </c>
      <c r="M27" s="224" t="s">
        <v>74</v>
      </c>
      <c r="N27" s="224" t="s">
        <v>75</v>
      </c>
      <c r="O27" s="224" t="s">
        <v>466</v>
      </c>
      <c r="P27" s="224">
        <v>23</v>
      </c>
      <c r="Q27" s="224" t="s">
        <v>596</v>
      </c>
      <c r="S27" s="224" t="s">
        <v>438</v>
      </c>
      <c r="U27" s="224" t="s">
        <v>7182</v>
      </c>
      <c r="V27" s="224" t="s">
        <v>68</v>
      </c>
      <c r="W27" s="224" t="s">
        <v>68</v>
      </c>
      <c r="X27" s="224" t="s">
        <v>68</v>
      </c>
      <c r="Y27" s="224" t="s">
        <v>68</v>
      </c>
      <c r="Z27" s="224" t="s">
        <v>69</v>
      </c>
      <c r="AB27" s="224" t="s">
        <v>7162</v>
      </c>
      <c r="AC27" s="91">
        <v>118</v>
      </c>
      <c r="AD27" s="91">
        <v>15</v>
      </c>
      <c r="AE27" s="91">
        <v>13</v>
      </c>
      <c r="AF27" s="605">
        <v>233.60000000000002</v>
      </c>
      <c r="AG27" s="605">
        <v>0</v>
      </c>
      <c r="AH27" s="93">
        <f t="shared" ref="AH27:AH36" si="4">AF27-AG27</f>
        <v>233.60000000000002</v>
      </c>
      <c r="AI27" s="35">
        <f>AF27*1.07</f>
        <v>249.95200000000003</v>
      </c>
      <c r="AJ27" s="830"/>
    </row>
    <row r="28" spans="1:37">
      <c r="A28" s="602">
        <v>2</v>
      </c>
      <c r="B28" s="224" t="s">
        <v>8</v>
      </c>
      <c r="C28" s="224" t="s">
        <v>7181</v>
      </c>
      <c r="D28" s="224" t="s">
        <v>7164</v>
      </c>
      <c r="E28" s="224" t="s">
        <v>6892</v>
      </c>
      <c r="F28" s="224" t="s">
        <v>2892</v>
      </c>
      <c r="H28" s="224" t="s">
        <v>441</v>
      </c>
      <c r="I28" s="224">
        <v>3000</v>
      </c>
      <c r="J28" s="224" t="s">
        <v>389</v>
      </c>
      <c r="K28" s="224" t="s">
        <v>437</v>
      </c>
      <c r="L28" s="224" t="s">
        <v>404</v>
      </c>
      <c r="M28" s="224" t="s">
        <v>74</v>
      </c>
      <c r="N28" s="224" t="s">
        <v>75</v>
      </c>
      <c r="O28" s="224" t="s">
        <v>466</v>
      </c>
      <c r="P28" s="224">
        <v>23</v>
      </c>
      <c r="Q28" s="224" t="s">
        <v>596</v>
      </c>
      <c r="S28" s="224" t="s">
        <v>438</v>
      </c>
      <c r="U28" s="224" t="s">
        <v>7180</v>
      </c>
      <c r="V28" s="224" t="s">
        <v>68</v>
      </c>
      <c r="W28" s="224" t="s">
        <v>68</v>
      </c>
      <c r="X28" s="224" t="s">
        <v>68</v>
      </c>
      <c r="Y28" s="224" t="s">
        <v>68</v>
      </c>
      <c r="Z28" s="224" t="s">
        <v>69</v>
      </c>
      <c r="AB28" s="224" t="s">
        <v>7162</v>
      </c>
      <c r="AC28" s="91">
        <v>118</v>
      </c>
      <c r="AD28" s="91">
        <v>15</v>
      </c>
      <c r="AE28" s="91">
        <v>13</v>
      </c>
      <c r="AF28" s="605">
        <v>233.60000000000002</v>
      </c>
      <c r="AG28" s="605">
        <v>0</v>
      </c>
      <c r="AH28" s="93">
        <f t="shared" si="4"/>
        <v>233.60000000000002</v>
      </c>
      <c r="AI28" s="35">
        <f t="shared" ref="AI28:AI36" si="5">AF28*1.07</f>
        <v>249.95200000000003</v>
      </c>
      <c r="AJ28" s="830"/>
    </row>
    <row r="29" spans="1:37">
      <c r="A29" s="602">
        <v>3</v>
      </c>
      <c r="B29" s="224" t="s">
        <v>8</v>
      </c>
      <c r="C29" s="224" t="s">
        <v>7179</v>
      </c>
      <c r="D29" s="224" t="s">
        <v>7164</v>
      </c>
      <c r="E29" s="224" t="s">
        <v>6892</v>
      </c>
      <c r="F29" s="224" t="s">
        <v>2892</v>
      </c>
      <c r="H29" s="224" t="s">
        <v>441</v>
      </c>
      <c r="I29" s="224">
        <v>3000</v>
      </c>
      <c r="J29" s="224" t="s">
        <v>389</v>
      </c>
      <c r="K29" s="224" t="s">
        <v>437</v>
      </c>
      <c r="L29" s="224" t="s">
        <v>404</v>
      </c>
      <c r="M29" s="224" t="s">
        <v>74</v>
      </c>
      <c r="N29" s="224" t="s">
        <v>75</v>
      </c>
      <c r="O29" s="224" t="s">
        <v>466</v>
      </c>
      <c r="P29" s="224">
        <v>23</v>
      </c>
      <c r="Q29" s="224" t="s">
        <v>596</v>
      </c>
      <c r="S29" s="224" t="s">
        <v>438</v>
      </c>
      <c r="U29" s="224" t="s">
        <v>7178</v>
      </c>
      <c r="V29" s="224" t="s">
        <v>68</v>
      </c>
      <c r="W29" s="224" t="s">
        <v>68</v>
      </c>
      <c r="X29" s="224" t="s">
        <v>68</v>
      </c>
      <c r="Y29" s="224" t="s">
        <v>68</v>
      </c>
      <c r="Z29" s="224" t="s">
        <v>69</v>
      </c>
      <c r="AB29" s="224" t="s">
        <v>7162</v>
      </c>
      <c r="AC29" s="91">
        <v>118</v>
      </c>
      <c r="AD29" s="91">
        <v>15</v>
      </c>
      <c r="AE29" s="91">
        <v>13</v>
      </c>
      <c r="AF29" s="605">
        <v>233.60000000000002</v>
      </c>
      <c r="AG29" s="605">
        <v>0</v>
      </c>
      <c r="AH29" s="93">
        <f t="shared" si="4"/>
        <v>233.60000000000002</v>
      </c>
      <c r="AI29" s="35">
        <f t="shared" si="5"/>
        <v>249.95200000000003</v>
      </c>
      <c r="AJ29" s="830"/>
    </row>
    <row r="30" spans="1:37">
      <c r="A30" s="602">
        <v>4</v>
      </c>
      <c r="B30" s="224" t="s">
        <v>8</v>
      </c>
      <c r="C30" s="224" t="s">
        <v>7177</v>
      </c>
      <c r="D30" s="224" t="s">
        <v>7164</v>
      </c>
      <c r="E30" s="224" t="s">
        <v>6892</v>
      </c>
      <c r="F30" s="224" t="s">
        <v>2892</v>
      </c>
      <c r="H30" s="224" t="s">
        <v>441</v>
      </c>
      <c r="I30" s="224">
        <v>3000</v>
      </c>
      <c r="J30" s="224" t="s">
        <v>389</v>
      </c>
      <c r="K30" s="224" t="s">
        <v>437</v>
      </c>
      <c r="L30" s="224" t="s">
        <v>404</v>
      </c>
      <c r="M30" s="224" t="s">
        <v>74</v>
      </c>
      <c r="N30" s="224" t="s">
        <v>75</v>
      </c>
      <c r="O30" s="224" t="s">
        <v>466</v>
      </c>
      <c r="P30" s="224">
        <v>23</v>
      </c>
      <c r="Q30" s="224" t="s">
        <v>596</v>
      </c>
      <c r="S30" s="224" t="s">
        <v>438</v>
      </c>
      <c r="U30" s="224" t="s">
        <v>7176</v>
      </c>
      <c r="V30" s="224" t="s">
        <v>68</v>
      </c>
      <c r="W30" s="224" t="s">
        <v>68</v>
      </c>
      <c r="X30" s="224" t="s">
        <v>68</v>
      </c>
      <c r="Y30" s="224" t="s">
        <v>68</v>
      </c>
      <c r="Z30" s="224" t="s">
        <v>69</v>
      </c>
      <c r="AB30" s="224" t="s">
        <v>7162</v>
      </c>
      <c r="AC30" s="91">
        <v>118</v>
      </c>
      <c r="AD30" s="91">
        <v>15</v>
      </c>
      <c r="AE30" s="91">
        <v>13</v>
      </c>
      <c r="AF30" s="605">
        <v>233.60000000000002</v>
      </c>
      <c r="AG30" s="605">
        <v>0</v>
      </c>
      <c r="AH30" s="93">
        <f t="shared" si="4"/>
        <v>233.60000000000002</v>
      </c>
      <c r="AI30" s="35">
        <f t="shared" si="5"/>
        <v>249.95200000000003</v>
      </c>
      <c r="AJ30" s="830"/>
    </row>
    <row r="31" spans="1:37">
      <c r="A31" s="602">
        <v>5</v>
      </c>
      <c r="B31" s="224" t="s">
        <v>8</v>
      </c>
      <c r="C31" s="224" t="s">
        <v>7175</v>
      </c>
      <c r="D31" s="224" t="s">
        <v>7164</v>
      </c>
      <c r="E31" s="224" t="s">
        <v>6892</v>
      </c>
      <c r="F31" s="224" t="s">
        <v>2892</v>
      </c>
      <c r="H31" s="224" t="s">
        <v>441</v>
      </c>
      <c r="I31" s="224">
        <v>3000</v>
      </c>
      <c r="J31" s="224" t="s">
        <v>389</v>
      </c>
      <c r="K31" s="224" t="s">
        <v>437</v>
      </c>
      <c r="L31" s="224" t="s">
        <v>404</v>
      </c>
      <c r="M31" s="224" t="s">
        <v>74</v>
      </c>
      <c r="N31" s="224" t="s">
        <v>75</v>
      </c>
      <c r="O31" s="224" t="s">
        <v>466</v>
      </c>
      <c r="P31" s="224">
        <v>23</v>
      </c>
      <c r="Q31" s="224" t="s">
        <v>596</v>
      </c>
      <c r="S31" s="224" t="s">
        <v>438</v>
      </c>
      <c r="U31" s="224" t="s">
        <v>7174</v>
      </c>
      <c r="V31" s="224" t="s">
        <v>68</v>
      </c>
      <c r="W31" s="224" t="s">
        <v>68</v>
      </c>
      <c r="X31" s="224" t="s">
        <v>68</v>
      </c>
      <c r="Y31" s="224" t="s">
        <v>68</v>
      </c>
      <c r="Z31" s="224" t="s">
        <v>69</v>
      </c>
      <c r="AB31" s="224" t="s">
        <v>7162</v>
      </c>
      <c r="AC31" s="91">
        <v>118</v>
      </c>
      <c r="AD31" s="91">
        <v>15</v>
      </c>
      <c r="AE31" s="91">
        <v>13</v>
      </c>
      <c r="AF31" s="605">
        <v>233.60000000000002</v>
      </c>
      <c r="AG31" s="605">
        <v>0</v>
      </c>
      <c r="AH31" s="93">
        <f t="shared" si="4"/>
        <v>233.60000000000002</v>
      </c>
      <c r="AI31" s="35">
        <f t="shared" si="5"/>
        <v>249.95200000000003</v>
      </c>
      <c r="AJ31" s="830"/>
    </row>
    <row r="32" spans="1:37">
      <c r="A32" s="602">
        <v>6</v>
      </c>
      <c r="B32" s="224" t="s">
        <v>8</v>
      </c>
      <c r="C32" s="224" t="s">
        <v>7173</v>
      </c>
      <c r="D32" s="224" t="s">
        <v>7164</v>
      </c>
      <c r="E32" s="224" t="s">
        <v>6892</v>
      </c>
      <c r="F32" s="224" t="s">
        <v>2892</v>
      </c>
      <c r="H32" s="224" t="s">
        <v>441</v>
      </c>
      <c r="I32" s="224">
        <v>3000</v>
      </c>
      <c r="J32" s="224" t="s">
        <v>389</v>
      </c>
      <c r="K32" s="224" t="s">
        <v>437</v>
      </c>
      <c r="L32" s="224" t="s">
        <v>404</v>
      </c>
      <c r="M32" s="224" t="s">
        <v>74</v>
      </c>
      <c r="N32" s="224" t="s">
        <v>75</v>
      </c>
      <c r="O32" s="224" t="s">
        <v>466</v>
      </c>
      <c r="P32" s="224">
        <v>23</v>
      </c>
      <c r="Q32" s="224" t="s">
        <v>596</v>
      </c>
      <c r="S32" s="224" t="s">
        <v>438</v>
      </c>
      <c r="U32" s="224" t="s">
        <v>7172</v>
      </c>
      <c r="V32" s="224" t="s">
        <v>68</v>
      </c>
      <c r="W32" s="224" t="s">
        <v>68</v>
      </c>
      <c r="X32" s="224" t="s">
        <v>68</v>
      </c>
      <c r="Y32" s="224" t="s">
        <v>68</v>
      </c>
      <c r="Z32" s="224" t="s">
        <v>69</v>
      </c>
      <c r="AB32" s="224" t="s">
        <v>7162</v>
      </c>
      <c r="AC32" s="91">
        <v>118</v>
      </c>
      <c r="AD32" s="91">
        <v>15</v>
      </c>
      <c r="AE32" s="91">
        <v>13</v>
      </c>
      <c r="AF32" s="605">
        <v>233.60000000000002</v>
      </c>
      <c r="AG32" s="605">
        <v>0</v>
      </c>
      <c r="AH32" s="93">
        <f t="shared" si="4"/>
        <v>233.60000000000002</v>
      </c>
      <c r="AI32" s="35">
        <f t="shared" si="5"/>
        <v>249.95200000000003</v>
      </c>
      <c r="AJ32" s="830"/>
    </row>
    <row r="33" spans="1:36">
      <c r="A33" s="602">
        <v>7</v>
      </c>
      <c r="B33" s="224" t="s">
        <v>8</v>
      </c>
      <c r="C33" s="224" t="s">
        <v>7171</v>
      </c>
      <c r="D33" s="224" t="s">
        <v>7164</v>
      </c>
      <c r="E33" s="224" t="s">
        <v>6892</v>
      </c>
      <c r="F33" s="224" t="s">
        <v>2892</v>
      </c>
      <c r="H33" s="224" t="s">
        <v>441</v>
      </c>
      <c r="I33" s="224">
        <v>3000</v>
      </c>
      <c r="J33" s="224" t="s">
        <v>389</v>
      </c>
      <c r="K33" s="224" t="s">
        <v>437</v>
      </c>
      <c r="L33" s="224" t="s">
        <v>404</v>
      </c>
      <c r="M33" s="224" t="s">
        <v>74</v>
      </c>
      <c r="N33" s="224" t="s">
        <v>75</v>
      </c>
      <c r="O33" s="224" t="s">
        <v>466</v>
      </c>
      <c r="P33" s="224">
        <v>23</v>
      </c>
      <c r="Q33" s="224" t="s">
        <v>596</v>
      </c>
      <c r="S33" s="224" t="s">
        <v>438</v>
      </c>
      <c r="U33" s="224" t="s">
        <v>7170</v>
      </c>
      <c r="V33" s="224" t="s">
        <v>68</v>
      </c>
      <c r="W33" s="224" t="s">
        <v>68</v>
      </c>
      <c r="X33" s="224" t="s">
        <v>68</v>
      </c>
      <c r="Y33" s="224" t="s">
        <v>68</v>
      </c>
      <c r="Z33" s="224" t="s">
        <v>69</v>
      </c>
      <c r="AB33" s="224" t="s">
        <v>7162</v>
      </c>
      <c r="AC33" s="91">
        <v>118</v>
      </c>
      <c r="AD33" s="91">
        <v>15</v>
      </c>
      <c r="AE33" s="91">
        <v>13</v>
      </c>
      <c r="AF33" s="605">
        <v>233.60000000000002</v>
      </c>
      <c r="AG33" s="605">
        <v>0</v>
      </c>
      <c r="AH33" s="93">
        <f t="shared" si="4"/>
        <v>233.60000000000002</v>
      </c>
      <c r="AI33" s="35">
        <f t="shared" si="5"/>
        <v>249.95200000000003</v>
      </c>
      <c r="AJ33" s="830"/>
    </row>
    <row r="34" spans="1:36">
      <c r="A34" s="602">
        <v>8</v>
      </c>
      <c r="B34" s="224" t="s">
        <v>8</v>
      </c>
      <c r="C34" s="224" t="s">
        <v>7169</v>
      </c>
      <c r="D34" s="224" t="s">
        <v>7164</v>
      </c>
      <c r="E34" s="224" t="s">
        <v>6892</v>
      </c>
      <c r="F34" s="224" t="s">
        <v>2892</v>
      </c>
      <c r="H34" s="224" t="s">
        <v>441</v>
      </c>
      <c r="I34" s="224">
        <v>3000</v>
      </c>
      <c r="J34" s="224" t="s">
        <v>389</v>
      </c>
      <c r="K34" s="224" t="s">
        <v>437</v>
      </c>
      <c r="L34" s="224" t="s">
        <v>404</v>
      </c>
      <c r="M34" s="224" t="s">
        <v>74</v>
      </c>
      <c r="N34" s="224" t="s">
        <v>75</v>
      </c>
      <c r="O34" s="224" t="s">
        <v>466</v>
      </c>
      <c r="P34" s="224">
        <v>23</v>
      </c>
      <c r="Q34" s="224" t="s">
        <v>596</v>
      </c>
      <c r="S34" s="224" t="s">
        <v>438</v>
      </c>
      <c r="U34" s="224" t="s">
        <v>7168</v>
      </c>
      <c r="V34" s="224" t="s">
        <v>68</v>
      </c>
      <c r="W34" s="224" t="s">
        <v>68</v>
      </c>
      <c r="X34" s="224" t="s">
        <v>68</v>
      </c>
      <c r="Y34" s="224" t="s">
        <v>68</v>
      </c>
      <c r="Z34" s="224" t="s">
        <v>69</v>
      </c>
      <c r="AB34" s="224" t="s">
        <v>7162</v>
      </c>
      <c r="AC34" s="91">
        <v>118</v>
      </c>
      <c r="AD34" s="91">
        <v>15</v>
      </c>
      <c r="AE34" s="91">
        <v>13</v>
      </c>
      <c r="AF34" s="605">
        <v>233.60000000000002</v>
      </c>
      <c r="AG34" s="605">
        <v>0</v>
      </c>
      <c r="AH34" s="93">
        <f t="shared" si="4"/>
        <v>233.60000000000002</v>
      </c>
      <c r="AI34" s="35">
        <f t="shared" si="5"/>
        <v>249.95200000000003</v>
      </c>
      <c r="AJ34" s="830"/>
    </row>
    <row r="35" spans="1:36">
      <c r="A35" s="602">
        <v>9</v>
      </c>
      <c r="B35" s="224" t="s">
        <v>8</v>
      </c>
      <c r="C35" s="224" t="s">
        <v>7167</v>
      </c>
      <c r="D35" s="224" t="s">
        <v>7164</v>
      </c>
      <c r="E35" s="224" t="s">
        <v>6892</v>
      </c>
      <c r="F35" s="224" t="s">
        <v>2892</v>
      </c>
      <c r="H35" s="224" t="s">
        <v>441</v>
      </c>
      <c r="I35" s="224">
        <v>3000</v>
      </c>
      <c r="J35" s="224" t="s">
        <v>389</v>
      </c>
      <c r="K35" s="224" t="s">
        <v>437</v>
      </c>
      <c r="L35" s="224" t="s">
        <v>404</v>
      </c>
      <c r="M35" s="224" t="s">
        <v>74</v>
      </c>
      <c r="N35" s="224" t="s">
        <v>75</v>
      </c>
      <c r="O35" s="224" t="s">
        <v>466</v>
      </c>
      <c r="P35" s="224">
        <v>23</v>
      </c>
      <c r="Q35" s="224" t="s">
        <v>596</v>
      </c>
      <c r="S35" s="224" t="s">
        <v>438</v>
      </c>
      <c r="U35" s="224" t="s">
        <v>7166</v>
      </c>
      <c r="V35" s="224" t="s">
        <v>68</v>
      </c>
      <c r="W35" s="224" t="s">
        <v>68</v>
      </c>
      <c r="X35" s="224" t="s">
        <v>68</v>
      </c>
      <c r="Y35" s="224" t="s">
        <v>68</v>
      </c>
      <c r="Z35" s="224" t="s">
        <v>69</v>
      </c>
      <c r="AB35" s="224" t="s">
        <v>7162</v>
      </c>
      <c r="AC35" s="91">
        <v>118</v>
      </c>
      <c r="AD35" s="91">
        <v>15</v>
      </c>
      <c r="AE35" s="91">
        <v>13</v>
      </c>
      <c r="AF35" s="605">
        <v>233.60000000000002</v>
      </c>
      <c r="AG35" s="605">
        <v>0</v>
      </c>
      <c r="AH35" s="93">
        <f t="shared" si="4"/>
        <v>233.60000000000002</v>
      </c>
      <c r="AI35" s="35">
        <f t="shared" si="5"/>
        <v>249.95200000000003</v>
      </c>
      <c r="AJ35" s="830"/>
    </row>
    <row r="36" spans="1:36" s="838" customFormat="1" ht="15.75" thickBot="1">
      <c r="A36" s="831">
        <v>10</v>
      </c>
      <c r="B36" s="832" t="s">
        <v>8</v>
      </c>
      <c r="C36" s="832" t="s">
        <v>7165</v>
      </c>
      <c r="D36" s="832" t="s">
        <v>7164</v>
      </c>
      <c r="E36" s="832" t="s">
        <v>6892</v>
      </c>
      <c r="F36" s="832" t="s">
        <v>2892</v>
      </c>
      <c r="G36" s="832"/>
      <c r="H36" s="832" t="s">
        <v>441</v>
      </c>
      <c r="I36" s="832">
        <v>3000</v>
      </c>
      <c r="J36" s="832" t="s">
        <v>389</v>
      </c>
      <c r="K36" s="832" t="s">
        <v>437</v>
      </c>
      <c r="L36" s="832" t="s">
        <v>404</v>
      </c>
      <c r="M36" s="832" t="s">
        <v>74</v>
      </c>
      <c r="N36" s="832" t="s">
        <v>75</v>
      </c>
      <c r="O36" s="832" t="s">
        <v>466</v>
      </c>
      <c r="P36" s="832">
        <v>23</v>
      </c>
      <c r="Q36" s="832" t="s">
        <v>596</v>
      </c>
      <c r="R36" s="832"/>
      <c r="S36" s="832" t="s">
        <v>438</v>
      </c>
      <c r="T36" s="832"/>
      <c r="U36" s="832" t="s">
        <v>7163</v>
      </c>
      <c r="V36" s="832" t="s">
        <v>68</v>
      </c>
      <c r="W36" s="832" t="s">
        <v>68</v>
      </c>
      <c r="X36" s="832" t="s">
        <v>68</v>
      </c>
      <c r="Y36" s="832" t="s">
        <v>68</v>
      </c>
      <c r="Z36" s="832" t="s">
        <v>69</v>
      </c>
      <c r="AA36" s="832"/>
      <c r="AB36" s="832" t="s">
        <v>7162</v>
      </c>
      <c r="AC36" s="833">
        <v>118</v>
      </c>
      <c r="AD36" s="833">
        <v>15</v>
      </c>
      <c r="AE36" s="833">
        <v>13</v>
      </c>
      <c r="AF36" s="834">
        <v>233.60000000000002</v>
      </c>
      <c r="AG36" s="834">
        <v>0</v>
      </c>
      <c r="AH36" s="835">
        <f t="shared" si="4"/>
        <v>233.60000000000002</v>
      </c>
      <c r="AI36" s="836">
        <f t="shared" si="5"/>
        <v>249.95200000000003</v>
      </c>
      <c r="AJ36" s="837"/>
    </row>
    <row r="37" spans="1:36">
      <c r="AH37" s="93"/>
    </row>
    <row r="38" spans="1:36">
      <c r="A38" s="603" t="s">
        <v>133</v>
      </c>
      <c r="AH38" s="93"/>
      <c r="AI38" s="35"/>
    </row>
  </sheetData>
  <customSheetViews>
    <customSheetView guid="{1B6ADCBD-C280-4470-851F-30A10F715017}" scale="75" hiddenColumns="1">
      <pageMargins left="0.7" right="0.7" top="0.75" bottom="0.75" header="0.3" footer="0.3"/>
      <pageSetup orientation="portrait" horizontalDpi="4294967295" verticalDpi="4294967295"/>
    </customSheetView>
    <customSheetView guid="{BF7BEA0E-ED18-4608-868B-0C16A30D130B}" scale="75" hiddenColumns="1">
      <pageMargins left="0.7" right="0.7" top="0.75" bottom="0.75" header="0.3" footer="0.3"/>
      <pageSetup orientation="portrait" horizontalDpi="4294967295" verticalDpi="4294967295"/>
    </customSheetView>
  </customSheetViews>
  <pageMargins left="0.7" right="0.7" top="0.75" bottom="0.75" header="0.3" footer="0.3"/>
  <pageSetup orientation="portrait" horizontalDpi="4294967295" verticalDpi="4294967295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FF00"/>
  </sheetPr>
  <dimension ref="A1:AK16"/>
  <sheetViews>
    <sheetView zoomScale="75" zoomScaleNormal="75" workbookViewId="0">
      <selection activeCell="AG15" sqref="AG15"/>
    </sheetView>
  </sheetViews>
  <sheetFormatPr baseColWidth="10" defaultColWidth="9.140625" defaultRowHeight="15"/>
  <cols>
    <col min="1" max="1" width="4" style="840" bestFit="1" customWidth="1"/>
    <col min="2" max="2" width="8.140625" style="156" bestFit="1" customWidth="1"/>
    <col min="3" max="3" width="12.85546875" style="156" hidden="1" customWidth="1"/>
    <col min="4" max="4" width="8" style="156" hidden="1" customWidth="1"/>
    <col min="5" max="5" width="11.5703125" style="156" hidden="1" customWidth="1"/>
    <col min="6" max="6" width="11.7109375" style="156" bestFit="1" customWidth="1"/>
    <col min="7" max="7" width="7.140625" style="156" hidden="1" customWidth="1"/>
    <col min="8" max="8" width="10" style="156" bestFit="1" customWidth="1"/>
    <col min="9" max="9" width="8.85546875" style="156" hidden="1" customWidth="1"/>
    <col min="10" max="10" width="6.42578125" style="156" bestFit="1" customWidth="1"/>
    <col min="11" max="11" width="11.5703125" style="156" bestFit="1" customWidth="1"/>
    <col min="12" max="12" width="6.28515625" style="156" bestFit="1" customWidth="1"/>
    <col min="13" max="13" width="11.140625" style="156" bestFit="1" customWidth="1"/>
    <col min="14" max="14" width="6.42578125" style="156" bestFit="1" customWidth="1"/>
    <col min="15" max="15" width="6.85546875" style="156" bestFit="1" customWidth="1"/>
    <col min="16" max="16" width="9.28515625" style="156" hidden="1" customWidth="1"/>
    <col min="17" max="17" width="12.85546875" style="156" hidden="1" customWidth="1"/>
    <col min="18" max="18" width="15.7109375" style="156" hidden="1" customWidth="1"/>
    <col min="19" max="19" width="16.7109375" style="156" customWidth="1"/>
    <col min="20" max="20" width="10.5703125" style="156" hidden="1" customWidth="1"/>
    <col min="21" max="21" width="12.5703125" style="156" bestFit="1" customWidth="1"/>
    <col min="22" max="22" width="8.5703125" style="156" hidden="1" customWidth="1"/>
    <col min="23" max="23" width="16.28515625" style="156" bestFit="1" customWidth="1"/>
    <col min="24" max="24" width="16.85546875" style="156" bestFit="1" customWidth="1"/>
    <col min="25" max="25" width="15" style="156" bestFit="1" customWidth="1"/>
    <col min="26" max="26" width="4.7109375" style="156" bestFit="1" customWidth="1"/>
    <col min="27" max="27" width="6" style="156" customWidth="1"/>
    <col min="28" max="28" width="13.85546875" style="156" hidden="1" customWidth="1"/>
    <col min="29" max="29" width="13.140625" style="157" hidden="1" customWidth="1"/>
    <col min="30" max="30" width="10" style="157" hidden="1" customWidth="1"/>
    <col min="31" max="31" width="9.85546875" style="157" hidden="1" customWidth="1"/>
    <col min="32" max="32" width="8.5703125" style="842" bestFit="1" customWidth="1"/>
    <col min="33" max="33" width="12.5703125" style="842" bestFit="1" customWidth="1"/>
    <col min="34" max="34" width="10" style="157" bestFit="1" customWidth="1"/>
    <col min="35" max="35" width="11" style="158" bestFit="1" customWidth="1"/>
    <col min="36" max="36" width="9.140625" style="159"/>
    <col min="37" max="37" width="22.85546875" style="159" bestFit="1" customWidth="1"/>
    <col min="38" max="16384" width="9.140625" style="159"/>
  </cols>
  <sheetData>
    <row r="1" spans="1:37" s="306" customFormat="1" ht="75" customHeight="1" thickBot="1">
      <c r="A1" s="839"/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4"/>
      <c r="AD1" s="304"/>
      <c r="AE1" s="304"/>
      <c r="AF1" s="841"/>
      <c r="AG1" s="841"/>
      <c r="AH1" s="304"/>
      <c r="AI1" s="305"/>
    </row>
    <row r="2" spans="1:37" s="846" customFormat="1" ht="15.75" thickBot="1">
      <c r="A2" s="546" t="s">
        <v>22</v>
      </c>
      <c r="B2" s="843" t="s">
        <v>23</v>
      </c>
      <c r="C2" s="843" t="s">
        <v>24</v>
      </c>
      <c r="D2" s="843" t="s">
        <v>25</v>
      </c>
      <c r="E2" s="843" t="s">
        <v>26</v>
      </c>
      <c r="F2" s="843" t="s">
        <v>27</v>
      </c>
      <c r="G2" s="843" t="s">
        <v>28</v>
      </c>
      <c r="H2" s="843" t="s">
        <v>29</v>
      </c>
      <c r="I2" s="843" t="s">
        <v>30</v>
      </c>
      <c r="J2" s="843" t="s">
        <v>31</v>
      </c>
      <c r="K2" s="843" t="s">
        <v>32</v>
      </c>
      <c r="L2" s="843" t="s">
        <v>33</v>
      </c>
      <c r="M2" s="843" t="s">
        <v>34</v>
      </c>
      <c r="N2" s="843" t="s">
        <v>35</v>
      </c>
      <c r="O2" s="843" t="s">
        <v>36</v>
      </c>
      <c r="P2" s="843" t="s">
        <v>37</v>
      </c>
      <c r="Q2" s="843" t="s">
        <v>38</v>
      </c>
      <c r="R2" s="843" t="s">
        <v>39</v>
      </c>
      <c r="S2" s="843" t="s">
        <v>40</v>
      </c>
      <c r="T2" s="843" t="s">
        <v>41</v>
      </c>
      <c r="U2" s="843" t="s">
        <v>42</v>
      </c>
      <c r="V2" s="843" t="s">
        <v>43</v>
      </c>
      <c r="W2" s="843" t="s">
        <v>44</v>
      </c>
      <c r="X2" s="843" t="s">
        <v>45</v>
      </c>
      <c r="Y2" s="843" t="s">
        <v>46</v>
      </c>
      <c r="Z2" s="843" t="s">
        <v>47</v>
      </c>
      <c r="AA2" s="843" t="s">
        <v>48</v>
      </c>
      <c r="AB2" s="843" t="s">
        <v>49</v>
      </c>
      <c r="AC2" s="545" t="s">
        <v>50</v>
      </c>
      <c r="AD2" s="545" t="s">
        <v>51</v>
      </c>
      <c r="AE2" s="545" t="s">
        <v>52</v>
      </c>
      <c r="AF2" s="545" t="s">
        <v>53</v>
      </c>
      <c r="AG2" s="545" t="s">
        <v>54</v>
      </c>
      <c r="AH2" s="545" t="s">
        <v>55</v>
      </c>
      <c r="AI2" s="844" t="s">
        <v>56</v>
      </c>
      <c r="AJ2" s="845"/>
      <c r="AK2" s="621"/>
    </row>
    <row r="3" spans="1:37" s="306" customFormat="1">
      <c r="A3" s="847">
        <v>1</v>
      </c>
      <c r="B3" s="303" t="s">
        <v>1</v>
      </c>
      <c r="C3" s="303" t="s">
        <v>3794</v>
      </c>
      <c r="D3" s="303" t="s">
        <v>3795</v>
      </c>
      <c r="E3" s="303" t="s">
        <v>1105</v>
      </c>
      <c r="F3" s="303" t="s">
        <v>3796</v>
      </c>
      <c r="G3" s="303" t="s">
        <v>133</v>
      </c>
      <c r="H3" s="303" t="s">
        <v>4</v>
      </c>
      <c r="I3" s="303" t="s">
        <v>133</v>
      </c>
      <c r="J3" s="303" t="s">
        <v>3797</v>
      </c>
      <c r="K3" s="303" t="s">
        <v>133</v>
      </c>
      <c r="L3" s="303" t="s">
        <v>133</v>
      </c>
      <c r="M3" s="303" t="s">
        <v>113</v>
      </c>
      <c r="N3" s="303" t="s">
        <v>113</v>
      </c>
      <c r="O3" s="303" t="s">
        <v>3798</v>
      </c>
      <c r="P3" s="303">
        <v>0</v>
      </c>
      <c r="Q3" s="303" t="s">
        <v>133</v>
      </c>
      <c r="R3" s="303" t="s">
        <v>133</v>
      </c>
      <c r="S3" s="303" t="s">
        <v>133</v>
      </c>
      <c r="T3" s="303" t="s">
        <v>133</v>
      </c>
      <c r="U3" s="303" t="s">
        <v>3799</v>
      </c>
      <c r="V3" s="303" t="s">
        <v>68</v>
      </c>
      <c r="W3" s="303" t="s">
        <v>68</v>
      </c>
      <c r="X3" s="303" t="s">
        <v>68</v>
      </c>
      <c r="Y3" s="303" t="s">
        <v>68</v>
      </c>
      <c r="Z3" s="303" t="s">
        <v>69</v>
      </c>
      <c r="AA3" s="303" t="s">
        <v>133</v>
      </c>
      <c r="AB3" s="303" t="s">
        <v>141</v>
      </c>
      <c r="AC3" s="304">
        <v>168</v>
      </c>
      <c r="AD3" s="304">
        <v>0</v>
      </c>
      <c r="AE3" s="304">
        <v>0</v>
      </c>
      <c r="AF3" s="841">
        <v>268.8</v>
      </c>
      <c r="AG3" s="841">
        <v>0</v>
      </c>
      <c r="AH3" s="848">
        <f t="shared" ref="AH3:AH14" si="0">AF3-AG3</f>
        <v>268.8</v>
      </c>
      <c r="AI3" s="849">
        <f>AF3*1.07</f>
        <v>287.61600000000004</v>
      </c>
    </row>
    <row r="4" spans="1:37" s="306" customFormat="1">
      <c r="A4" s="847">
        <v>2</v>
      </c>
      <c r="B4" s="303" t="s">
        <v>1</v>
      </c>
      <c r="C4" s="303" t="s">
        <v>3800</v>
      </c>
      <c r="D4" s="303" t="s">
        <v>3795</v>
      </c>
      <c r="E4" s="303" t="s">
        <v>1105</v>
      </c>
      <c r="F4" s="303" t="s">
        <v>3796</v>
      </c>
      <c r="G4" s="303" t="s">
        <v>133</v>
      </c>
      <c r="H4" s="303" t="s">
        <v>4</v>
      </c>
      <c r="I4" s="303" t="s">
        <v>133</v>
      </c>
      <c r="J4" s="303" t="s">
        <v>3797</v>
      </c>
      <c r="K4" s="303" t="s">
        <v>133</v>
      </c>
      <c r="L4" s="303" t="s">
        <v>133</v>
      </c>
      <c r="M4" s="303" t="s">
        <v>113</v>
      </c>
      <c r="N4" s="303" t="s">
        <v>113</v>
      </c>
      <c r="O4" s="303" t="s">
        <v>3798</v>
      </c>
      <c r="P4" s="303">
        <v>0</v>
      </c>
      <c r="Q4" s="303" t="s">
        <v>133</v>
      </c>
      <c r="R4" s="303" t="s">
        <v>133</v>
      </c>
      <c r="S4" s="303" t="s">
        <v>133</v>
      </c>
      <c r="T4" s="303" t="s">
        <v>133</v>
      </c>
      <c r="U4" s="303" t="s">
        <v>3801</v>
      </c>
      <c r="V4" s="303" t="s">
        <v>68</v>
      </c>
      <c r="W4" s="303" t="s">
        <v>68</v>
      </c>
      <c r="X4" s="303" t="s">
        <v>68</v>
      </c>
      <c r="Y4" s="303" t="s">
        <v>68</v>
      </c>
      <c r="Z4" s="303" t="s">
        <v>69</v>
      </c>
      <c r="AA4" s="303" t="s">
        <v>133</v>
      </c>
      <c r="AB4" s="303" t="s">
        <v>141</v>
      </c>
      <c r="AC4" s="304">
        <v>168</v>
      </c>
      <c r="AD4" s="304">
        <v>0</v>
      </c>
      <c r="AE4" s="304">
        <v>0</v>
      </c>
      <c r="AF4" s="841">
        <v>268.8</v>
      </c>
      <c r="AG4" s="841">
        <v>0</v>
      </c>
      <c r="AH4" s="848">
        <f t="shared" si="0"/>
        <v>268.8</v>
      </c>
      <c r="AI4" s="849">
        <f t="shared" ref="AI4:AI14" si="1">AF4*1.07</f>
        <v>287.61600000000004</v>
      </c>
    </row>
    <row r="5" spans="1:37" s="306" customFormat="1">
      <c r="A5" s="847">
        <v>3</v>
      </c>
      <c r="B5" s="303" t="s">
        <v>1</v>
      </c>
      <c r="C5" s="303" t="s">
        <v>3802</v>
      </c>
      <c r="D5" s="303" t="s">
        <v>3795</v>
      </c>
      <c r="E5" s="303" t="s">
        <v>1105</v>
      </c>
      <c r="F5" s="303" t="s">
        <v>3796</v>
      </c>
      <c r="G5" s="303" t="s">
        <v>133</v>
      </c>
      <c r="H5" s="303" t="s">
        <v>4</v>
      </c>
      <c r="I5" s="303" t="s">
        <v>133</v>
      </c>
      <c r="J5" s="303" t="s">
        <v>3797</v>
      </c>
      <c r="K5" s="303" t="s">
        <v>133</v>
      </c>
      <c r="L5" s="303" t="s">
        <v>133</v>
      </c>
      <c r="M5" s="303" t="s">
        <v>113</v>
      </c>
      <c r="N5" s="303" t="s">
        <v>113</v>
      </c>
      <c r="O5" s="303" t="s">
        <v>3798</v>
      </c>
      <c r="P5" s="303">
        <v>0</v>
      </c>
      <c r="Q5" s="303" t="s">
        <v>133</v>
      </c>
      <c r="R5" s="303" t="s">
        <v>133</v>
      </c>
      <c r="S5" s="303" t="s">
        <v>133</v>
      </c>
      <c r="T5" s="303" t="s">
        <v>133</v>
      </c>
      <c r="U5" s="303" t="s">
        <v>3803</v>
      </c>
      <c r="V5" s="303" t="s">
        <v>68</v>
      </c>
      <c r="W5" s="303" t="s">
        <v>68</v>
      </c>
      <c r="X5" s="303" t="s">
        <v>68</v>
      </c>
      <c r="Y5" s="303" t="s">
        <v>68</v>
      </c>
      <c r="Z5" s="303" t="s">
        <v>69</v>
      </c>
      <c r="AA5" s="303" t="s">
        <v>133</v>
      </c>
      <c r="AB5" s="303" t="s">
        <v>141</v>
      </c>
      <c r="AC5" s="304">
        <v>168</v>
      </c>
      <c r="AD5" s="304">
        <v>0</v>
      </c>
      <c r="AE5" s="304">
        <v>0</v>
      </c>
      <c r="AF5" s="841">
        <v>268.8</v>
      </c>
      <c r="AG5" s="841">
        <v>0</v>
      </c>
      <c r="AH5" s="848">
        <f t="shared" si="0"/>
        <v>268.8</v>
      </c>
      <c r="AI5" s="849">
        <f t="shared" si="1"/>
        <v>287.61600000000004</v>
      </c>
    </row>
    <row r="6" spans="1:37" s="306" customFormat="1">
      <c r="A6" s="847">
        <v>4</v>
      </c>
      <c r="B6" s="303" t="s">
        <v>1</v>
      </c>
      <c r="C6" s="303" t="s">
        <v>3804</v>
      </c>
      <c r="D6" s="303" t="s">
        <v>3795</v>
      </c>
      <c r="E6" s="303" t="s">
        <v>1105</v>
      </c>
      <c r="F6" s="303" t="s">
        <v>3796</v>
      </c>
      <c r="G6" s="303" t="s">
        <v>133</v>
      </c>
      <c r="H6" s="303" t="s">
        <v>4</v>
      </c>
      <c r="I6" s="303" t="s">
        <v>133</v>
      </c>
      <c r="J6" s="303" t="s">
        <v>3797</v>
      </c>
      <c r="K6" s="303" t="s">
        <v>133</v>
      </c>
      <c r="L6" s="303" t="s">
        <v>133</v>
      </c>
      <c r="M6" s="303" t="s">
        <v>113</v>
      </c>
      <c r="N6" s="303" t="s">
        <v>113</v>
      </c>
      <c r="O6" s="303" t="s">
        <v>3798</v>
      </c>
      <c r="P6" s="303">
        <v>0</v>
      </c>
      <c r="Q6" s="303" t="s">
        <v>133</v>
      </c>
      <c r="R6" s="303" t="s">
        <v>133</v>
      </c>
      <c r="S6" s="303" t="s">
        <v>133</v>
      </c>
      <c r="T6" s="303" t="s">
        <v>133</v>
      </c>
      <c r="U6" s="303" t="s">
        <v>3805</v>
      </c>
      <c r="V6" s="303" t="s">
        <v>68</v>
      </c>
      <c r="W6" s="303" t="s">
        <v>68</v>
      </c>
      <c r="X6" s="303" t="s">
        <v>68</v>
      </c>
      <c r="Y6" s="303" t="s">
        <v>68</v>
      </c>
      <c r="Z6" s="303" t="s">
        <v>69</v>
      </c>
      <c r="AA6" s="303" t="s">
        <v>133</v>
      </c>
      <c r="AB6" s="303" t="s">
        <v>141</v>
      </c>
      <c r="AC6" s="304">
        <v>168</v>
      </c>
      <c r="AD6" s="304">
        <v>0</v>
      </c>
      <c r="AE6" s="304">
        <v>0</v>
      </c>
      <c r="AF6" s="841">
        <v>268.8</v>
      </c>
      <c r="AG6" s="841">
        <v>0</v>
      </c>
      <c r="AH6" s="848">
        <f t="shared" si="0"/>
        <v>268.8</v>
      </c>
      <c r="AI6" s="849">
        <f t="shared" si="1"/>
        <v>287.61600000000004</v>
      </c>
    </row>
    <row r="7" spans="1:37" s="306" customFormat="1">
      <c r="A7" s="847">
        <v>5</v>
      </c>
      <c r="B7" s="303" t="s">
        <v>1</v>
      </c>
      <c r="C7" s="303" t="s">
        <v>3806</v>
      </c>
      <c r="D7" s="303" t="s">
        <v>3795</v>
      </c>
      <c r="E7" s="303" t="s">
        <v>1105</v>
      </c>
      <c r="F7" s="303" t="s">
        <v>3796</v>
      </c>
      <c r="G7" s="303" t="s">
        <v>133</v>
      </c>
      <c r="H7" s="303" t="s">
        <v>4</v>
      </c>
      <c r="I7" s="303" t="s">
        <v>133</v>
      </c>
      <c r="J7" s="303" t="s">
        <v>3797</v>
      </c>
      <c r="K7" s="303" t="s">
        <v>133</v>
      </c>
      <c r="L7" s="303" t="s">
        <v>133</v>
      </c>
      <c r="M7" s="303" t="s">
        <v>113</v>
      </c>
      <c r="N7" s="303" t="s">
        <v>113</v>
      </c>
      <c r="O7" s="303" t="s">
        <v>3798</v>
      </c>
      <c r="P7" s="303">
        <v>0</v>
      </c>
      <c r="Q7" s="303" t="s">
        <v>133</v>
      </c>
      <c r="R7" s="303" t="s">
        <v>133</v>
      </c>
      <c r="S7" s="303" t="s">
        <v>133</v>
      </c>
      <c r="T7" s="303" t="s">
        <v>133</v>
      </c>
      <c r="U7" s="303" t="s">
        <v>3807</v>
      </c>
      <c r="V7" s="303" t="s">
        <v>68</v>
      </c>
      <c r="W7" s="303" t="s">
        <v>68</v>
      </c>
      <c r="X7" s="303" t="s">
        <v>68</v>
      </c>
      <c r="Y7" s="303" t="s">
        <v>68</v>
      </c>
      <c r="Z7" s="303" t="s">
        <v>69</v>
      </c>
      <c r="AA7" s="303" t="s">
        <v>133</v>
      </c>
      <c r="AB7" s="303" t="s">
        <v>141</v>
      </c>
      <c r="AC7" s="304">
        <v>168</v>
      </c>
      <c r="AD7" s="304">
        <v>0</v>
      </c>
      <c r="AE7" s="304">
        <v>0</v>
      </c>
      <c r="AF7" s="841">
        <v>268.8</v>
      </c>
      <c r="AG7" s="841">
        <v>0</v>
      </c>
      <c r="AH7" s="848">
        <f t="shared" si="0"/>
        <v>268.8</v>
      </c>
      <c r="AI7" s="849">
        <f t="shared" si="1"/>
        <v>287.61600000000004</v>
      </c>
    </row>
    <row r="8" spans="1:37" s="306" customFormat="1">
      <c r="A8" s="847">
        <v>6</v>
      </c>
      <c r="B8" s="303" t="s">
        <v>1</v>
      </c>
      <c r="C8" s="303" t="s">
        <v>3808</v>
      </c>
      <c r="D8" s="303" t="s">
        <v>3795</v>
      </c>
      <c r="E8" s="303" t="s">
        <v>1105</v>
      </c>
      <c r="F8" s="303" t="s">
        <v>3796</v>
      </c>
      <c r="G8" s="303" t="s">
        <v>133</v>
      </c>
      <c r="H8" s="303" t="s">
        <v>4</v>
      </c>
      <c r="I8" s="303" t="s">
        <v>133</v>
      </c>
      <c r="J8" s="303" t="s">
        <v>3797</v>
      </c>
      <c r="K8" s="303" t="s">
        <v>133</v>
      </c>
      <c r="L8" s="303" t="s">
        <v>133</v>
      </c>
      <c r="M8" s="303" t="s">
        <v>113</v>
      </c>
      <c r="N8" s="303" t="s">
        <v>113</v>
      </c>
      <c r="O8" s="303" t="s">
        <v>3798</v>
      </c>
      <c r="P8" s="303">
        <v>0</v>
      </c>
      <c r="Q8" s="303" t="s">
        <v>133</v>
      </c>
      <c r="R8" s="303" t="s">
        <v>133</v>
      </c>
      <c r="S8" s="303" t="s">
        <v>133</v>
      </c>
      <c r="T8" s="303" t="s">
        <v>133</v>
      </c>
      <c r="U8" s="303" t="s">
        <v>3809</v>
      </c>
      <c r="V8" s="303" t="s">
        <v>68</v>
      </c>
      <c r="W8" s="303" t="s">
        <v>68</v>
      </c>
      <c r="X8" s="303" t="s">
        <v>68</v>
      </c>
      <c r="Y8" s="303" t="s">
        <v>68</v>
      </c>
      <c r="Z8" s="303" t="s">
        <v>69</v>
      </c>
      <c r="AA8" s="303" t="s">
        <v>133</v>
      </c>
      <c r="AB8" s="303" t="s">
        <v>141</v>
      </c>
      <c r="AC8" s="304">
        <v>168</v>
      </c>
      <c r="AD8" s="304">
        <v>0</v>
      </c>
      <c r="AE8" s="304">
        <v>0</v>
      </c>
      <c r="AF8" s="841">
        <v>268.8</v>
      </c>
      <c r="AG8" s="841">
        <v>0</v>
      </c>
      <c r="AH8" s="848">
        <f t="shared" si="0"/>
        <v>268.8</v>
      </c>
      <c r="AI8" s="849">
        <f t="shared" si="1"/>
        <v>287.61600000000004</v>
      </c>
    </row>
    <row r="9" spans="1:37" s="306" customFormat="1">
      <c r="A9" s="847">
        <v>7</v>
      </c>
      <c r="B9" s="303" t="s">
        <v>1</v>
      </c>
      <c r="C9" s="303" t="s">
        <v>3810</v>
      </c>
      <c r="D9" s="303" t="s">
        <v>3795</v>
      </c>
      <c r="E9" s="303" t="s">
        <v>1105</v>
      </c>
      <c r="F9" s="303" t="s">
        <v>3796</v>
      </c>
      <c r="G9" s="303" t="s">
        <v>133</v>
      </c>
      <c r="H9" s="303" t="s">
        <v>4</v>
      </c>
      <c r="I9" s="303" t="s">
        <v>133</v>
      </c>
      <c r="J9" s="303" t="s">
        <v>3797</v>
      </c>
      <c r="K9" s="303" t="s">
        <v>133</v>
      </c>
      <c r="L9" s="303" t="s">
        <v>133</v>
      </c>
      <c r="M9" s="303" t="s">
        <v>113</v>
      </c>
      <c r="N9" s="303" t="s">
        <v>113</v>
      </c>
      <c r="O9" s="303" t="s">
        <v>3798</v>
      </c>
      <c r="P9" s="303">
        <v>0</v>
      </c>
      <c r="Q9" s="303" t="s">
        <v>133</v>
      </c>
      <c r="R9" s="303" t="s">
        <v>133</v>
      </c>
      <c r="S9" s="303" t="s">
        <v>133</v>
      </c>
      <c r="T9" s="303" t="s">
        <v>133</v>
      </c>
      <c r="U9" s="303" t="s">
        <v>3811</v>
      </c>
      <c r="V9" s="303" t="s">
        <v>68</v>
      </c>
      <c r="W9" s="303" t="s">
        <v>68</v>
      </c>
      <c r="X9" s="303" t="s">
        <v>68</v>
      </c>
      <c r="Y9" s="303" t="s">
        <v>68</v>
      </c>
      <c r="Z9" s="303" t="s">
        <v>69</v>
      </c>
      <c r="AA9" s="303" t="s">
        <v>133</v>
      </c>
      <c r="AB9" s="303" t="s">
        <v>141</v>
      </c>
      <c r="AC9" s="304">
        <v>168</v>
      </c>
      <c r="AD9" s="304">
        <v>0</v>
      </c>
      <c r="AE9" s="304">
        <v>0</v>
      </c>
      <c r="AF9" s="841">
        <v>268.8</v>
      </c>
      <c r="AG9" s="841">
        <v>0</v>
      </c>
      <c r="AH9" s="848">
        <f t="shared" si="0"/>
        <v>268.8</v>
      </c>
      <c r="AI9" s="849">
        <f t="shared" si="1"/>
        <v>287.61600000000004</v>
      </c>
    </row>
    <row r="10" spans="1:37" s="306" customFormat="1">
      <c r="A10" s="847">
        <v>8</v>
      </c>
      <c r="B10" s="303" t="s">
        <v>1</v>
      </c>
      <c r="C10" s="303" t="s">
        <v>3812</v>
      </c>
      <c r="D10" s="303" t="s">
        <v>3795</v>
      </c>
      <c r="E10" s="303" t="s">
        <v>1105</v>
      </c>
      <c r="F10" s="303" t="s">
        <v>3796</v>
      </c>
      <c r="G10" s="303" t="s">
        <v>133</v>
      </c>
      <c r="H10" s="303" t="s">
        <v>4</v>
      </c>
      <c r="I10" s="303" t="s">
        <v>133</v>
      </c>
      <c r="J10" s="303" t="s">
        <v>3797</v>
      </c>
      <c r="K10" s="303" t="s">
        <v>133</v>
      </c>
      <c r="L10" s="303" t="s">
        <v>133</v>
      </c>
      <c r="M10" s="303" t="s">
        <v>113</v>
      </c>
      <c r="N10" s="303" t="s">
        <v>113</v>
      </c>
      <c r="O10" s="303" t="s">
        <v>3798</v>
      </c>
      <c r="P10" s="303">
        <v>0</v>
      </c>
      <c r="Q10" s="303" t="s">
        <v>133</v>
      </c>
      <c r="R10" s="303" t="s">
        <v>133</v>
      </c>
      <c r="S10" s="303" t="s">
        <v>133</v>
      </c>
      <c r="T10" s="303" t="s">
        <v>133</v>
      </c>
      <c r="U10" s="303" t="s">
        <v>3813</v>
      </c>
      <c r="V10" s="303" t="s">
        <v>68</v>
      </c>
      <c r="W10" s="303" t="s">
        <v>68</v>
      </c>
      <c r="X10" s="303" t="s">
        <v>68</v>
      </c>
      <c r="Y10" s="303" t="s">
        <v>68</v>
      </c>
      <c r="Z10" s="303" t="s">
        <v>69</v>
      </c>
      <c r="AA10" s="303" t="s">
        <v>133</v>
      </c>
      <c r="AB10" s="303" t="s">
        <v>141</v>
      </c>
      <c r="AC10" s="304">
        <v>168</v>
      </c>
      <c r="AD10" s="304">
        <v>0</v>
      </c>
      <c r="AE10" s="304">
        <v>0</v>
      </c>
      <c r="AF10" s="841">
        <v>268.8</v>
      </c>
      <c r="AG10" s="841">
        <v>0</v>
      </c>
      <c r="AH10" s="848">
        <f t="shared" si="0"/>
        <v>268.8</v>
      </c>
      <c r="AI10" s="849">
        <f t="shared" si="1"/>
        <v>287.61600000000004</v>
      </c>
    </row>
    <row r="11" spans="1:37" s="306" customFormat="1">
      <c r="A11" s="847">
        <v>9</v>
      </c>
      <c r="B11" s="303" t="s">
        <v>1</v>
      </c>
      <c r="C11" s="303" t="s">
        <v>3814</v>
      </c>
      <c r="D11" s="303" t="s">
        <v>3795</v>
      </c>
      <c r="E11" s="303" t="s">
        <v>1105</v>
      </c>
      <c r="F11" s="303" t="s">
        <v>3796</v>
      </c>
      <c r="G11" s="303" t="s">
        <v>133</v>
      </c>
      <c r="H11" s="303" t="s">
        <v>4</v>
      </c>
      <c r="I11" s="303" t="s">
        <v>133</v>
      </c>
      <c r="J11" s="303" t="s">
        <v>3797</v>
      </c>
      <c r="K11" s="303" t="s">
        <v>133</v>
      </c>
      <c r="L11" s="303" t="s">
        <v>133</v>
      </c>
      <c r="M11" s="303" t="s">
        <v>113</v>
      </c>
      <c r="N11" s="303" t="s">
        <v>113</v>
      </c>
      <c r="O11" s="303" t="s">
        <v>3798</v>
      </c>
      <c r="P11" s="303">
        <v>0</v>
      </c>
      <c r="Q11" s="303" t="s">
        <v>133</v>
      </c>
      <c r="R11" s="303" t="s">
        <v>133</v>
      </c>
      <c r="S11" s="303" t="s">
        <v>133</v>
      </c>
      <c r="T11" s="303" t="s">
        <v>133</v>
      </c>
      <c r="U11" s="303" t="s">
        <v>3815</v>
      </c>
      <c r="V11" s="303" t="s">
        <v>68</v>
      </c>
      <c r="W11" s="303" t="s">
        <v>68</v>
      </c>
      <c r="X11" s="303" t="s">
        <v>68</v>
      </c>
      <c r="Y11" s="303" t="s">
        <v>68</v>
      </c>
      <c r="Z11" s="303" t="s">
        <v>69</v>
      </c>
      <c r="AA11" s="303" t="s">
        <v>133</v>
      </c>
      <c r="AB11" s="303" t="s">
        <v>141</v>
      </c>
      <c r="AC11" s="304">
        <v>168</v>
      </c>
      <c r="AD11" s="304">
        <v>0</v>
      </c>
      <c r="AE11" s="304">
        <v>0</v>
      </c>
      <c r="AF11" s="841">
        <v>268.8</v>
      </c>
      <c r="AG11" s="841">
        <v>0</v>
      </c>
      <c r="AH11" s="848">
        <f t="shared" si="0"/>
        <v>268.8</v>
      </c>
      <c r="AI11" s="849">
        <f t="shared" si="1"/>
        <v>287.61600000000004</v>
      </c>
    </row>
    <row r="12" spans="1:37" s="306" customFormat="1">
      <c r="A12" s="847">
        <v>10</v>
      </c>
      <c r="B12" s="303" t="s">
        <v>1</v>
      </c>
      <c r="C12" s="303" t="s">
        <v>3816</v>
      </c>
      <c r="D12" s="303" t="s">
        <v>3795</v>
      </c>
      <c r="E12" s="303" t="s">
        <v>1105</v>
      </c>
      <c r="F12" s="303" t="s">
        <v>3796</v>
      </c>
      <c r="G12" s="303" t="s">
        <v>133</v>
      </c>
      <c r="H12" s="303" t="s">
        <v>4</v>
      </c>
      <c r="I12" s="303" t="s">
        <v>133</v>
      </c>
      <c r="J12" s="303" t="s">
        <v>3797</v>
      </c>
      <c r="K12" s="303" t="s">
        <v>133</v>
      </c>
      <c r="L12" s="303" t="s">
        <v>133</v>
      </c>
      <c r="M12" s="303" t="s">
        <v>113</v>
      </c>
      <c r="N12" s="303" t="s">
        <v>113</v>
      </c>
      <c r="O12" s="303" t="s">
        <v>3798</v>
      </c>
      <c r="P12" s="303">
        <v>0</v>
      </c>
      <c r="Q12" s="303" t="s">
        <v>133</v>
      </c>
      <c r="R12" s="303" t="s">
        <v>133</v>
      </c>
      <c r="S12" s="303" t="s">
        <v>133</v>
      </c>
      <c r="T12" s="303" t="s">
        <v>133</v>
      </c>
      <c r="U12" s="303" t="s">
        <v>3817</v>
      </c>
      <c r="V12" s="303" t="s">
        <v>68</v>
      </c>
      <c r="W12" s="303" t="s">
        <v>68</v>
      </c>
      <c r="X12" s="303" t="s">
        <v>68</v>
      </c>
      <c r="Y12" s="303" t="s">
        <v>68</v>
      </c>
      <c r="Z12" s="303" t="s">
        <v>69</v>
      </c>
      <c r="AA12" s="303" t="s">
        <v>133</v>
      </c>
      <c r="AB12" s="303" t="s">
        <v>141</v>
      </c>
      <c r="AC12" s="304">
        <v>168</v>
      </c>
      <c r="AD12" s="304">
        <v>0</v>
      </c>
      <c r="AE12" s="304">
        <v>0</v>
      </c>
      <c r="AF12" s="841">
        <v>268.8</v>
      </c>
      <c r="AG12" s="841">
        <v>0</v>
      </c>
      <c r="AH12" s="848">
        <f t="shared" si="0"/>
        <v>268.8</v>
      </c>
      <c r="AI12" s="849">
        <f t="shared" si="1"/>
        <v>287.61600000000004</v>
      </c>
    </row>
    <row r="13" spans="1:37" s="306" customFormat="1">
      <c r="A13" s="847">
        <v>11</v>
      </c>
      <c r="B13" s="303" t="s">
        <v>1</v>
      </c>
      <c r="C13" s="303" t="s">
        <v>3818</v>
      </c>
      <c r="D13" s="303" t="s">
        <v>3795</v>
      </c>
      <c r="E13" s="303" t="s">
        <v>1105</v>
      </c>
      <c r="F13" s="303" t="s">
        <v>3796</v>
      </c>
      <c r="G13" s="303" t="s">
        <v>133</v>
      </c>
      <c r="H13" s="303" t="s">
        <v>4</v>
      </c>
      <c r="I13" s="303" t="s">
        <v>133</v>
      </c>
      <c r="J13" s="303" t="s">
        <v>3797</v>
      </c>
      <c r="K13" s="303" t="s">
        <v>133</v>
      </c>
      <c r="L13" s="303" t="s">
        <v>133</v>
      </c>
      <c r="M13" s="303" t="s">
        <v>113</v>
      </c>
      <c r="N13" s="303" t="s">
        <v>113</v>
      </c>
      <c r="O13" s="303" t="s">
        <v>3798</v>
      </c>
      <c r="P13" s="303">
        <v>0</v>
      </c>
      <c r="Q13" s="303" t="s">
        <v>133</v>
      </c>
      <c r="R13" s="303" t="s">
        <v>133</v>
      </c>
      <c r="S13" s="303" t="s">
        <v>133</v>
      </c>
      <c r="T13" s="303" t="s">
        <v>133</v>
      </c>
      <c r="U13" s="303" t="s">
        <v>3819</v>
      </c>
      <c r="V13" s="303" t="s">
        <v>68</v>
      </c>
      <c r="W13" s="303" t="s">
        <v>68</v>
      </c>
      <c r="X13" s="303" t="s">
        <v>68</v>
      </c>
      <c r="Y13" s="303" t="s">
        <v>68</v>
      </c>
      <c r="Z13" s="303" t="s">
        <v>69</v>
      </c>
      <c r="AA13" s="303" t="s">
        <v>133</v>
      </c>
      <c r="AB13" s="303" t="s">
        <v>141</v>
      </c>
      <c r="AC13" s="304">
        <v>168</v>
      </c>
      <c r="AD13" s="304">
        <v>0</v>
      </c>
      <c r="AE13" s="304">
        <v>0</v>
      </c>
      <c r="AF13" s="841">
        <v>268.8</v>
      </c>
      <c r="AG13" s="841">
        <v>0</v>
      </c>
      <c r="AH13" s="848">
        <f t="shared" si="0"/>
        <v>268.8</v>
      </c>
      <c r="AI13" s="849">
        <f t="shared" si="1"/>
        <v>287.61600000000004</v>
      </c>
    </row>
    <row r="14" spans="1:37" s="856" customFormat="1" ht="15.75" thickBot="1">
      <c r="A14" s="850">
        <v>12</v>
      </c>
      <c r="B14" s="851" t="s">
        <v>1</v>
      </c>
      <c r="C14" s="851" t="s">
        <v>3820</v>
      </c>
      <c r="D14" s="851" t="s">
        <v>3795</v>
      </c>
      <c r="E14" s="851" t="s">
        <v>1105</v>
      </c>
      <c r="F14" s="851" t="s">
        <v>3796</v>
      </c>
      <c r="G14" s="851" t="s">
        <v>133</v>
      </c>
      <c r="H14" s="851" t="s">
        <v>4</v>
      </c>
      <c r="I14" s="851" t="s">
        <v>133</v>
      </c>
      <c r="J14" s="851" t="s">
        <v>3797</v>
      </c>
      <c r="K14" s="851" t="s">
        <v>133</v>
      </c>
      <c r="L14" s="851" t="s">
        <v>133</v>
      </c>
      <c r="M14" s="851" t="s">
        <v>113</v>
      </c>
      <c r="N14" s="851" t="s">
        <v>113</v>
      </c>
      <c r="O14" s="851" t="s">
        <v>3798</v>
      </c>
      <c r="P14" s="851">
        <v>0</v>
      </c>
      <c r="Q14" s="851" t="s">
        <v>133</v>
      </c>
      <c r="R14" s="851" t="s">
        <v>133</v>
      </c>
      <c r="S14" s="851" t="s">
        <v>133</v>
      </c>
      <c r="T14" s="851" t="s">
        <v>133</v>
      </c>
      <c r="U14" s="851" t="s">
        <v>3821</v>
      </c>
      <c r="V14" s="851" t="s">
        <v>68</v>
      </c>
      <c r="W14" s="851" t="s">
        <v>68</v>
      </c>
      <c r="X14" s="851" t="s">
        <v>68</v>
      </c>
      <c r="Y14" s="851" t="s">
        <v>68</v>
      </c>
      <c r="Z14" s="851" t="s">
        <v>69</v>
      </c>
      <c r="AA14" s="851" t="s">
        <v>133</v>
      </c>
      <c r="AB14" s="851" t="s">
        <v>141</v>
      </c>
      <c r="AC14" s="852">
        <v>168</v>
      </c>
      <c r="AD14" s="852">
        <v>0</v>
      </c>
      <c r="AE14" s="852">
        <v>0</v>
      </c>
      <c r="AF14" s="853">
        <v>268.8</v>
      </c>
      <c r="AG14" s="853">
        <v>0</v>
      </c>
      <c r="AH14" s="854">
        <f t="shared" si="0"/>
        <v>268.8</v>
      </c>
      <c r="AI14" s="855">
        <f t="shared" si="1"/>
        <v>287.61600000000004</v>
      </c>
    </row>
    <row r="15" spans="1:37">
      <c r="AH15" s="160"/>
    </row>
    <row r="16" spans="1:37">
      <c r="A16" s="840" t="s">
        <v>133</v>
      </c>
      <c r="AH16" s="160"/>
      <c r="AI16" s="161"/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 r:id="rId1"/>
    </customSheetView>
    <customSheetView guid="{5B1FA305-463D-4B6E-BF98-81A6929C891E}" scale="75" hiddenColumns="1">
      <pageMargins left="0" right="0" top="0" bottom="0" header="0" footer="0"/>
      <pageSetup orientation="portrait" horizontalDpi="4294967295" verticalDpi="4294967295" r:id="rId2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 r:id="rId3"/>
    </customSheetView>
    <customSheetView guid="{B6E6045D-E631-482D-8F65-2EABDB0B6ECE}" scale="75" hiddenColumns="1">
      <selection activeCell="AW39" sqref="AW39"/>
      <pageMargins left="0" right="0" top="0" bottom="0" header="0" footer="0"/>
      <pageSetup orientation="portrait" horizontalDpi="4294967295" verticalDpi="4294967295" r:id="rId4"/>
    </customSheetView>
    <customSheetView guid="{074FE138-8171-45F3-8951-6B9C47661CC2}" scale="75" hiddenColumns="1">
      <selection activeCell="AW39" sqref="AW39"/>
      <pageMargins left="0" right="0" top="0" bottom="0" header="0" footer="0"/>
      <pageSetup orientation="portrait" horizontalDpi="4294967295" verticalDpi="4294967295" r:id="rId5"/>
    </customSheetView>
    <customSheetView guid="{6B75CD61-CFF4-4706-A14B-83CD51F19D1B}" scale="75" hiddenColumns="1">
      <pageMargins left="0" right="0" top="0" bottom="0" header="0" footer="0"/>
      <pageSetup orientation="portrait" horizontalDpi="4294967295" verticalDpi="4294967295" r:id="rId6"/>
    </customSheetView>
    <customSheetView guid="{8ABA602B-BA8D-44BA-AAC3-E387ACC3E4C4}" scale="75" hiddenColumns="1">
      <pageMargins left="0" right="0" top="0" bottom="0" header="0" footer="0"/>
      <pageSetup orientation="portrait" horizontalDpi="4294967295" verticalDpi="4294967295" r:id="rId7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 r:id="rId8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 r:id="rId9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 r:id="rId10"/>
    </customSheetView>
    <customSheetView guid="{71B299E4-61CE-49C1-81D9-062E3F90F2BD}" scale="75" hiddenColumns="1">
      <pageMargins left="0" right="0" top="0" bottom="0" header="0" footer="0"/>
      <pageSetup orientation="portrait" horizontalDpi="4294967295" verticalDpi="4294967295" r:id="rId11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 r:id="rId12"/>
    </customSheetView>
  </customSheetViews>
  <pageMargins left="0" right="0" top="0" bottom="0" header="0" footer="0"/>
  <pageSetup orientation="portrait" horizontalDpi="4294967295" verticalDpi="4294967295" r:id="rId13"/>
  <drawing r:id="rId14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FF00"/>
  </sheetPr>
  <dimension ref="A1:AK31"/>
  <sheetViews>
    <sheetView zoomScale="75" zoomScaleNormal="75" workbookViewId="0">
      <selection activeCell="L9" sqref="L9"/>
    </sheetView>
  </sheetViews>
  <sheetFormatPr baseColWidth="10" defaultColWidth="6.85546875" defaultRowHeight="15"/>
  <cols>
    <col min="1" max="1" width="4.28515625" style="860" bestFit="1" customWidth="1"/>
    <col min="2" max="2" width="8.140625" style="162" bestFit="1" customWidth="1"/>
    <col min="3" max="3" width="12.85546875" style="162" hidden="1" customWidth="1"/>
    <col min="4" max="4" width="9.28515625" style="162" hidden="1" customWidth="1"/>
    <col min="5" max="5" width="11.5703125" style="162" hidden="1" customWidth="1"/>
    <col min="6" max="6" width="11.7109375" style="162" bestFit="1" customWidth="1"/>
    <col min="7" max="7" width="7.140625" style="162" hidden="1" customWidth="1"/>
    <col min="8" max="8" width="12.140625" style="162" bestFit="1" customWidth="1"/>
    <col min="9" max="9" width="8.85546875" style="162" hidden="1" customWidth="1"/>
    <col min="10" max="10" width="6.42578125" style="162" bestFit="1" customWidth="1"/>
    <col min="11" max="11" width="11.5703125" style="162" bestFit="1" customWidth="1"/>
    <col min="12" max="12" width="6.28515625" style="162" bestFit="1" customWidth="1"/>
    <col min="13" max="13" width="11.140625" style="162" bestFit="1" customWidth="1"/>
    <col min="14" max="14" width="6.42578125" style="162" bestFit="1" customWidth="1"/>
    <col min="15" max="15" width="6.85546875" style="162"/>
    <col min="16" max="16" width="9.28515625" style="162" hidden="1" customWidth="1"/>
    <col min="17" max="17" width="12.85546875" style="162" hidden="1" customWidth="1"/>
    <col min="18" max="18" width="15.7109375" style="162" hidden="1" customWidth="1"/>
    <col min="19" max="19" width="16.7109375" style="162" customWidth="1"/>
    <col min="20" max="20" width="10.5703125" style="162" hidden="1" customWidth="1"/>
    <col min="21" max="21" width="12.7109375" style="162" bestFit="1" customWidth="1"/>
    <col min="22" max="22" width="8.5703125" style="162" hidden="1" customWidth="1"/>
    <col min="23" max="23" width="16.28515625" style="162" bestFit="1" customWidth="1"/>
    <col min="24" max="24" width="16.85546875" style="162" bestFit="1" customWidth="1"/>
    <col min="25" max="25" width="15" style="162" bestFit="1" customWidth="1"/>
    <col min="26" max="26" width="4.7109375" style="162" bestFit="1" customWidth="1"/>
    <col min="27" max="27" width="6" style="162" bestFit="1" customWidth="1"/>
    <col min="28" max="28" width="13.85546875" style="162" hidden="1" customWidth="1"/>
    <col min="29" max="29" width="13.140625" style="163" hidden="1" customWidth="1"/>
    <col min="30" max="30" width="10" style="163" hidden="1" customWidth="1"/>
    <col min="31" max="31" width="9.85546875" style="163" hidden="1" customWidth="1"/>
    <col min="32" max="32" width="7.42578125" style="858" bestFit="1" customWidth="1"/>
    <col min="33" max="33" width="12.5703125" style="858" bestFit="1" customWidth="1"/>
    <col min="34" max="34" width="8.5703125" style="163" bestFit="1" customWidth="1"/>
    <col min="35" max="35" width="11" style="164" bestFit="1" customWidth="1"/>
    <col min="36" max="36" width="7.42578125" style="165" bestFit="1" customWidth="1"/>
    <col min="37" max="37" width="22.85546875" style="166" bestFit="1" customWidth="1"/>
    <col min="38" max="16384" width="6.85546875" style="166"/>
  </cols>
  <sheetData>
    <row r="1" spans="1:37" s="311" customFormat="1" ht="78.75" customHeight="1" thickBot="1">
      <c r="A1" s="859"/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8"/>
      <c r="AD1" s="308"/>
      <c r="AE1" s="308"/>
      <c r="AF1" s="857"/>
      <c r="AG1" s="857"/>
      <c r="AH1" s="308"/>
      <c r="AI1" s="309"/>
      <c r="AJ1" s="310"/>
    </row>
    <row r="2" spans="1:37" s="846" customFormat="1" ht="15.75" thickBot="1">
      <c r="A2" s="546" t="s">
        <v>22</v>
      </c>
      <c r="B2" s="843" t="s">
        <v>23</v>
      </c>
      <c r="C2" s="843" t="s">
        <v>24</v>
      </c>
      <c r="D2" s="843" t="s">
        <v>25</v>
      </c>
      <c r="E2" s="843" t="s">
        <v>26</v>
      </c>
      <c r="F2" s="843" t="s">
        <v>27</v>
      </c>
      <c r="G2" s="843" t="s">
        <v>28</v>
      </c>
      <c r="H2" s="843" t="s">
        <v>29</v>
      </c>
      <c r="I2" s="843" t="s">
        <v>30</v>
      </c>
      <c r="J2" s="843" t="s">
        <v>31</v>
      </c>
      <c r="K2" s="843" t="s">
        <v>32</v>
      </c>
      <c r="L2" s="843" t="s">
        <v>33</v>
      </c>
      <c r="M2" s="843" t="s">
        <v>34</v>
      </c>
      <c r="N2" s="843" t="s">
        <v>35</v>
      </c>
      <c r="O2" s="843" t="s">
        <v>36</v>
      </c>
      <c r="P2" s="843" t="s">
        <v>37</v>
      </c>
      <c r="Q2" s="843" t="s">
        <v>38</v>
      </c>
      <c r="R2" s="843" t="s">
        <v>39</v>
      </c>
      <c r="S2" s="843" t="s">
        <v>40</v>
      </c>
      <c r="T2" s="843" t="s">
        <v>41</v>
      </c>
      <c r="U2" s="843" t="s">
        <v>42</v>
      </c>
      <c r="V2" s="843" t="s">
        <v>43</v>
      </c>
      <c r="W2" s="843" t="s">
        <v>44</v>
      </c>
      <c r="X2" s="843" t="s">
        <v>45</v>
      </c>
      <c r="Y2" s="843" t="s">
        <v>46</v>
      </c>
      <c r="Z2" s="843" t="s">
        <v>47</v>
      </c>
      <c r="AA2" s="843" t="s">
        <v>48</v>
      </c>
      <c r="AB2" s="843" t="s">
        <v>49</v>
      </c>
      <c r="AC2" s="545" t="s">
        <v>50</v>
      </c>
      <c r="AD2" s="545" t="s">
        <v>51</v>
      </c>
      <c r="AE2" s="545" t="s">
        <v>52</v>
      </c>
      <c r="AF2" s="545" t="s">
        <v>53</v>
      </c>
      <c r="AG2" s="545" t="s">
        <v>54</v>
      </c>
      <c r="AH2" s="545" t="s">
        <v>55</v>
      </c>
      <c r="AI2" s="844" t="s">
        <v>56</v>
      </c>
      <c r="AJ2" s="845"/>
      <c r="AK2" s="621"/>
    </row>
    <row r="3" spans="1:37" s="311" customFormat="1">
      <c r="A3" s="861">
        <v>1</v>
      </c>
      <c r="B3" s="307" t="s">
        <v>1</v>
      </c>
      <c r="C3" s="307" t="s">
        <v>3599</v>
      </c>
      <c r="D3" s="307" t="s">
        <v>3600</v>
      </c>
      <c r="E3" s="307" t="s">
        <v>3601</v>
      </c>
      <c r="F3" s="307" t="s">
        <v>3602</v>
      </c>
      <c r="G3" s="307"/>
      <c r="H3" s="307" t="s">
        <v>3</v>
      </c>
      <c r="I3" s="307">
        <v>1000</v>
      </c>
      <c r="J3" s="307" t="s">
        <v>62</v>
      </c>
      <c r="K3" s="307"/>
      <c r="L3" s="307" t="s">
        <v>3603</v>
      </c>
      <c r="M3" s="307" t="s">
        <v>113</v>
      </c>
      <c r="N3" s="307" t="s">
        <v>113</v>
      </c>
      <c r="O3" s="307" t="s">
        <v>1169</v>
      </c>
      <c r="P3" s="307"/>
      <c r="Q3" s="307"/>
      <c r="R3" s="307"/>
      <c r="S3" s="307"/>
      <c r="T3" s="307"/>
      <c r="U3" s="307" t="s">
        <v>3604</v>
      </c>
      <c r="V3" s="307" t="s">
        <v>68</v>
      </c>
      <c r="W3" s="307" t="s">
        <v>68</v>
      </c>
      <c r="X3" s="307" t="s">
        <v>68</v>
      </c>
      <c r="Y3" s="307" t="s">
        <v>68</v>
      </c>
      <c r="Z3" s="307" t="s">
        <v>69</v>
      </c>
      <c r="AA3" s="307"/>
      <c r="AB3" s="307">
        <v>10000000011</v>
      </c>
      <c r="AC3" s="308">
        <v>13</v>
      </c>
      <c r="AD3" s="308">
        <v>0</v>
      </c>
      <c r="AE3" s="308">
        <v>0</v>
      </c>
      <c r="AF3" s="857">
        <v>20.8</v>
      </c>
      <c r="AG3" s="857">
        <f t="shared" ref="AG3:AG29" si="0">AF3*(1-(0.95^0*0.9^0*0.8^0*0.7^0*0.65^0*0.93^0*0.93^0*1^0))</f>
        <v>0</v>
      </c>
      <c r="AH3" s="862">
        <f t="shared" ref="AH3:AH29" si="1">AF3-AG3</f>
        <v>20.8</v>
      </c>
      <c r="AI3" s="863">
        <f>AF3*1.07</f>
        <v>22.256000000000004</v>
      </c>
      <c r="AJ3" s="310"/>
    </row>
    <row r="4" spans="1:37" s="311" customFormat="1">
      <c r="A4" s="861">
        <v>2</v>
      </c>
      <c r="B4" s="307" t="s">
        <v>1</v>
      </c>
      <c r="C4" s="307" t="s">
        <v>3605</v>
      </c>
      <c r="D4" s="307" t="s">
        <v>3600</v>
      </c>
      <c r="E4" s="307" t="s">
        <v>3601</v>
      </c>
      <c r="F4" s="307" t="s">
        <v>3602</v>
      </c>
      <c r="G4" s="307"/>
      <c r="H4" s="307" t="s">
        <v>3</v>
      </c>
      <c r="I4" s="307">
        <v>1000</v>
      </c>
      <c r="J4" s="307" t="s">
        <v>62</v>
      </c>
      <c r="K4" s="307"/>
      <c r="L4" s="307" t="s">
        <v>3603</v>
      </c>
      <c r="M4" s="307" t="s">
        <v>113</v>
      </c>
      <c r="N4" s="307" t="s">
        <v>113</v>
      </c>
      <c r="O4" s="307" t="s">
        <v>1169</v>
      </c>
      <c r="P4" s="307"/>
      <c r="Q4" s="307"/>
      <c r="R4" s="307"/>
      <c r="S4" s="307"/>
      <c r="T4" s="307"/>
      <c r="U4" s="307" t="s">
        <v>3606</v>
      </c>
      <c r="V4" s="307" t="s">
        <v>68</v>
      </c>
      <c r="W4" s="307" t="s">
        <v>68</v>
      </c>
      <c r="X4" s="307" t="s">
        <v>68</v>
      </c>
      <c r="Y4" s="307" t="s">
        <v>68</v>
      </c>
      <c r="Z4" s="307" t="s">
        <v>69</v>
      </c>
      <c r="AA4" s="307"/>
      <c r="AB4" s="307">
        <v>10000000011</v>
      </c>
      <c r="AC4" s="308">
        <v>13</v>
      </c>
      <c r="AD4" s="308">
        <v>0</v>
      </c>
      <c r="AE4" s="308">
        <v>0</v>
      </c>
      <c r="AF4" s="857">
        <v>20.8</v>
      </c>
      <c r="AG4" s="857">
        <f t="shared" si="0"/>
        <v>0</v>
      </c>
      <c r="AH4" s="862">
        <f t="shared" si="1"/>
        <v>20.8</v>
      </c>
      <c r="AI4" s="863">
        <f t="shared" ref="AI4:AI29" si="2">AF4*1.07</f>
        <v>22.256000000000004</v>
      </c>
      <c r="AJ4" s="310"/>
    </row>
    <row r="5" spans="1:37" s="311" customFormat="1">
      <c r="A5" s="861">
        <v>3</v>
      </c>
      <c r="B5" s="307" t="s">
        <v>1</v>
      </c>
      <c r="C5" s="307" t="s">
        <v>3607</v>
      </c>
      <c r="D5" s="307" t="s">
        <v>3600</v>
      </c>
      <c r="E5" s="307" t="s">
        <v>3601</v>
      </c>
      <c r="F5" s="307" t="s">
        <v>3602</v>
      </c>
      <c r="G5" s="307"/>
      <c r="H5" s="307" t="s">
        <v>3</v>
      </c>
      <c r="I5" s="307">
        <v>1000</v>
      </c>
      <c r="J5" s="307" t="s">
        <v>62</v>
      </c>
      <c r="K5" s="307"/>
      <c r="L5" s="307" t="s">
        <v>3608</v>
      </c>
      <c r="M5" s="307" t="s">
        <v>113</v>
      </c>
      <c r="N5" s="307" t="s">
        <v>113</v>
      </c>
      <c r="O5" s="307" t="s">
        <v>1169</v>
      </c>
      <c r="P5" s="307"/>
      <c r="Q5" s="307"/>
      <c r="R5" s="307"/>
      <c r="S5" s="307"/>
      <c r="T5" s="307"/>
      <c r="U5" s="307" t="s">
        <v>3609</v>
      </c>
      <c r="V5" s="307" t="s">
        <v>68</v>
      </c>
      <c r="W5" s="307" t="s">
        <v>68</v>
      </c>
      <c r="X5" s="307" t="s">
        <v>68</v>
      </c>
      <c r="Y5" s="307" t="s">
        <v>68</v>
      </c>
      <c r="Z5" s="307" t="s">
        <v>69</v>
      </c>
      <c r="AA5" s="307"/>
      <c r="AB5" s="307">
        <v>10000000011</v>
      </c>
      <c r="AC5" s="308">
        <v>13</v>
      </c>
      <c r="AD5" s="308">
        <v>0</v>
      </c>
      <c r="AE5" s="308">
        <v>0</v>
      </c>
      <c r="AF5" s="857">
        <v>20.8</v>
      </c>
      <c r="AG5" s="857">
        <f t="shared" si="0"/>
        <v>0</v>
      </c>
      <c r="AH5" s="862">
        <f t="shared" si="1"/>
        <v>20.8</v>
      </c>
      <c r="AI5" s="863">
        <f t="shared" si="2"/>
        <v>22.256000000000004</v>
      </c>
      <c r="AJ5" s="310"/>
    </row>
    <row r="6" spans="1:37" s="311" customFormat="1">
      <c r="A6" s="861">
        <v>4</v>
      </c>
      <c r="B6" s="307" t="s">
        <v>1</v>
      </c>
      <c r="C6" s="307" t="s">
        <v>3610</v>
      </c>
      <c r="D6" s="307" t="s">
        <v>3600</v>
      </c>
      <c r="E6" s="307" t="s">
        <v>3601</v>
      </c>
      <c r="F6" s="307" t="s">
        <v>3602</v>
      </c>
      <c r="G6" s="307"/>
      <c r="H6" s="307" t="s">
        <v>3</v>
      </c>
      <c r="I6" s="307">
        <v>1000</v>
      </c>
      <c r="J6" s="307" t="s">
        <v>62</v>
      </c>
      <c r="K6" s="307"/>
      <c r="L6" s="307" t="s">
        <v>3608</v>
      </c>
      <c r="M6" s="307" t="s">
        <v>113</v>
      </c>
      <c r="N6" s="307" t="s">
        <v>113</v>
      </c>
      <c r="O6" s="307" t="s">
        <v>1169</v>
      </c>
      <c r="P6" s="307"/>
      <c r="Q6" s="307"/>
      <c r="R6" s="307"/>
      <c r="S6" s="307"/>
      <c r="T6" s="307"/>
      <c r="U6" s="307" t="s">
        <v>3611</v>
      </c>
      <c r="V6" s="307" t="s">
        <v>68</v>
      </c>
      <c r="W6" s="307" t="s">
        <v>68</v>
      </c>
      <c r="X6" s="307" t="s">
        <v>68</v>
      </c>
      <c r="Y6" s="307" t="s">
        <v>68</v>
      </c>
      <c r="Z6" s="307" t="s">
        <v>69</v>
      </c>
      <c r="AA6" s="307"/>
      <c r="AB6" s="307">
        <v>10000000011</v>
      </c>
      <c r="AC6" s="308">
        <v>13</v>
      </c>
      <c r="AD6" s="308">
        <v>0</v>
      </c>
      <c r="AE6" s="308">
        <v>0</v>
      </c>
      <c r="AF6" s="857">
        <v>20.8</v>
      </c>
      <c r="AG6" s="857">
        <f t="shared" si="0"/>
        <v>0</v>
      </c>
      <c r="AH6" s="862">
        <f t="shared" si="1"/>
        <v>20.8</v>
      </c>
      <c r="AI6" s="863">
        <f t="shared" si="2"/>
        <v>22.256000000000004</v>
      </c>
      <c r="AJ6" s="310"/>
    </row>
    <row r="7" spans="1:37" s="311" customFormat="1">
      <c r="A7" s="861">
        <v>5</v>
      </c>
      <c r="B7" s="307" t="s">
        <v>1</v>
      </c>
      <c r="C7" s="307" t="s">
        <v>3612</v>
      </c>
      <c r="D7" s="307" t="s">
        <v>3600</v>
      </c>
      <c r="E7" s="307" t="s">
        <v>3601</v>
      </c>
      <c r="F7" s="307" t="s">
        <v>3602</v>
      </c>
      <c r="G7" s="307"/>
      <c r="H7" s="307" t="s">
        <v>3</v>
      </c>
      <c r="I7" s="307">
        <v>1000</v>
      </c>
      <c r="J7" s="307" t="s">
        <v>62</v>
      </c>
      <c r="K7" s="307"/>
      <c r="L7" s="307" t="s">
        <v>3608</v>
      </c>
      <c r="M7" s="307" t="s">
        <v>113</v>
      </c>
      <c r="N7" s="307" t="s">
        <v>113</v>
      </c>
      <c r="O7" s="307" t="s">
        <v>1169</v>
      </c>
      <c r="P7" s="307"/>
      <c r="Q7" s="307"/>
      <c r="R7" s="307"/>
      <c r="S7" s="307"/>
      <c r="T7" s="307"/>
      <c r="U7" s="307" t="s">
        <v>3613</v>
      </c>
      <c r="V7" s="307" t="s">
        <v>68</v>
      </c>
      <c r="W7" s="307" t="s">
        <v>68</v>
      </c>
      <c r="X7" s="307" t="s">
        <v>68</v>
      </c>
      <c r="Y7" s="307" t="s">
        <v>68</v>
      </c>
      <c r="Z7" s="307" t="s">
        <v>69</v>
      </c>
      <c r="AA7" s="307"/>
      <c r="AB7" s="307">
        <v>10000000011</v>
      </c>
      <c r="AC7" s="308">
        <v>13</v>
      </c>
      <c r="AD7" s="308">
        <v>0</v>
      </c>
      <c r="AE7" s="308">
        <v>0</v>
      </c>
      <c r="AF7" s="857">
        <v>20.8</v>
      </c>
      <c r="AG7" s="857">
        <f t="shared" si="0"/>
        <v>0</v>
      </c>
      <c r="AH7" s="862">
        <f t="shared" si="1"/>
        <v>20.8</v>
      </c>
      <c r="AI7" s="863">
        <f t="shared" si="2"/>
        <v>22.256000000000004</v>
      </c>
      <c r="AJ7" s="310"/>
    </row>
    <row r="8" spans="1:37" s="311" customFormat="1">
      <c r="A8" s="861">
        <v>6</v>
      </c>
      <c r="B8" s="307" t="s">
        <v>1</v>
      </c>
      <c r="C8" s="307" t="s">
        <v>3614</v>
      </c>
      <c r="D8" s="307" t="s">
        <v>3600</v>
      </c>
      <c r="E8" s="307" t="s">
        <v>3601</v>
      </c>
      <c r="F8" s="307" t="s">
        <v>3602</v>
      </c>
      <c r="G8" s="307"/>
      <c r="H8" s="307" t="s">
        <v>3</v>
      </c>
      <c r="I8" s="307">
        <v>1000</v>
      </c>
      <c r="J8" s="307" t="s">
        <v>62</v>
      </c>
      <c r="K8" s="307"/>
      <c r="L8" s="307" t="s">
        <v>3608</v>
      </c>
      <c r="M8" s="307" t="s">
        <v>113</v>
      </c>
      <c r="N8" s="307" t="s">
        <v>113</v>
      </c>
      <c r="O8" s="307" t="s">
        <v>1169</v>
      </c>
      <c r="P8" s="307"/>
      <c r="Q8" s="307"/>
      <c r="R8" s="307"/>
      <c r="S8" s="307"/>
      <c r="T8" s="307"/>
      <c r="U8" s="307" t="s">
        <v>3615</v>
      </c>
      <c r="V8" s="307" t="s">
        <v>68</v>
      </c>
      <c r="W8" s="307" t="s">
        <v>68</v>
      </c>
      <c r="X8" s="307" t="s">
        <v>68</v>
      </c>
      <c r="Y8" s="307" t="s">
        <v>68</v>
      </c>
      <c r="Z8" s="307" t="s">
        <v>69</v>
      </c>
      <c r="AA8" s="307"/>
      <c r="AB8" s="307">
        <v>10000000011</v>
      </c>
      <c r="AC8" s="308">
        <v>13</v>
      </c>
      <c r="AD8" s="308">
        <v>0</v>
      </c>
      <c r="AE8" s="308">
        <v>0</v>
      </c>
      <c r="AF8" s="857">
        <v>20.8</v>
      </c>
      <c r="AG8" s="857">
        <f t="shared" si="0"/>
        <v>0</v>
      </c>
      <c r="AH8" s="862">
        <f t="shared" si="1"/>
        <v>20.8</v>
      </c>
      <c r="AI8" s="863">
        <f t="shared" si="2"/>
        <v>22.256000000000004</v>
      </c>
      <c r="AJ8" s="310"/>
    </row>
    <row r="9" spans="1:37" s="311" customFormat="1">
      <c r="A9" s="861">
        <v>7</v>
      </c>
      <c r="B9" s="307" t="s">
        <v>1</v>
      </c>
      <c r="C9" s="307" t="s">
        <v>3616</v>
      </c>
      <c r="D9" s="307" t="s">
        <v>3600</v>
      </c>
      <c r="E9" s="307" t="s">
        <v>3601</v>
      </c>
      <c r="F9" s="307" t="s">
        <v>3602</v>
      </c>
      <c r="G9" s="307"/>
      <c r="H9" s="307" t="s">
        <v>3</v>
      </c>
      <c r="I9" s="307">
        <v>1000</v>
      </c>
      <c r="J9" s="307" t="s">
        <v>62</v>
      </c>
      <c r="K9" s="307"/>
      <c r="L9" s="307" t="s">
        <v>3608</v>
      </c>
      <c r="M9" s="307" t="s">
        <v>113</v>
      </c>
      <c r="N9" s="307" t="s">
        <v>113</v>
      </c>
      <c r="O9" s="307" t="s">
        <v>1169</v>
      </c>
      <c r="P9" s="307"/>
      <c r="Q9" s="307"/>
      <c r="R9" s="307"/>
      <c r="S9" s="307"/>
      <c r="T9" s="307"/>
      <c r="U9" s="307" t="s">
        <v>3617</v>
      </c>
      <c r="V9" s="307" t="s">
        <v>68</v>
      </c>
      <c r="W9" s="307" t="s">
        <v>68</v>
      </c>
      <c r="X9" s="307" t="s">
        <v>68</v>
      </c>
      <c r="Y9" s="307" t="s">
        <v>68</v>
      </c>
      <c r="Z9" s="307" t="s">
        <v>69</v>
      </c>
      <c r="AA9" s="307"/>
      <c r="AB9" s="307">
        <v>10000000011</v>
      </c>
      <c r="AC9" s="308">
        <v>13</v>
      </c>
      <c r="AD9" s="308">
        <v>0</v>
      </c>
      <c r="AE9" s="308">
        <v>0</v>
      </c>
      <c r="AF9" s="857">
        <v>20.8</v>
      </c>
      <c r="AG9" s="857">
        <f t="shared" si="0"/>
        <v>0</v>
      </c>
      <c r="AH9" s="862">
        <f t="shared" si="1"/>
        <v>20.8</v>
      </c>
      <c r="AI9" s="863">
        <f t="shared" si="2"/>
        <v>22.256000000000004</v>
      </c>
      <c r="AJ9" s="310"/>
    </row>
    <row r="10" spans="1:37" s="311" customFormat="1">
      <c r="A10" s="861">
        <v>8</v>
      </c>
      <c r="B10" s="307" t="s">
        <v>1</v>
      </c>
      <c r="C10" s="307" t="s">
        <v>3618</v>
      </c>
      <c r="D10" s="307" t="s">
        <v>3600</v>
      </c>
      <c r="E10" s="307" t="s">
        <v>3601</v>
      </c>
      <c r="F10" s="307" t="s">
        <v>3602</v>
      </c>
      <c r="G10" s="307"/>
      <c r="H10" s="307" t="s">
        <v>3</v>
      </c>
      <c r="I10" s="307">
        <v>1000</v>
      </c>
      <c r="J10" s="307" t="s">
        <v>62</v>
      </c>
      <c r="K10" s="307"/>
      <c r="L10" s="307" t="s">
        <v>3608</v>
      </c>
      <c r="M10" s="307" t="s">
        <v>113</v>
      </c>
      <c r="N10" s="307" t="s">
        <v>113</v>
      </c>
      <c r="O10" s="307" t="s">
        <v>1169</v>
      </c>
      <c r="P10" s="307"/>
      <c r="Q10" s="307"/>
      <c r="R10" s="307"/>
      <c r="S10" s="307"/>
      <c r="T10" s="307"/>
      <c r="U10" s="307" t="s">
        <v>3619</v>
      </c>
      <c r="V10" s="307" t="s">
        <v>68</v>
      </c>
      <c r="W10" s="307" t="s">
        <v>68</v>
      </c>
      <c r="X10" s="307" t="s">
        <v>68</v>
      </c>
      <c r="Y10" s="307" t="s">
        <v>68</v>
      </c>
      <c r="Z10" s="307" t="s">
        <v>69</v>
      </c>
      <c r="AA10" s="307"/>
      <c r="AB10" s="307">
        <v>10000000011</v>
      </c>
      <c r="AC10" s="308">
        <v>13</v>
      </c>
      <c r="AD10" s="308">
        <v>0</v>
      </c>
      <c r="AE10" s="308">
        <v>0</v>
      </c>
      <c r="AF10" s="857">
        <v>20.8</v>
      </c>
      <c r="AG10" s="857">
        <f t="shared" si="0"/>
        <v>0</v>
      </c>
      <c r="AH10" s="862">
        <f t="shared" si="1"/>
        <v>20.8</v>
      </c>
      <c r="AI10" s="863">
        <f t="shared" si="2"/>
        <v>22.256000000000004</v>
      </c>
      <c r="AJ10" s="310"/>
    </row>
    <row r="11" spans="1:37" s="311" customFormat="1">
      <c r="A11" s="861">
        <v>9</v>
      </c>
      <c r="B11" s="307" t="s">
        <v>1</v>
      </c>
      <c r="C11" s="307" t="s">
        <v>3620</v>
      </c>
      <c r="D11" s="307" t="s">
        <v>3600</v>
      </c>
      <c r="E11" s="307" t="s">
        <v>3601</v>
      </c>
      <c r="F11" s="307" t="s">
        <v>3602</v>
      </c>
      <c r="G11" s="307"/>
      <c r="H11" s="307" t="s">
        <v>3</v>
      </c>
      <c r="I11" s="307">
        <v>1000</v>
      </c>
      <c r="J11" s="307" t="s">
        <v>62</v>
      </c>
      <c r="K11" s="307"/>
      <c r="L11" s="307" t="s">
        <v>3608</v>
      </c>
      <c r="M11" s="307" t="s">
        <v>113</v>
      </c>
      <c r="N11" s="307" t="s">
        <v>113</v>
      </c>
      <c r="O11" s="307" t="s">
        <v>1169</v>
      </c>
      <c r="P11" s="307"/>
      <c r="Q11" s="307"/>
      <c r="R11" s="307"/>
      <c r="S11" s="307"/>
      <c r="T11" s="307"/>
      <c r="U11" s="307" t="s">
        <v>3621</v>
      </c>
      <c r="V11" s="307" t="s">
        <v>68</v>
      </c>
      <c r="W11" s="307" t="s">
        <v>68</v>
      </c>
      <c r="X11" s="307" t="s">
        <v>68</v>
      </c>
      <c r="Y11" s="307" t="s">
        <v>68</v>
      </c>
      <c r="Z11" s="307" t="s">
        <v>69</v>
      </c>
      <c r="AA11" s="307"/>
      <c r="AB11" s="307">
        <v>10000000011</v>
      </c>
      <c r="AC11" s="308">
        <v>13</v>
      </c>
      <c r="AD11" s="308">
        <v>0</v>
      </c>
      <c r="AE11" s="308">
        <v>0</v>
      </c>
      <c r="AF11" s="857">
        <v>20.8</v>
      </c>
      <c r="AG11" s="857">
        <f t="shared" si="0"/>
        <v>0</v>
      </c>
      <c r="AH11" s="862">
        <f t="shared" si="1"/>
        <v>20.8</v>
      </c>
      <c r="AI11" s="863">
        <f t="shared" si="2"/>
        <v>22.256000000000004</v>
      </c>
      <c r="AJ11" s="310"/>
    </row>
    <row r="12" spans="1:37" s="311" customFormat="1">
      <c r="A12" s="861">
        <v>10</v>
      </c>
      <c r="B12" s="307" t="s">
        <v>1</v>
      </c>
      <c r="C12" s="307" t="s">
        <v>3622</v>
      </c>
      <c r="D12" s="307" t="s">
        <v>3600</v>
      </c>
      <c r="E12" s="307" t="s">
        <v>3601</v>
      </c>
      <c r="F12" s="307" t="s">
        <v>3602</v>
      </c>
      <c r="G12" s="307"/>
      <c r="H12" s="307" t="s">
        <v>3</v>
      </c>
      <c r="I12" s="307">
        <v>1000</v>
      </c>
      <c r="J12" s="307" t="s">
        <v>62</v>
      </c>
      <c r="K12" s="307"/>
      <c r="L12" s="307" t="s">
        <v>3608</v>
      </c>
      <c r="M12" s="307" t="s">
        <v>113</v>
      </c>
      <c r="N12" s="307" t="s">
        <v>113</v>
      </c>
      <c r="O12" s="307" t="s">
        <v>1169</v>
      </c>
      <c r="P12" s="307"/>
      <c r="Q12" s="307"/>
      <c r="R12" s="307"/>
      <c r="S12" s="307"/>
      <c r="T12" s="307"/>
      <c r="U12" s="307" t="s">
        <v>3623</v>
      </c>
      <c r="V12" s="307" t="s">
        <v>68</v>
      </c>
      <c r="W12" s="307" t="s">
        <v>68</v>
      </c>
      <c r="X12" s="307" t="s">
        <v>68</v>
      </c>
      <c r="Y12" s="307" t="s">
        <v>68</v>
      </c>
      <c r="Z12" s="307" t="s">
        <v>69</v>
      </c>
      <c r="AA12" s="307"/>
      <c r="AB12" s="307">
        <v>10000000011</v>
      </c>
      <c r="AC12" s="308">
        <v>13</v>
      </c>
      <c r="AD12" s="308">
        <v>0</v>
      </c>
      <c r="AE12" s="308">
        <v>0</v>
      </c>
      <c r="AF12" s="857">
        <v>20.8</v>
      </c>
      <c r="AG12" s="857">
        <f t="shared" si="0"/>
        <v>0</v>
      </c>
      <c r="AH12" s="862">
        <f t="shared" si="1"/>
        <v>20.8</v>
      </c>
      <c r="AI12" s="863">
        <f t="shared" si="2"/>
        <v>22.256000000000004</v>
      </c>
      <c r="AJ12" s="310"/>
    </row>
    <row r="13" spans="1:37" s="311" customFormat="1">
      <c r="A13" s="861">
        <v>11</v>
      </c>
      <c r="B13" s="307" t="s">
        <v>1</v>
      </c>
      <c r="C13" s="307" t="s">
        <v>3624</v>
      </c>
      <c r="D13" s="307" t="s">
        <v>3600</v>
      </c>
      <c r="E13" s="307" t="s">
        <v>3601</v>
      </c>
      <c r="F13" s="307" t="s">
        <v>3602</v>
      </c>
      <c r="G13" s="307"/>
      <c r="H13" s="307" t="s">
        <v>3</v>
      </c>
      <c r="I13" s="307">
        <v>1000</v>
      </c>
      <c r="J13" s="307" t="s">
        <v>62</v>
      </c>
      <c r="K13" s="307"/>
      <c r="L13" s="307" t="s">
        <v>3608</v>
      </c>
      <c r="M13" s="307" t="s">
        <v>113</v>
      </c>
      <c r="N13" s="307" t="s">
        <v>113</v>
      </c>
      <c r="O13" s="307" t="s">
        <v>1169</v>
      </c>
      <c r="P13" s="307"/>
      <c r="Q13" s="307"/>
      <c r="R13" s="307"/>
      <c r="S13" s="307"/>
      <c r="T13" s="307"/>
      <c r="U13" s="307" t="s">
        <v>3625</v>
      </c>
      <c r="V13" s="307" t="s">
        <v>68</v>
      </c>
      <c r="W13" s="307" t="s">
        <v>68</v>
      </c>
      <c r="X13" s="307" t="s">
        <v>68</v>
      </c>
      <c r="Y13" s="307" t="s">
        <v>68</v>
      </c>
      <c r="Z13" s="307" t="s">
        <v>69</v>
      </c>
      <c r="AA13" s="307"/>
      <c r="AB13" s="307">
        <v>10000000011</v>
      </c>
      <c r="AC13" s="308">
        <v>13</v>
      </c>
      <c r="AD13" s="308">
        <v>0</v>
      </c>
      <c r="AE13" s="308">
        <v>0</v>
      </c>
      <c r="AF13" s="857">
        <v>20.8</v>
      </c>
      <c r="AG13" s="857">
        <f t="shared" si="0"/>
        <v>0</v>
      </c>
      <c r="AH13" s="862">
        <f t="shared" si="1"/>
        <v>20.8</v>
      </c>
      <c r="AI13" s="863">
        <f t="shared" si="2"/>
        <v>22.256000000000004</v>
      </c>
      <c r="AJ13" s="310"/>
    </row>
    <row r="14" spans="1:37" s="311" customFormat="1">
      <c r="A14" s="861">
        <v>12</v>
      </c>
      <c r="B14" s="307" t="s">
        <v>1</v>
      </c>
      <c r="C14" s="307" t="s">
        <v>3626</v>
      </c>
      <c r="D14" s="307" t="s">
        <v>3600</v>
      </c>
      <c r="E14" s="307" t="s">
        <v>3601</v>
      </c>
      <c r="F14" s="307" t="s">
        <v>3602</v>
      </c>
      <c r="G14" s="307"/>
      <c r="H14" s="307" t="s">
        <v>3</v>
      </c>
      <c r="I14" s="307">
        <v>1000</v>
      </c>
      <c r="J14" s="307" t="s">
        <v>108</v>
      </c>
      <c r="K14" s="307"/>
      <c r="L14" s="307" t="s">
        <v>3608</v>
      </c>
      <c r="M14" s="307" t="s">
        <v>113</v>
      </c>
      <c r="N14" s="307" t="s">
        <v>113</v>
      </c>
      <c r="O14" s="307" t="s">
        <v>1169</v>
      </c>
      <c r="P14" s="307"/>
      <c r="Q14" s="307"/>
      <c r="R14" s="307"/>
      <c r="S14" s="307"/>
      <c r="T14" s="307"/>
      <c r="U14" s="307" t="s">
        <v>3627</v>
      </c>
      <c r="V14" s="307" t="s">
        <v>68</v>
      </c>
      <c r="W14" s="307" t="s">
        <v>68</v>
      </c>
      <c r="X14" s="307" t="s">
        <v>68</v>
      </c>
      <c r="Y14" s="307" t="s">
        <v>68</v>
      </c>
      <c r="Z14" s="307" t="s">
        <v>69</v>
      </c>
      <c r="AA14" s="307"/>
      <c r="AB14" s="307">
        <v>10000000011</v>
      </c>
      <c r="AC14" s="308">
        <v>13</v>
      </c>
      <c r="AD14" s="308">
        <v>0</v>
      </c>
      <c r="AE14" s="308">
        <v>0</v>
      </c>
      <c r="AF14" s="857">
        <v>20.8</v>
      </c>
      <c r="AG14" s="857">
        <f t="shared" si="0"/>
        <v>0</v>
      </c>
      <c r="AH14" s="862">
        <f t="shared" si="1"/>
        <v>20.8</v>
      </c>
      <c r="AI14" s="863">
        <f t="shared" si="2"/>
        <v>22.256000000000004</v>
      </c>
      <c r="AJ14" s="310"/>
    </row>
    <row r="15" spans="1:37" s="311" customFormat="1">
      <c r="A15" s="861">
        <v>13</v>
      </c>
      <c r="B15" s="307" t="s">
        <v>1</v>
      </c>
      <c r="C15" s="307" t="s">
        <v>3628</v>
      </c>
      <c r="D15" s="307" t="s">
        <v>3600</v>
      </c>
      <c r="E15" s="307" t="s">
        <v>3601</v>
      </c>
      <c r="F15" s="307" t="s">
        <v>3602</v>
      </c>
      <c r="G15" s="307"/>
      <c r="H15" s="307" t="s">
        <v>3</v>
      </c>
      <c r="I15" s="307">
        <v>1000</v>
      </c>
      <c r="J15" s="307" t="s">
        <v>62</v>
      </c>
      <c r="K15" s="307"/>
      <c r="L15" s="307" t="s">
        <v>3608</v>
      </c>
      <c r="M15" s="307" t="s">
        <v>113</v>
      </c>
      <c r="N15" s="307" t="s">
        <v>113</v>
      </c>
      <c r="O15" s="307" t="s">
        <v>1169</v>
      </c>
      <c r="P15" s="307"/>
      <c r="Q15" s="307"/>
      <c r="R15" s="307"/>
      <c r="S15" s="307"/>
      <c r="T15" s="307"/>
      <c r="U15" s="307" t="s">
        <v>3629</v>
      </c>
      <c r="V15" s="307" t="s">
        <v>68</v>
      </c>
      <c r="W15" s="307" t="s">
        <v>68</v>
      </c>
      <c r="X15" s="307" t="s">
        <v>68</v>
      </c>
      <c r="Y15" s="307" t="s">
        <v>68</v>
      </c>
      <c r="Z15" s="307" t="s">
        <v>69</v>
      </c>
      <c r="AA15" s="307"/>
      <c r="AB15" s="307">
        <v>10000000011</v>
      </c>
      <c r="AC15" s="308">
        <v>13</v>
      </c>
      <c r="AD15" s="308">
        <v>0</v>
      </c>
      <c r="AE15" s="308">
        <v>0</v>
      </c>
      <c r="AF15" s="857">
        <v>20.8</v>
      </c>
      <c r="AG15" s="857">
        <f t="shared" si="0"/>
        <v>0</v>
      </c>
      <c r="AH15" s="862">
        <f t="shared" si="1"/>
        <v>20.8</v>
      </c>
      <c r="AI15" s="863">
        <f t="shared" si="2"/>
        <v>22.256000000000004</v>
      </c>
      <c r="AJ15" s="310"/>
    </row>
    <row r="16" spans="1:37" s="311" customFormat="1">
      <c r="A16" s="861">
        <v>14</v>
      </c>
      <c r="B16" s="307" t="s">
        <v>1</v>
      </c>
      <c r="C16" s="307" t="s">
        <v>3630</v>
      </c>
      <c r="D16" s="307" t="s">
        <v>3600</v>
      </c>
      <c r="E16" s="307" t="s">
        <v>3601</v>
      </c>
      <c r="F16" s="307" t="s">
        <v>3602</v>
      </c>
      <c r="G16" s="307"/>
      <c r="H16" s="307" t="s">
        <v>3</v>
      </c>
      <c r="I16" s="307">
        <v>1000</v>
      </c>
      <c r="J16" s="307" t="s">
        <v>62</v>
      </c>
      <c r="K16" s="307"/>
      <c r="L16" s="307" t="s">
        <v>3608</v>
      </c>
      <c r="M16" s="307" t="s">
        <v>113</v>
      </c>
      <c r="N16" s="307" t="s">
        <v>113</v>
      </c>
      <c r="O16" s="307" t="s">
        <v>1169</v>
      </c>
      <c r="P16" s="307"/>
      <c r="Q16" s="307"/>
      <c r="R16" s="307"/>
      <c r="S16" s="307"/>
      <c r="T16" s="307"/>
      <c r="U16" s="307" t="s">
        <v>3631</v>
      </c>
      <c r="V16" s="307" t="s">
        <v>68</v>
      </c>
      <c r="W16" s="307" t="s">
        <v>68</v>
      </c>
      <c r="X16" s="307" t="s">
        <v>68</v>
      </c>
      <c r="Y16" s="307" t="s">
        <v>68</v>
      </c>
      <c r="Z16" s="307" t="s">
        <v>69</v>
      </c>
      <c r="AA16" s="307"/>
      <c r="AB16" s="307">
        <v>10000000011</v>
      </c>
      <c r="AC16" s="308">
        <v>13</v>
      </c>
      <c r="AD16" s="308">
        <v>0</v>
      </c>
      <c r="AE16" s="308">
        <v>0</v>
      </c>
      <c r="AF16" s="857">
        <v>20.8</v>
      </c>
      <c r="AG16" s="857">
        <f t="shared" si="0"/>
        <v>0</v>
      </c>
      <c r="AH16" s="862">
        <f t="shared" si="1"/>
        <v>20.8</v>
      </c>
      <c r="AI16" s="863">
        <f t="shared" si="2"/>
        <v>22.256000000000004</v>
      </c>
      <c r="AJ16" s="310"/>
    </row>
    <row r="17" spans="1:36" s="311" customFormat="1">
      <c r="A17" s="861">
        <v>15</v>
      </c>
      <c r="B17" s="307" t="s">
        <v>1</v>
      </c>
      <c r="C17" s="307" t="s">
        <v>3632</v>
      </c>
      <c r="D17" s="307" t="s">
        <v>3600</v>
      </c>
      <c r="E17" s="307" t="s">
        <v>3601</v>
      </c>
      <c r="F17" s="307" t="s">
        <v>3602</v>
      </c>
      <c r="G17" s="307"/>
      <c r="H17" s="307" t="s">
        <v>3</v>
      </c>
      <c r="I17" s="307">
        <v>1000</v>
      </c>
      <c r="J17" s="307" t="s">
        <v>62</v>
      </c>
      <c r="K17" s="307"/>
      <c r="L17" s="307" t="s">
        <v>3608</v>
      </c>
      <c r="M17" s="307" t="s">
        <v>113</v>
      </c>
      <c r="N17" s="307" t="s">
        <v>113</v>
      </c>
      <c r="O17" s="307" t="s">
        <v>1169</v>
      </c>
      <c r="P17" s="307"/>
      <c r="Q17" s="307"/>
      <c r="R17" s="307"/>
      <c r="S17" s="307"/>
      <c r="T17" s="307"/>
      <c r="U17" s="307" t="s">
        <v>3633</v>
      </c>
      <c r="V17" s="307" t="s">
        <v>68</v>
      </c>
      <c r="W17" s="307" t="s">
        <v>68</v>
      </c>
      <c r="X17" s="307" t="s">
        <v>68</v>
      </c>
      <c r="Y17" s="307" t="s">
        <v>68</v>
      </c>
      <c r="Z17" s="307" t="s">
        <v>69</v>
      </c>
      <c r="AA17" s="307"/>
      <c r="AB17" s="307">
        <v>10000000011</v>
      </c>
      <c r="AC17" s="308">
        <v>13</v>
      </c>
      <c r="AD17" s="308">
        <v>0</v>
      </c>
      <c r="AE17" s="308">
        <v>0</v>
      </c>
      <c r="AF17" s="857">
        <v>20.8</v>
      </c>
      <c r="AG17" s="857">
        <f t="shared" si="0"/>
        <v>0</v>
      </c>
      <c r="AH17" s="862">
        <f t="shared" si="1"/>
        <v>20.8</v>
      </c>
      <c r="AI17" s="863">
        <f t="shared" si="2"/>
        <v>22.256000000000004</v>
      </c>
      <c r="AJ17" s="310"/>
    </row>
    <row r="18" spans="1:36" s="311" customFormat="1">
      <c r="A18" s="861">
        <v>16</v>
      </c>
      <c r="B18" s="307" t="s">
        <v>1</v>
      </c>
      <c r="C18" s="307" t="s">
        <v>3634</v>
      </c>
      <c r="D18" s="307" t="s">
        <v>3600</v>
      </c>
      <c r="E18" s="307" t="s">
        <v>3601</v>
      </c>
      <c r="F18" s="307" t="s">
        <v>3635</v>
      </c>
      <c r="G18" s="307"/>
      <c r="H18" s="307" t="s">
        <v>3</v>
      </c>
      <c r="I18" s="307">
        <v>1000</v>
      </c>
      <c r="J18" s="307" t="s">
        <v>62</v>
      </c>
      <c r="K18" s="307"/>
      <c r="L18" s="307" t="s">
        <v>3608</v>
      </c>
      <c r="M18" s="307" t="s">
        <v>113</v>
      </c>
      <c r="N18" s="307" t="s">
        <v>113</v>
      </c>
      <c r="O18" s="307" t="s">
        <v>1169</v>
      </c>
      <c r="P18" s="307"/>
      <c r="Q18" s="307"/>
      <c r="R18" s="307"/>
      <c r="S18" s="307"/>
      <c r="T18" s="307"/>
      <c r="U18" s="307" t="s">
        <v>3636</v>
      </c>
      <c r="V18" s="307" t="s">
        <v>68</v>
      </c>
      <c r="W18" s="307" t="s">
        <v>68</v>
      </c>
      <c r="X18" s="307" t="s">
        <v>68</v>
      </c>
      <c r="Y18" s="307" t="s">
        <v>68</v>
      </c>
      <c r="Z18" s="307" t="s">
        <v>69</v>
      </c>
      <c r="AA18" s="307"/>
      <c r="AB18" s="307">
        <v>10000000011</v>
      </c>
      <c r="AC18" s="308">
        <v>13</v>
      </c>
      <c r="AD18" s="308">
        <v>0</v>
      </c>
      <c r="AE18" s="308">
        <v>0</v>
      </c>
      <c r="AF18" s="857">
        <v>20.8</v>
      </c>
      <c r="AG18" s="857">
        <f t="shared" si="0"/>
        <v>0</v>
      </c>
      <c r="AH18" s="862">
        <f t="shared" si="1"/>
        <v>20.8</v>
      </c>
      <c r="AI18" s="863">
        <f t="shared" si="2"/>
        <v>22.256000000000004</v>
      </c>
      <c r="AJ18" s="310"/>
    </row>
    <row r="19" spans="1:36" s="311" customFormat="1">
      <c r="A19" s="861">
        <v>17</v>
      </c>
      <c r="B19" s="307" t="s">
        <v>1</v>
      </c>
      <c r="C19" s="307" t="s">
        <v>3637</v>
      </c>
      <c r="D19" s="307" t="s">
        <v>3600</v>
      </c>
      <c r="E19" s="307" t="s">
        <v>3601</v>
      </c>
      <c r="F19" s="307" t="s">
        <v>3635</v>
      </c>
      <c r="G19" s="307"/>
      <c r="H19" s="307" t="s">
        <v>3</v>
      </c>
      <c r="I19" s="307">
        <v>1000</v>
      </c>
      <c r="J19" s="307" t="s">
        <v>62</v>
      </c>
      <c r="K19" s="307"/>
      <c r="L19" s="307" t="s">
        <v>3608</v>
      </c>
      <c r="M19" s="307" t="s">
        <v>113</v>
      </c>
      <c r="N19" s="307" t="s">
        <v>113</v>
      </c>
      <c r="O19" s="307" t="s">
        <v>1169</v>
      </c>
      <c r="P19" s="307"/>
      <c r="Q19" s="307"/>
      <c r="R19" s="307"/>
      <c r="S19" s="307"/>
      <c r="T19" s="307"/>
      <c r="U19" s="307" t="s">
        <v>3638</v>
      </c>
      <c r="V19" s="307" t="s">
        <v>68</v>
      </c>
      <c r="W19" s="307" t="s">
        <v>68</v>
      </c>
      <c r="X19" s="307" t="s">
        <v>68</v>
      </c>
      <c r="Y19" s="307" t="s">
        <v>68</v>
      </c>
      <c r="Z19" s="307" t="s">
        <v>69</v>
      </c>
      <c r="AA19" s="307"/>
      <c r="AB19" s="307">
        <v>10000000011</v>
      </c>
      <c r="AC19" s="308">
        <v>13</v>
      </c>
      <c r="AD19" s="308">
        <v>0</v>
      </c>
      <c r="AE19" s="308">
        <v>0</v>
      </c>
      <c r="AF19" s="857">
        <v>20.8</v>
      </c>
      <c r="AG19" s="857">
        <f t="shared" si="0"/>
        <v>0</v>
      </c>
      <c r="AH19" s="862">
        <f t="shared" si="1"/>
        <v>20.8</v>
      </c>
      <c r="AI19" s="863">
        <f t="shared" si="2"/>
        <v>22.256000000000004</v>
      </c>
      <c r="AJ19" s="310"/>
    </row>
    <row r="20" spans="1:36" s="311" customFormat="1">
      <c r="A20" s="861">
        <v>18</v>
      </c>
      <c r="B20" s="307" t="s">
        <v>1</v>
      </c>
      <c r="C20" s="307" t="s">
        <v>3639</v>
      </c>
      <c r="D20" s="307" t="s">
        <v>3600</v>
      </c>
      <c r="E20" s="307" t="s">
        <v>3601</v>
      </c>
      <c r="F20" s="307" t="s">
        <v>3635</v>
      </c>
      <c r="G20" s="307"/>
      <c r="H20" s="307" t="s">
        <v>3</v>
      </c>
      <c r="I20" s="307">
        <v>1000</v>
      </c>
      <c r="J20" s="307" t="s">
        <v>62</v>
      </c>
      <c r="K20" s="307"/>
      <c r="L20" s="307" t="s">
        <v>3608</v>
      </c>
      <c r="M20" s="307" t="s">
        <v>113</v>
      </c>
      <c r="N20" s="307" t="s">
        <v>113</v>
      </c>
      <c r="O20" s="307" t="s">
        <v>1169</v>
      </c>
      <c r="P20" s="307"/>
      <c r="Q20" s="307"/>
      <c r="R20" s="307"/>
      <c r="S20" s="307"/>
      <c r="T20" s="307"/>
      <c r="U20" s="307" t="s">
        <v>3640</v>
      </c>
      <c r="V20" s="307" t="s">
        <v>68</v>
      </c>
      <c r="W20" s="307" t="s">
        <v>68</v>
      </c>
      <c r="X20" s="307" t="s">
        <v>68</v>
      </c>
      <c r="Y20" s="307" t="s">
        <v>68</v>
      </c>
      <c r="Z20" s="307" t="s">
        <v>69</v>
      </c>
      <c r="AA20" s="307"/>
      <c r="AB20" s="307">
        <v>10000000011</v>
      </c>
      <c r="AC20" s="308">
        <v>13</v>
      </c>
      <c r="AD20" s="308">
        <v>0</v>
      </c>
      <c r="AE20" s="308">
        <v>0</v>
      </c>
      <c r="AF20" s="857">
        <v>20.8</v>
      </c>
      <c r="AG20" s="857">
        <f t="shared" si="0"/>
        <v>0</v>
      </c>
      <c r="AH20" s="862">
        <f t="shared" si="1"/>
        <v>20.8</v>
      </c>
      <c r="AI20" s="863">
        <f t="shared" si="2"/>
        <v>22.256000000000004</v>
      </c>
      <c r="AJ20" s="310"/>
    </row>
    <row r="21" spans="1:36" s="311" customFormat="1">
      <c r="A21" s="861">
        <v>19</v>
      </c>
      <c r="B21" s="307" t="s">
        <v>1</v>
      </c>
      <c r="C21" s="307" t="s">
        <v>3641</v>
      </c>
      <c r="D21" s="307" t="s">
        <v>3600</v>
      </c>
      <c r="E21" s="307" t="s">
        <v>3601</v>
      </c>
      <c r="F21" s="307" t="s">
        <v>3635</v>
      </c>
      <c r="G21" s="307"/>
      <c r="H21" s="307" t="s">
        <v>3</v>
      </c>
      <c r="I21" s="307">
        <v>1000</v>
      </c>
      <c r="J21" s="307" t="s">
        <v>62</v>
      </c>
      <c r="K21" s="307"/>
      <c r="L21" s="307" t="s">
        <v>3608</v>
      </c>
      <c r="M21" s="307" t="s">
        <v>113</v>
      </c>
      <c r="N21" s="307" t="s">
        <v>113</v>
      </c>
      <c r="O21" s="307" t="s">
        <v>1169</v>
      </c>
      <c r="P21" s="307"/>
      <c r="Q21" s="307"/>
      <c r="R21" s="307"/>
      <c r="S21" s="307"/>
      <c r="T21" s="307"/>
      <c r="U21" s="307" t="s">
        <v>3642</v>
      </c>
      <c r="V21" s="307" t="s">
        <v>68</v>
      </c>
      <c r="W21" s="307" t="s">
        <v>68</v>
      </c>
      <c r="X21" s="307" t="s">
        <v>68</v>
      </c>
      <c r="Y21" s="307" t="s">
        <v>68</v>
      </c>
      <c r="Z21" s="307" t="s">
        <v>69</v>
      </c>
      <c r="AA21" s="307"/>
      <c r="AB21" s="307">
        <v>10000000011</v>
      </c>
      <c r="AC21" s="308">
        <v>13</v>
      </c>
      <c r="AD21" s="308">
        <v>0</v>
      </c>
      <c r="AE21" s="308">
        <v>0</v>
      </c>
      <c r="AF21" s="857">
        <v>20.8</v>
      </c>
      <c r="AG21" s="857">
        <f t="shared" si="0"/>
        <v>0</v>
      </c>
      <c r="AH21" s="862">
        <f t="shared" si="1"/>
        <v>20.8</v>
      </c>
      <c r="AI21" s="863">
        <f t="shared" si="2"/>
        <v>22.256000000000004</v>
      </c>
      <c r="AJ21" s="310"/>
    </row>
    <row r="22" spans="1:36" s="311" customFormat="1">
      <c r="A22" s="861">
        <v>20</v>
      </c>
      <c r="B22" s="307" t="s">
        <v>1</v>
      </c>
      <c r="C22" s="307" t="s">
        <v>3643</v>
      </c>
      <c r="D22" s="307" t="s">
        <v>3600</v>
      </c>
      <c r="E22" s="307" t="s">
        <v>3601</v>
      </c>
      <c r="F22" s="307" t="s">
        <v>3635</v>
      </c>
      <c r="G22" s="307"/>
      <c r="H22" s="307" t="s">
        <v>3</v>
      </c>
      <c r="I22" s="307">
        <v>1000</v>
      </c>
      <c r="J22" s="307" t="s">
        <v>62</v>
      </c>
      <c r="K22" s="307"/>
      <c r="L22" s="307" t="s">
        <v>3608</v>
      </c>
      <c r="M22" s="307" t="s">
        <v>113</v>
      </c>
      <c r="N22" s="307" t="s">
        <v>113</v>
      </c>
      <c r="O22" s="307" t="s">
        <v>1169</v>
      </c>
      <c r="P22" s="307"/>
      <c r="Q22" s="307"/>
      <c r="R22" s="307"/>
      <c r="S22" s="307"/>
      <c r="T22" s="307"/>
      <c r="U22" s="307" t="s">
        <v>3644</v>
      </c>
      <c r="V22" s="307" t="s">
        <v>68</v>
      </c>
      <c r="W22" s="307" t="s">
        <v>68</v>
      </c>
      <c r="X22" s="307" t="s">
        <v>68</v>
      </c>
      <c r="Y22" s="307" t="s">
        <v>68</v>
      </c>
      <c r="Z22" s="307" t="s">
        <v>69</v>
      </c>
      <c r="AA22" s="307"/>
      <c r="AB22" s="307">
        <v>10000000011</v>
      </c>
      <c r="AC22" s="308">
        <v>13</v>
      </c>
      <c r="AD22" s="308">
        <v>0</v>
      </c>
      <c r="AE22" s="308">
        <v>0</v>
      </c>
      <c r="AF22" s="857">
        <v>20.8</v>
      </c>
      <c r="AG22" s="857">
        <f t="shared" si="0"/>
        <v>0</v>
      </c>
      <c r="AH22" s="862">
        <f t="shared" si="1"/>
        <v>20.8</v>
      </c>
      <c r="AI22" s="863">
        <f t="shared" si="2"/>
        <v>22.256000000000004</v>
      </c>
      <c r="AJ22" s="310"/>
    </row>
    <row r="23" spans="1:36" s="311" customFormat="1">
      <c r="A23" s="861">
        <v>21</v>
      </c>
      <c r="B23" s="307" t="s">
        <v>1</v>
      </c>
      <c r="C23" s="307" t="s">
        <v>3645</v>
      </c>
      <c r="D23" s="307" t="s">
        <v>3600</v>
      </c>
      <c r="E23" s="307" t="s">
        <v>3601</v>
      </c>
      <c r="F23" s="307" t="s">
        <v>3635</v>
      </c>
      <c r="G23" s="307"/>
      <c r="H23" s="307" t="s">
        <v>3</v>
      </c>
      <c r="I23" s="307">
        <v>1000</v>
      </c>
      <c r="J23" s="307" t="s">
        <v>73</v>
      </c>
      <c r="K23" s="307"/>
      <c r="L23" s="307" t="s">
        <v>1706</v>
      </c>
      <c r="M23" s="307" t="s">
        <v>113</v>
      </c>
      <c r="N23" s="307" t="s">
        <v>113</v>
      </c>
      <c r="O23" s="307" t="s">
        <v>1169</v>
      </c>
      <c r="P23" s="307"/>
      <c r="Q23" s="307"/>
      <c r="R23" s="307"/>
      <c r="S23" s="307"/>
      <c r="T23" s="307"/>
      <c r="U23" s="307" t="s">
        <v>3646</v>
      </c>
      <c r="V23" s="307" t="s">
        <v>68</v>
      </c>
      <c r="W23" s="307" t="s">
        <v>68</v>
      </c>
      <c r="X23" s="307" t="s">
        <v>68</v>
      </c>
      <c r="Y23" s="307" t="s">
        <v>68</v>
      </c>
      <c r="Z23" s="307" t="s">
        <v>69</v>
      </c>
      <c r="AA23" s="307"/>
      <c r="AB23" s="307">
        <v>10000000011</v>
      </c>
      <c r="AC23" s="308">
        <v>13</v>
      </c>
      <c r="AD23" s="308">
        <v>0</v>
      </c>
      <c r="AE23" s="308">
        <v>0</v>
      </c>
      <c r="AF23" s="857">
        <v>20.8</v>
      </c>
      <c r="AG23" s="857">
        <f t="shared" si="0"/>
        <v>0</v>
      </c>
      <c r="AH23" s="862">
        <f t="shared" si="1"/>
        <v>20.8</v>
      </c>
      <c r="AI23" s="863">
        <f t="shared" si="2"/>
        <v>22.256000000000004</v>
      </c>
      <c r="AJ23" s="310"/>
    </row>
    <row r="24" spans="1:36" s="311" customFormat="1">
      <c r="A24" s="861">
        <v>22</v>
      </c>
      <c r="B24" s="307" t="s">
        <v>1</v>
      </c>
      <c r="C24" s="307" t="s">
        <v>3647</v>
      </c>
      <c r="D24" s="307" t="s">
        <v>3600</v>
      </c>
      <c r="E24" s="307" t="s">
        <v>3601</v>
      </c>
      <c r="F24" s="307" t="s">
        <v>3635</v>
      </c>
      <c r="G24" s="307"/>
      <c r="H24" s="307" t="s">
        <v>3</v>
      </c>
      <c r="I24" s="307">
        <v>1000</v>
      </c>
      <c r="J24" s="307" t="s">
        <v>73</v>
      </c>
      <c r="K24" s="307"/>
      <c r="L24" s="307" t="s">
        <v>1706</v>
      </c>
      <c r="M24" s="307" t="s">
        <v>113</v>
      </c>
      <c r="N24" s="307" t="s">
        <v>113</v>
      </c>
      <c r="O24" s="307" t="s">
        <v>1169</v>
      </c>
      <c r="P24" s="307"/>
      <c r="Q24" s="307"/>
      <c r="R24" s="307"/>
      <c r="S24" s="307"/>
      <c r="T24" s="307"/>
      <c r="U24" s="307" t="s">
        <v>3648</v>
      </c>
      <c r="V24" s="307" t="s">
        <v>68</v>
      </c>
      <c r="W24" s="307" t="s">
        <v>68</v>
      </c>
      <c r="X24" s="307" t="s">
        <v>68</v>
      </c>
      <c r="Y24" s="307" t="s">
        <v>68</v>
      </c>
      <c r="Z24" s="307" t="s">
        <v>69</v>
      </c>
      <c r="AA24" s="307"/>
      <c r="AB24" s="307">
        <v>10000000011</v>
      </c>
      <c r="AC24" s="308">
        <v>13</v>
      </c>
      <c r="AD24" s="308">
        <v>0</v>
      </c>
      <c r="AE24" s="308">
        <v>0</v>
      </c>
      <c r="AF24" s="857">
        <v>20.8</v>
      </c>
      <c r="AG24" s="857">
        <f t="shared" si="0"/>
        <v>0</v>
      </c>
      <c r="AH24" s="862">
        <f t="shared" si="1"/>
        <v>20.8</v>
      </c>
      <c r="AI24" s="863">
        <f t="shared" si="2"/>
        <v>22.256000000000004</v>
      </c>
      <c r="AJ24" s="310"/>
    </row>
    <row r="25" spans="1:36" s="311" customFormat="1">
      <c r="A25" s="861">
        <v>23</v>
      </c>
      <c r="B25" s="307" t="s">
        <v>1</v>
      </c>
      <c r="C25" s="307" t="s">
        <v>3649</v>
      </c>
      <c r="D25" s="307" t="s">
        <v>3600</v>
      </c>
      <c r="E25" s="307" t="s">
        <v>3601</v>
      </c>
      <c r="F25" s="307" t="s">
        <v>3635</v>
      </c>
      <c r="G25" s="307"/>
      <c r="H25" s="307" t="s">
        <v>3</v>
      </c>
      <c r="I25" s="307">
        <v>1000</v>
      </c>
      <c r="J25" s="307" t="s">
        <v>73</v>
      </c>
      <c r="K25" s="307"/>
      <c r="L25" s="307" t="s">
        <v>1706</v>
      </c>
      <c r="M25" s="307" t="s">
        <v>113</v>
      </c>
      <c r="N25" s="307" t="s">
        <v>113</v>
      </c>
      <c r="O25" s="307" t="s">
        <v>1169</v>
      </c>
      <c r="P25" s="307"/>
      <c r="Q25" s="307"/>
      <c r="R25" s="307"/>
      <c r="S25" s="307"/>
      <c r="T25" s="307"/>
      <c r="U25" s="307" t="s">
        <v>3650</v>
      </c>
      <c r="V25" s="307" t="s">
        <v>68</v>
      </c>
      <c r="W25" s="307" t="s">
        <v>68</v>
      </c>
      <c r="X25" s="307" t="s">
        <v>68</v>
      </c>
      <c r="Y25" s="307" t="s">
        <v>68</v>
      </c>
      <c r="Z25" s="307" t="s">
        <v>69</v>
      </c>
      <c r="AA25" s="307"/>
      <c r="AB25" s="307">
        <v>10000000011</v>
      </c>
      <c r="AC25" s="308">
        <v>13</v>
      </c>
      <c r="AD25" s="308">
        <v>0</v>
      </c>
      <c r="AE25" s="308">
        <v>0</v>
      </c>
      <c r="AF25" s="857">
        <v>20.8</v>
      </c>
      <c r="AG25" s="857">
        <f t="shared" si="0"/>
        <v>0</v>
      </c>
      <c r="AH25" s="862">
        <f t="shared" si="1"/>
        <v>20.8</v>
      </c>
      <c r="AI25" s="863">
        <f t="shared" si="2"/>
        <v>22.256000000000004</v>
      </c>
      <c r="AJ25" s="310"/>
    </row>
    <row r="26" spans="1:36" s="311" customFormat="1">
      <c r="A26" s="861">
        <v>24</v>
      </c>
      <c r="B26" s="307" t="s">
        <v>1</v>
      </c>
      <c r="C26" s="307" t="s">
        <v>3651</v>
      </c>
      <c r="D26" s="307" t="s">
        <v>3600</v>
      </c>
      <c r="E26" s="307" t="s">
        <v>3601</v>
      </c>
      <c r="F26" s="307" t="s">
        <v>3635</v>
      </c>
      <c r="G26" s="307"/>
      <c r="H26" s="307" t="s">
        <v>3</v>
      </c>
      <c r="I26" s="307">
        <v>1000</v>
      </c>
      <c r="J26" s="307" t="s">
        <v>73</v>
      </c>
      <c r="K26" s="307"/>
      <c r="L26" s="307" t="s">
        <v>1706</v>
      </c>
      <c r="M26" s="307" t="s">
        <v>113</v>
      </c>
      <c r="N26" s="307" t="s">
        <v>113</v>
      </c>
      <c r="O26" s="307" t="s">
        <v>1169</v>
      </c>
      <c r="P26" s="307"/>
      <c r="Q26" s="307"/>
      <c r="R26" s="307"/>
      <c r="S26" s="307"/>
      <c r="T26" s="307"/>
      <c r="U26" s="307" t="s">
        <v>3652</v>
      </c>
      <c r="V26" s="307" t="s">
        <v>68</v>
      </c>
      <c r="W26" s="307" t="s">
        <v>68</v>
      </c>
      <c r="X26" s="307" t="s">
        <v>68</v>
      </c>
      <c r="Y26" s="307" t="s">
        <v>68</v>
      </c>
      <c r="Z26" s="307" t="s">
        <v>69</v>
      </c>
      <c r="AA26" s="307"/>
      <c r="AB26" s="307">
        <v>10000000011</v>
      </c>
      <c r="AC26" s="308">
        <v>13</v>
      </c>
      <c r="AD26" s="308">
        <v>0</v>
      </c>
      <c r="AE26" s="308">
        <v>0</v>
      </c>
      <c r="AF26" s="857">
        <v>20.8</v>
      </c>
      <c r="AG26" s="857">
        <f t="shared" si="0"/>
        <v>0</v>
      </c>
      <c r="AH26" s="862">
        <f t="shared" si="1"/>
        <v>20.8</v>
      </c>
      <c r="AI26" s="863">
        <f t="shared" si="2"/>
        <v>22.256000000000004</v>
      </c>
      <c r="AJ26" s="310"/>
    </row>
    <row r="27" spans="1:36" s="311" customFormat="1">
      <c r="A27" s="861">
        <v>25</v>
      </c>
      <c r="B27" s="307" t="s">
        <v>1</v>
      </c>
      <c r="C27" s="307" t="s">
        <v>3653</v>
      </c>
      <c r="D27" s="307" t="s">
        <v>3600</v>
      </c>
      <c r="E27" s="307" t="s">
        <v>3601</v>
      </c>
      <c r="F27" s="307" t="s">
        <v>3635</v>
      </c>
      <c r="G27" s="307"/>
      <c r="H27" s="307" t="s">
        <v>3</v>
      </c>
      <c r="I27" s="307">
        <v>1000</v>
      </c>
      <c r="J27" s="307" t="s">
        <v>73</v>
      </c>
      <c r="K27" s="307"/>
      <c r="L27" s="307" t="s">
        <v>1706</v>
      </c>
      <c r="M27" s="307" t="s">
        <v>113</v>
      </c>
      <c r="N27" s="307" t="s">
        <v>113</v>
      </c>
      <c r="O27" s="307" t="s">
        <v>1169</v>
      </c>
      <c r="P27" s="307"/>
      <c r="Q27" s="307"/>
      <c r="R27" s="307"/>
      <c r="S27" s="307"/>
      <c r="T27" s="307"/>
      <c r="U27" s="307" t="s">
        <v>3654</v>
      </c>
      <c r="V27" s="307" t="s">
        <v>68</v>
      </c>
      <c r="W27" s="307" t="s">
        <v>68</v>
      </c>
      <c r="X27" s="307" t="s">
        <v>68</v>
      </c>
      <c r="Y27" s="307" t="s">
        <v>68</v>
      </c>
      <c r="Z27" s="307" t="s">
        <v>69</v>
      </c>
      <c r="AA27" s="307"/>
      <c r="AB27" s="307">
        <v>10000000011</v>
      </c>
      <c r="AC27" s="308">
        <v>13</v>
      </c>
      <c r="AD27" s="308">
        <v>0</v>
      </c>
      <c r="AE27" s="308">
        <v>0</v>
      </c>
      <c r="AF27" s="857">
        <v>20.8</v>
      </c>
      <c r="AG27" s="857">
        <f t="shared" si="0"/>
        <v>0</v>
      </c>
      <c r="AH27" s="862">
        <f t="shared" si="1"/>
        <v>20.8</v>
      </c>
      <c r="AI27" s="863">
        <f t="shared" si="2"/>
        <v>22.256000000000004</v>
      </c>
      <c r="AJ27" s="310"/>
    </row>
    <row r="28" spans="1:36" s="311" customFormat="1">
      <c r="A28" s="861">
        <v>26</v>
      </c>
      <c r="B28" s="307" t="s">
        <v>1</v>
      </c>
      <c r="C28" s="307" t="s">
        <v>3655</v>
      </c>
      <c r="D28" s="307" t="s">
        <v>3600</v>
      </c>
      <c r="E28" s="307" t="s">
        <v>3601</v>
      </c>
      <c r="F28" s="307" t="s">
        <v>3635</v>
      </c>
      <c r="G28" s="307"/>
      <c r="H28" s="307" t="s">
        <v>3</v>
      </c>
      <c r="I28" s="307">
        <v>1000</v>
      </c>
      <c r="J28" s="307" t="s">
        <v>73</v>
      </c>
      <c r="K28" s="307"/>
      <c r="L28" s="307" t="s">
        <v>1706</v>
      </c>
      <c r="M28" s="307" t="s">
        <v>113</v>
      </c>
      <c r="N28" s="307" t="s">
        <v>113</v>
      </c>
      <c r="O28" s="307" t="s">
        <v>1169</v>
      </c>
      <c r="P28" s="307"/>
      <c r="Q28" s="307"/>
      <c r="R28" s="307"/>
      <c r="S28" s="307"/>
      <c r="T28" s="307"/>
      <c r="U28" s="307" t="s">
        <v>3656</v>
      </c>
      <c r="V28" s="307" t="s">
        <v>68</v>
      </c>
      <c r="W28" s="307" t="s">
        <v>68</v>
      </c>
      <c r="X28" s="307" t="s">
        <v>68</v>
      </c>
      <c r="Y28" s="307" t="s">
        <v>68</v>
      </c>
      <c r="Z28" s="307" t="s">
        <v>69</v>
      </c>
      <c r="AA28" s="307"/>
      <c r="AB28" s="307">
        <v>10000000011</v>
      </c>
      <c r="AC28" s="308">
        <v>13</v>
      </c>
      <c r="AD28" s="308">
        <v>0</v>
      </c>
      <c r="AE28" s="308">
        <v>0</v>
      </c>
      <c r="AF28" s="857">
        <v>20.8</v>
      </c>
      <c r="AG28" s="857">
        <f t="shared" si="0"/>
        <v>0</v>
      </c>
      <c r="AH28" s="862">
        <f t="shared" si="1"/>
        <v>20.8</v>
      </c>
      <c r="AI28" s="863">
        <f t="shared" si="2"/>
        <v>22.256000000000004</v>
      </c>
      <c r="AJ28" s="310"/>
    </row>
    <row r="29" spans="1:36" s="871" customFormat="1" ht="15.75" thickBot="1">
      <c r="A29" s="864">
        <v>27</v>
      </c>
      <c r="B29" s="865" t="s">
        <v>1</v>
      </c>
      <c r="C29" s="865" t="s">
        <v>3657</v>
      </c>
      <c r="D29" s="865" t="s">
        <v>3600</v>
      </c>
      <c r="E29" s="865" t="s">
        <v>3601</v>
      </c>
      <c r="F29" s="865" t="s">
        <v>3635</v>
      </c>
      <c r="G29" s="865"/>
      <c r="H29" s="865" t="s">
        <v>3</v>
      </c>
      <c r="I29" s="865">
        <v>1000</v>
      </c>
      <c r="J29" s="865" t="s">
        <v>73</v>
      </c>
      <c r="K29" s="865"/>
      <c r="L29" s="865" t="s">
        <v>1706</v>
      </c>
      <c r="M29" s="865" t="s">
        <v>113</v>
      </c>
      <c r="N29" s="865" t="s">
        <v>113</v>
      </c>
      <c r="O29" s="865" t="s">
        <v>1169</v>
      </c>
      <c r="P29" s="865"/>
      <c r="Q29" s="865"/>
      <c r="R29" s="865"/>
      <c r="S29" s="865"/>
      <c r="T29" s="865"/>
      <c r="U29" s="865" t="s">
        <v>3658</v>
      </c>
      <c r="V29" s="865" t="s">
        <v>68</v>
      </c>
      <c r="W29" s="865" t="s">
        <v>68</v>
      </c>
      <c r="X29" s="865" t="s">
        <v>68</v>
      </c>
      <c r="Y29" s="865" t="s">
        <v>68</v>
      </c>
      <c r="Z29" s="865" t="s">
        <v>69</v>
      </c>
      <c r="AA29" s="865"/>
      <c r="AB29" s="865">
        <v>10000000011</v>
      </c>
      <c r="AC29" s="866">
        <v>13</v>
      </c>
      <c r="AD29" s="866">
        <v>0</v>
      </c>
      <c r="AE29" s="866">
        <v>0</v>
      </c>
      <c r="AF29" s="867">
        <v>20.8</v>
      </c>
      <c r="AG29" s="867">
        <f t="shared" si="0"/>
        <v>0</v>
      </c>
      <c r="AH29" s="868">
        <f t="shared" si="1"/>
        <v>20.8</v>
      </c>
      <c r="AI29" s="869">
        <f t="shared" si="2"/>
        <v>22.256000000000004</v>
      </c>
      <c r="AJ29" s="870"/>
    </row>
    <row r="30" spans="1:36">
      <c r="AH30" s="167"/>
    </row>
    <row r="31" spans="1:36">
      <c r="A31" s="860" t="s">
        <v>133</v>
      </c>
      <c r="AH31" s="167"/>
      <c r="AI31" s="168"/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/>
    </customSheetView>
    <customSheetView guid="{5B1FA305-463D-4B6E-BF98-81A6929C891E}" scale="75" hiddenColumns="1">
      <pageMargins left="0" right="0" top="0" bottom="0" header="0" footer="0"/>
      <pageSetup orientation="portrait" horizontalDpi="4294967295" verticalDpi="4294967295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/>
    </customSheetView>
    <customSheetView guid="{B6E6045D-E631-482D-8F65-2EABDB0B6ECE}" scale="75" hiddenColumns="1">
      <selection sqref="A1:AK30"/>
      <pageMargins left="0" right="0" top="0" bottom="0" header="0" footer="0"/>
      <pageSetup orientation="portrait" horizontalDpi="4294967295" verticalDpi="4294967295"/>
    </customSheetView>
    <customSheetView guid="{074FE138-8171-45F3-8951-6B9C47661CC2}" scale="75" hiddenColumns="1">
      <selection sqref="A1:AK30"/>
      <pageMargins left="0" right="0" top="0" bottom="0" header="0" footer="0"/>
      <pageSetup orientation="portrait" horizontalDpi="4294967295" verticalDpi="4294967295"/>
    </customSheetView>
    <customSheetView guid="{6B75CD61-CFF4-4706-A14B-83CD51F19D1B}" scale="75" hiddenColumns="1">
      <selection sqref="A1:AK30"/>
      <pageMargins left="0" right="0" top="0" bottom="0" header="0" footer="0"/>
      <pageSetup orientation="portrait" horizontalDpi="4294967295" verticalDpi="4294967295"/>
    </customSheetView>
    <customSheetView guid="{8ABA602B-BA8D-44BA-AAC3-E387ACC3E4C4}" scale="75" hiddenColumns="1">
      <pageMargins left="0" right="0" top="0" bottom="0" header="0" footer="0"/>
      <pageSetup orientation="portrait" horizontalDpi="4294967295" verticalDpi="4294967295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/>
    </customSheetView>
    <customSheetView guid="{71B299E4-61CE-49C1-81D9-062E3F90F2BD}" scale="75" hiddenColumns="1">
      <pageMargins left="0" right="0" top="0" bottom="0" header="0" footer="0"/>
      <pageSetup orientation="portrait" horizontalDpi="4294967295" verticalDpi="4294967295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/>
    </customSheetView>
  </customSheetViews>
  <pageMargins left="0" right="0" top="0" bottom="0" header="0" footer="0"/>
  <pageSetup orientation="portrait" horizontalDpi="4294967295" verticalDpi="4294967295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FF00"/>
  </sheetPr>
  <dimension ref="A1:AK9"/>
  <sheetViews>
    <sheetView zoomScale="75" zoomScaleNormal="75" workbookViewId="0">
      <selection activeCell="M15" sqref="M15"/>
    </sheetView>
  </sheetViews>
  <sheetFormatPr baseColWidth="10" defaultColWidth="9.140625" defaultRowHeight="15"/>
  <cols>
    <col min="1" max="1" width="4" style="706" bestFit="1" customWidth="1"/>
    <col min="2" max="2" width="8.140625" style="123" bestFit="1" customWidth="1"/>
    <col min="3" max="3" width="12.85546875" style="123" hidden="1" customWidth="1"/>
    <col min="4" max="4" width="9.28515625" style="123" hidden="1" customWidth="1"/>
    <col min="5" max="5" width="11.5703125" style="123" hidden="1" customWidth="1"/>
    <col min="6" max="6" width="8" style="123" bestFit="1" customWidth="1"/>
    <col min="7" max="7" width="7.140625" style="123" hidden="1" customWidth="1"/>
    <col min="8" max="8" width="9.85546875" style="123" bestFit="1" customWidth="1"/>
    <col min="9" max="9" width="8.85546875" style="123" hidden="1" customWidth="1"/>
    <col min="10" max="10" width="6.42578125" style="123" bestFit="1" customWidth="1"/>
    <col min="11" max="11" width="11.5703125" style="123" bestFit="1" customWidth="1"/>
    <col min="12" max="12" width="6.28515625" style="123" bestFit="1" customWidth="1"/>
    <col min="13" max="13" width="11.140625" style="123" bestFit="1" customWidth="1"/>
    <col min="14" max="14" width="6.42578125" style="123" bestFit="1" customWidth="1"/>
    <col min="15" max="15" width="6.85546875" style="123" bestFit="1" customWidth="1"/>
    <col min="16" max="16" width="9.28515625" style="123" hidden="1" customWidth="1"/>
    <col min="17" max="17" width="12.85546875" style="123" hidden="1" customWidth="1"/>
    <col min="18" max="18" width="15.7109375" style="123" hidden="1" customWidth="1"/>
    <col min="19" max="19" width="16.7109375" style="123" customWidth="1"/>
    <col min="20" max="20" width="10.5703125" style="123" hidden="1" customWidth="1"/>
    <col min="21" max="21" width="12.28515625" style="123" bestFit="1" customWidth="1"/>
    <col min="22" max="22" width="24.85546875" style="123" hidden="1" customWidth="1"/>
    <col min="23" max="23" width="16.28515625" style="123" bestFit="1" customWidth="1"/>
    <col min="24" max="24" width="16.85546875" style="123" bestFit="1" customWidth="1"/>
    <col min="25" max="25" width="21.140625" style="123" bestFit="1" customWidth="1"/>
    <col min="26" max="26" width="4.7109375" style="123" bestFit="1" customWidth="1"/>
    <col min="27" max="27" width="6" style="123" customWidth="1"/>
    <col min="28" max="28" width="13.85546875" style="123" hidden="1" customWidth="1"/>
    <col min="29" max="29" width="13.140625" style="124" hidden="1" customWidth="1"/>
    <col min="30" max="30" width="10" style="124" hidden="1" customWidth="1"/>
    <col min="31" max="31" width="9.85546875" style="124" hidden="1" customWidth="1"/>
    <col min="32" max="32" width="7.42578125" style="708" bestFit="1" customWidth="1"/>
    <col min="33" max="33" width="12.5703125" style="708" bestFit="1" customWidth="1"/>
    <col min="34" max="34" width="8.5703125" style="124" bestFit="1" customWidth="1"/>
    <col min="35" max="35" width="11" style="125" bestFit="1" customWidth="1"/>
    <col min="36" max="36" width="9.140625" style="126"/>
    <col min="37" max="37" width="22.85546875" style="126" bestFit="1" customWidth="1"/>
    <col min="38" max="16384" width="9.140625" style="126"/>
  </cols>
  <sheetData>
    <row r="1" spans="1:37" s="276" customFormat="1" ht="75.75" customHeight="1">
      <c r="A1" s="704"/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273"/>
      <c r="AB1" s="273"/>
      <c r="AC1" s="274"/>
      <c r="AD1" s="274"/>
      <c r="AE1" s="274"/>
      <c r="AF1" s="707"/>
      <c r="AG1" s="707"/>
      <c r="AH1" s="274"/>
      <c r="AI1" s="275"/>
    </row>
    <row r="2" spans="1:37" s="617" customFormat="1">
      <c r="A2" s="525" t="s">
        <v>22</v>
      </c>
      <c r="B2" s="525" t="s">
        <v>23</v>
      </c>
      <c r="C2" s="525" t="s">
        <v>24</v>
      </c>
      <c r="D2" s="525" t="s">
        <v>25</v>
      </c>
      <c r="E2" s="525" t="s">
        <v>26</v>
      </c>
      <c r="F2" s="525" t="s">
        <v>27</v>
      </c>
      <c r="G2" s="525" t="s">
        <v>28</v>
      </c>
      <c r="H2" s="525" t="s">
        <v>29</v>
      </c>
      <c r="I2" s="525" t="s">
        <v>30</v>
      </c>
      <c r="J2" s="525" t="s">
        <v>31</v>
      </c>
      <c r="K2" s="525" t="s">
        <v>32</v>
      </c>
      <c r="L2" s="525" t="s">
        <v>33</v>
      </c>
      <c r="M2" s="525" t="s">
        <v>34</v>
      </c>
      <c r="N2" s="525" t="s">
        <v>35</v>
      </c>
      <c r="O2" s="525" t="s">
        <v>36</v>
      </c>
      <c r="P2" s="525" t="s">
        <v>37</v>
      </c>
      <c r="Q2" s="525" t="s">
        <v>38</v>
      </c>
      <c r="R2" s="525" t="s">
        <v>39</v>
      </c>
      <c r="S2" s="525" t="s">
        <v>40</v>
      </c>
      <c r="T2" s="525" t="s">
        <v>41</v>
      </c>
      <c r="U2" s="525" t="s">
        <v>42</v>
      </c>
      <c r="V2" s="525" t="s">
        <v>43</v>
      </c>
      <c r="W2" s="525" t="s">
        <v>44</v>
      </c>
      <c r="X2" s="525" t="s">
        <v>45</v>
      </c>
      <c r="Y2" s="525" t="s">
        <v>46</v>
      </c>
      <c r="Z2" s="525" t="s">
        <v>47</v>
      </c>
      <c r="AA2" s="525" t="s">
        <v>48</v>
      </c>
      <c r="AB2" s="525" t="s">
        <v>49</v>
      </c>
      <c r="AC2" s="391" t="s">
        <v>50</v>
      </c>
      <c r="AD2" s="391" t="s">
        <v>51</v>
      </c>
      <c r="AE2" s="391" t="s">
        <v>52</v>
      </c>
      <c r="AF2" s="391" t="s">
        <v>53</v>
      </c>
      <c r="AG2" s="391" t="s">
        <v>54</v>
      </c>
      <c r="AH2" s="391" t="s">
        <v>55</v>
      </c>
      <c r="AI2" s="614" t="s">
        <v>56</v>
      </c>
      <c r="AJ2" s="615"/>
      <c r="AK2" s="616"/>
    </row>
    <row r="3" spans="1:37" s="276" customFormat="1">
      <c r="A3" s="705">
        <v>1</v>
      </c>
      <c r="B3" s="273" t="s">
        <v>1</v>
      </c>
      <c r="C3" s="273" t="s">
        <v>3659</v>
      </c>
      <c r="D3" s="273" t="s">
        <v>3660</v>
      </c>
      <c r="E3" s="273" t="s">
        <v>298</v>
      </c>
      <c r="F3" s="273" t="s">
        <v>3661</v>
      </c>
      <c r="G3" s="273" t="s">
        <v>133</v>
      </c>
      <c r="H3" s="273" t="s">
        <v>3662</v>
      </c>
      <c r="I3" s="273">
        <v>2000</v>
      </c>
      <c r="J3" s="273" t="s">
        <v>108</v>
      </c>
      <c r="K3" s="273" t="s">
        <v>194</v>
      </c>
      <c r="L3" s="273">
        <v>320</v>
      </c>
      <c r="M3" s="273" t="s">
        <v>74</v>
      </c>
      <c r="N3" s="273" t="s">
        <v>75</v>
      </c>
      <c r="O3" s="273" t="s">
        <v>1169</v>
      </c>
      <c r="P3" s="273"/>
      <c r="Q3" s="273" t="s">
        <v>133</v>
      </c>
      <c r="R3" s="273" t="s">
        <v>133</v>
      </c>
      <c r="S3" s="273"/>
      <c r="T3" s="273" t="s">
        <v>133</v>
      </c>
      <c r="U3" s="273" t="s">
        <v>3663</v>
      </c>
      <c r="V3" s="273" t="s">
        <v>68</v>
      </c>
      <c r="W3" s="273" t="s">
        <v>68</v>
      </c>
      <c r="X3" s="273" t="s">
        <v>68</v>
      </c>
      <c r="Y3" s="273" t="s">
        <v>68</v>
      </c>
      <c r="Z3" s="273" t="s">
        <v>69</v>
      </c>
      <c r="AA3" s="273" t="s">
        <v>82</v>
      </c>
      <c r="AB3" s="273" t="s">
        <v>141</v>
      </c>
      <c r="AC3" s="274">
        <v>26</v>
      </c>
      <c r="AD3" s="274">
        <v>0</v>
      </c>
      <c r="AE3" s="274">
        <v>0</v>
      </c>
      <c r="AF3" s="707">
        <v>41.6</v>
      </c>
      <c r="AG3" s="707">
        <f>AF3*(1-(0.95^0*0.9^0*0.8^0*0.7^0*0.65^0*0.93^0*0.93^0*1^1))</f>
        <v>0</v>
      </c>
      <c r="AH3" s="702">
        <f>AF3-AG3</f>
        <v>41.6</v>
      </c>
      <c r="AI3" s="703">
        <f>AF3*1.07</f>
        <v>44.512000000000008</v>
      </c>
      <c r="AJ3" s="872"/>
    </row>
    <row r="4" spans="1:37" s="276" customFormat="1">
      <c r="A4" s="705">
        <v>2</v>
      </c>
      <c r="B4" s="273" t="s">
        <v>1</v>
      </c>
      <c r="C4" s="273" t="s">
        <v>3664</v>
      </c>
      <c r="D4" s="273" t="s">
        <v>3660</v>
      </c>
      <c r="E4" s="273" t="s">
        <v>298</v>
      </c>
      <c r="F4" s="273" t="s">
        <v>3661</v>
      </c>
      <c r="G4" s="273" t="s">
        <v>133</v>
      </c>
      <c r="H4" s="273" t="s">
        <v>3662</v>
      </c>
      <c r="I4" s="273">
        <v>2000</v>
      </c>
      <c r="J4" s="273" t="s">
        <v>108</v>
      </c>
      <c r="K4" s="273" t="s">
        <v>194</v>
      </c>
      <c r="L4" s="273">
        <v>320</v>
      </c>
      <c r="M4" s="273" t="s">
        <v>74</v>
      </c>
      <c r="N4" s="273" t="s">
        <v>75</v>
      </c>
      <c r="O4" s="273" t="s">
        <v>1169</v>
      </c>
      <c r="P4" s="273"/>
      <c r="Q4" s="273" t="s">
        <v>133</v>
      </c>
      <c r="R4" s="273" t="s">
        <v>133</v>
      </c>
      <c r="S4" s="273"/>
      <c r="T4" s="273" t="s">
        <v>133</v>
      </c>
      <c r="U4" s="273" t="s">
        <v>3665</v>
      </c>
      <c r="V4" s="273" t="s">
        <v>68</v>
      </c>
      <c r="W4" s="273" t="s">
        <v>68</v>
      </c>
      <c r="X4" s="273" t="s">
        <v>68</v>
      </c>
      <c r="Y4" s="273" t="s">
        <v>68</v>
      </c>
      <c r="Z4" s="273" t="s">
        <v>69</v>
      </c>
      <c r="AA4" s="273" t="s">
        <v>82</v>
      </c>
      <c r="AB4" s="273" t="s">
        <v>141</v>
      </c>
      <c r="AC4" s="274">
        <v>26</v>
      </c>
      <c r="AD4" s="274">
        <v>0</v>
      </c>
      <c r="AE4" s="274">
        <v>0</v>
      </c>
      <c r="AF4" s="707">
        <v>41.6</v>
      </c>
      <c r="AG4" s="707">
        <f>AF4*(1-(0.95^0*0.9^0*0.8^0*0.7^0*0.65^0*0.93^0*0.93^0*1^1))</f>
        <v>0</v>
      </c>
      <c r="AH4" s="702">
        <f>AF4-AG4</f>
        <v>41.6</v>
      </c>
      <c r="AI4" s="703">
        <f t="shared" ref="AI4:AI7" si="0">AF4*1.07</f>
        <v>44.512000000000008</v>
      </c>
      <c r="AJ4" s="872"/>
    </row>
    <row r="5" spans="1:37" s="276" customFormat="1">
      <c r="A5" s="705">
        <v>3</v>
      </c>
      <c r="B5" s="273" t="s">
        <v>1</v>
      </c>
      <c r="C5" s="273" t="s">
        <v>3666</v>
      </c>
      <c r="D5" s="273" t="s">
        <v>3660</v>
      </c>
      <c r="E5" s="273" t="s">
        <v>298</v>
      </c>
      <c r="F5" s="273" t="s">
        <v>3661</v>
      </c>
      <c r="G5" s="273" t="s">
        <v>133</v>
      </c>
      <c r="H5" s="273" t="s">
        <v>3662</v>
      </c>
      <c r="I5" s="273">
        <v>2000</v>
      </c>
      <c r="J5" s="273" t="s">
        <v>108</v>
      </c>
      <c r="K5" s="273" t="s">
        <v>194</v>
      </c>
      <c r="L5" s="273" t="s">
        <v>133</v>
      </c>
      <c r="M5" s="273" t="s">
        <v>74</v>
      </c>
      <c r="N5" s="273" t="s">
        <v>75</v>
      </c>
      <c r="O5" s="273" t="s">
        <v>1169</v>
      </c>
      <c r="P5" s="273"/>
      <c r="Q5" s="273" t="s">
        <v>133</v>
      </c>
      <c r="R5" s="273" t="s">
        <v>133</v>
      </c>
      <c r="S5" s="273"/>
      <c r="T5" s="273" t="s">
        <v>133</v>
      </c>
      <c r="U5" s="273" t="s">
        <v>3667</v>
      </c>
      <c r="V5" s="273" t="s">
        <v>68</v>
      </c>
      <c r="W5" s="273" t="s">
        <v>68</v>
      </c>
      <c r="X5" s="273" t="s">
        <v>68</v>
      </c>
      <c r="Y5" s="273" t="s">
        <v>68</v>
      </c>
      <c r="Z5" s="273" t="s">
        <v>69</v>
      </c>
      <c r="AA5" s="273" t="s">
        <v>82</v>
      </c>
      <c r="AB5" s="273" t="s">
        <v>141</v>
      </c>
      <c r="AC5" s="274">
        <v>26</v>
      </c>
      <c r="AD5" s="274">
        <v>0</v>
      </c>
      <c r="AE5" s="274">
        <v>0</v>
      </c>
      <c r="AF5" s="707">
        <v>41.6</v>
      </c>
      <c r="AG5" s="707">
        <v>0</v>
      </c>
      <c r="AH5" s="702">
        <f>AF5-AG5</f>
        <v>41.6</v>
      </c>
      <c r="AI5" s="703">
        <f t="shared" si="0"/>
        <v>44.512000000000008</v>
      </c>
      <c r="AJ5" s="872"/>
    </row>
    <row r="6" spans="1:37" s="276" customFormat="1">
      <c r="A6" s="705">
        <v>4</v>
      </c>
      <c r="B6" s="273" t="s">
        <v>1</v>
      </c>
      <c r="C6" s="273" t="s">
        <v>3668</v>
      </c>
      <c r="D6" s="273" t="s">
        <v>3660</v>
      </c>
      <c r="E6" s="273" t="s">
        <v>298</v>
      </c>
      <c r="F6" s="273" t="s">
        <v>3661</v>
      </c>
      <c r="G6" s="273" t="s">
        <v>133</v>
      </c>
      <c r="H6" s="273" t="s">
        <v>3662</v>
      </c>
      <c r="I6" s="273">
        <v>2000</v>
      </c>
      <c r="J6" s="273" t="s">
        <v>108</v>
      </c>
      <c r="K6" s="273" t="s">
        <v>194</v>
      </c>
      <c r="L6" s="273">
        <v>320</v>
      </c>
      <c r="M6" s="273" t="s">
        <v>74</v>
      </c>
      <c r="N6" s="273" t="s">
        <v>75</v>
      </c>
      <c r="O6" s="273" t="s">
        <v>1169</v>
      </c>
      <c r="P6" s="273"/>
      <c r="Q6" s="273" t="s">
        <v>133</v>
      </c>
      <c r="R6" s="273" t="s">
        <v>133</v>
      </c>
      <c r="S6" s="273"/>
      <c r="T6" s="273" t="s">
        <v>133</v>
      </c>
      <c r="U6" s="273" t="s">
        <v>3669</v>
      </c>
      <c r="V6" s="273" t="s">
        <v>68</v>
      </c>
      <c r="W6" s="273" t="s">
        <v>68</v>
      </c>
      <c r="X6" s="273" t="s">
        <v>68</v>
      </c>
      <c r="Y6" s="273" t="s">
        <v>68</v>
      </c>
      <c r="Z6" s="273" t="s">
        <v>69</v>
      </c>
      <c r="AA6" s="273" t="s">
        <v>82</v>
      </c>
      <c r="AB6" s="273" t="s">
        <v>141</v>
      </c>
      <c r="AC6" s="274">
        <v>26</v>
      </c>
      <c r="AD6" s="274">
        <v>0</v>
      </c>
      <c r="AE6" s="274">
        <v>0</v>
      </c>
      <c r="AF6" s="707">
        <v>41.6</v>
      </c>
      <c r="AG6" s="707">
        <f>AF6*(1-(0.95^0*0.9^0*0.8^0*0.7^0*0.65^0*0.93^0*0.93^0*1^1))</f>
        <v>0</v>
      </c>
      <c r="AH6" s="702">
        <f>AF6-AG6</f>
        <v>41.6</v>
      </c>
      <c r="AI6" s="703">
        <f t="shared" si="0"/>
        <v>44.512000000000008</v>
      </c>
      <c r="AJ6" s="872"/>
    </row>
    <row r="7" spans="1:37" s="716" customFormat="1" ht="15.75" thickBot="1">
      <c r="A7" s="710">
        <v>5</v>
      </c>
      <c r="B7" s="711" t="s">
        <v>1</v>
      </c>
      <c r="C7" s="711" t="s">
        <v>3670</v>
      </c>
      <c r="D7" s="711" t="s">
        <v>3660</v>
      </c>
      <c r="E7" s="711" t="s">
        <v>298</v>
      </c>
      <c r="F7" s="711" t="s">
        <v>3661</v>
      </c>
      <c r="G7" s="711" t="s">
        <v>133</v>
      </c>
      <c r="H7" s="711" t="s">
        <v>3662</v>
      </c>
      <c r="I7" s="711">
        <v>2000</v>
      </c>
      <c r="J7" s="711" t="s">
        <v>108</v>
      </c>
      <c r="K7" s="711" t="s">
        <v>194</v>
      </c>
      <c r="L7" s="711" t="s">
        <v>133</v>
      </c>
      <c r="M7" s="711" t="s">
        <v>74</v>
      </c>
      <c r="N7" s="711" t="s">
        <v>75</v>
      </c>
      <c r="O7" s="711" t="s">
        <v>1169</v>
      </c>
      <c r="P7" s="711"/>
      <c r="Q7" s="711" t="s">
        <v>133</v>
      </c>
      <c r="R7" s="711" t="s">
        <v>133</v>
      </c>
      <c r="S7" s="711"/>
      <c r="T7" s="711" t="s">
        <v>133</v>
      </c>
      <c r="U7" s="711" t="s">
        <v>3671</v>
      </c>
      <c r="V7" s="711" t="s">
        <v>3672</v>
      </c>
      <c r="W7" s="711" t="s">
        <v>68</v>
      </c>
      <c r="X7" s="711" t="s">
        <v>68</v>
      </c>
      <c r="Y7" s="711" t="s">
        <v>3673</v>
      </c>
      <c r="Z7" s="711" t="s">
        <v>69</v>
      </c>
      <c r="AA7" s="711" t="s">
        <v>82</v>
      </c>
      <c r="AB7" s="711" t="s">
        <v>247</v>
      </c>
      <c r="AC7" s="712">
        <v>26</v>
      </c>
      <c r="AD7" s="712">
        <v>0</v>
      </c>
      <c r="AE7" s="712">
        <v>0</v>
      </c>
      <c r="AF7" s="713">
        <v>41.6</v>
      </c>
      <c r="AG7" s="713">
        <v>0</v>
      </c>
      <c r="AH7" s="714">
        <f>AF7-AG7</f>
        <v>41.6</v>
      </c>
      <c r="AI7" s="715">
        <f t="shared" si="0"/>
        <v>44.512000000000008</v>
      </c>
      <c r="AJ7" s="873"/>
    </row>
    <row r="8" spans="1:37">
      <c r="AH8" s="128"/>
    </row>
    <row r="9" spans="1:37">
      <c r="A9" s="706" t="s">
        <v>133</v>
      </c>
      <c r="AH9" s="128"/>
      <c r="AI9" s="129"/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 r:id="rId1"/>
    </customSheetView>
    <customSheetView guid="{5B1FA305-463D-4B6E-BF98-81A6929C891E}" scale="75" hiddenColumns="1">
      <pageMargins left="0.7" right="0.7" top="0.75" bottom="0.75" header="0.3" footer="0.3"/>
      <pageSetup orientation="portrait" horizontalDpi="4294967295" verticalDpi="4294967295" r:id="rId2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 r:id="rId3"/>
    </customSheetView>
    <customSheetView guid="{B6E6045D-E631-482D-8F65-2EABDB0B6ECE}" scale="75" hiddenColumns="1">
      <selection activeCell="AW39" sqref="AW39"/>
      <pageMargins left="0" right="0" top="0" bottom="0" header="0" footer="0"/>
      <pageSetup orientation="portrait" horizontalDpi="4294967295" verticalDpi="4294967295" r:id="rId4"/>
    </customSheetView>
    <customSheetView guid="{074FE138-8171-45F3-8951-6B9C47661CC2}" scale="75" hiddenColumns="1">
      <selection activeCell="AW39" sqref="AW39"/>
      <pageMargins left="0" right="0" top="0" bottom="0" header="0" footer="0"/>
      <pageSetup orientation="portrait" horizontalDpi="4294967295" verticalDpi="4294967295" r:id="rId5"/>
    </customSheetView>
    <customSheetView guid="{6B75CD61-CFF4-4706-A14B-83CD51F19D1B}" scale="75" hiddenColumns="1">
      <pageMargins left="0" right="0" top="0" bottom="0" header="0" footer="0"/>
      <pageSetup orientation="portrait" horizontalDpi="4294967295" verticalDpi="4294967295" r:id="rId6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 r:id="rId7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 r:id="rId8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 r:id="rId9"/>
    </customSheetView>
    <customSheetView guid="{71B299E4-61CE-49C1-81D9-062E3F90F2BD}" scale="75" hiddenColumns="1">
      <pageMargins left="0" right="0" top="0" bottom="0" header="0" footer="0"/>
      <pageSetup orientation="portrait" horizontalDpi="4294967295" verticalDpi="4294967295" r:id="rId10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 r:id="rId11"/>
    </customSheetView>
  </customSheetViews>
  <pageMargins left="0" right="0" top="0" bottom="0" header="0" footer="0"/>
  <pageSetup orientation="portrait" horizontalDpi="4294967295" verticalDpi="4294967295" r:id="rId12"/>
  <drawing r:id="rId1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F0"/>
  </sheetPr>
  <dimension ref="A1:AK43"/>
  <sheetViews>
    <sheetView zoomScale="75" zoomScaleNormal="75" workbookViewId="0">
      <selection activeCell="A31" sqref="A31:XFD32"/>
    </sheetView>
  </sheetViews>
  <sheetFormatPr baseColWidth="10" defaultColWidth="9.140625" defaultRowHeight="15"/>
  <cols>
    <col min="1" max="1" width="4.28515625" style="438" bestFit="1" customWidth="1"/>
    <col min="2" max="2" width="8" style="24" bestFit="1" customWidth="1"/>
    <col min="3" max="3" width="12.85546875" style="24" hidden="1" customWidth="1"/>
    <col min="4" max="4" width="9.28515625" style="24" hidden="1" customWidth="1"/>
    <col min="5" max="5" width="11.5703125" style="24" hidden="1" customWidth="1"/>
    <col min="6" max="6" width="8" style="24" bestFit="1" customWidth="1"/>
    <col min="7" max="7" width="7.140625" style="24" hidden="1" customWidth="1"/>
    <col min="8" max="8" width="16.140625" style="24" bestFit="1" customWidth="1"/>
    <col min="9" max="9" width="8.85546875" style="24" hidden="1" customWidth="1"/>
    <col min="10" max="10" width="6.42578125" style="24" bestFit="1" customWidth="1"/>
    <col min="11" max="11" width="9.85546875" style="24" customWidth="1"/>
    <col min="12" max="12" width="17.28515625" style="24" bestFit="1" customWidth="1"/>
    <col min="13" max="13" width="11.140625" style="24" bestFit="1" customWidth="1"/>
    <col min="14" max="14" width="6.5703125" style="24" bestFit="1" customWidth="1"/>
    <col min="15" max="15" width="7.5703125" style="24" bestFit="1" customWidth="1"/>
    <col min="16" max="16" width="9.28515625" style="24" hidden="1" customWidth="1"/>
    <col min="17" max="17" width="12.85546875" style="24" hidden="1" customWidth="1"/>
    <col min="18" max="18" width="15.7109375" style="24" hidden="1" customWidth="1"/>
    <col min="19" max="19" width="47" style="24" customWidth="1"/>
    <col min="20" max="20" width="10.5703125" style="24" hidden="1" customWidth="1"/>
    <col min="21" max="21" width="10.28515625" style="24" bestFit="1" customWidth="1"/>
    <col min="22" max="22" width="19.42578125" style="24" hidden="1" customWidth="1"/>
    <col min="23" max="23" width="17" style="24" customWidth="1"/>
    <col min="24" max="24" width="15.85546875" style="24" customWidth="1"/>
    <col min="25" max="25" width="16.140625" style="24" customWidth="1"/>
    <col min="26" max="26" width="4.7109375" style="24" bestFit="1" customWidth="1"/>
    <col min="27" max="27" width="6" style="24" customWidth="1"/>
    <col min="28" max="28" width="13.85546875" style="24" hidden="1" customWidth="1"/>
    <col min="29" max="29" width="13.140625" style="25" hidden="1" customWidth="1"/>
    <col min="30" max="30" width="10" style="25" hidden="1" customWidth="1"/>
    <col min="31" max="31" width="9.85546875" style="25" hidden="1" customWidth="1"/>
    <col min="32" max="32" width="8.5703125" style="425" bestFit="1" customWidth="1"/>
    <col min="33" max="33" width="12.5703125" style="425" bestFit="1" customWidth="1"/>
    <col min="34" max="34" width="10" style="25" bestFit="1" customWidth="1"/>
    <col min="35" max="35" width="11" style="26" bestFit="1" customWidth="1"/>
    <col min="36" max="36" width="9.140625" style="27"/>
    <col min="37" max="37" width="22.85546875" style="27" bestFit="1" customWidth="1"/>
    <col min="38" max="16384" width="9.140625" style="27"/>
  </cols>
  <sheetData>
    <row r="1" spans="1:37" s="239" customFormat="1" ht="77.25" customHeight="1" thickBot="1">
      <c r="A1" s="435"/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7"/>
      <c r="AD1" s="237"/>
      <c r="AE1" s="237"/>
      <c r="AF1" s="424"/>
      <c r="AG1" s="424"/>
      <c r="AH1" s="237"/>
      <c r="AI1" s="238"/>
    </row>
    <row r="2" spans="1:37" s="371" customFormat="1" ht="15.75" thickBot="1">
      <c r="A2" s="439" t="s">
        <v>22</v>
      </c>
      <c r="B2" s="366" t="s">
        <v>23</v>
      </c>
      <c r="C2" s="366" t="s">
        <v>24</v>
      </c>
      <c r="D2" s="366" t="s">
        <v>25</v>
      </c>
      <c r="E2" s="366" t="s">
        <v>26</v>
      </c>
      <c r="F2" s="366" t="s">
        <v>27</v>
      </c>
      <c r="G2" s="366" t="s">
        <v>28</v>
      </c>
      <c r="H2" s="366" t="s">
        <v>29</v>
      </c>
      <c r="I2" s="366" t="s">
        <v>30</v>
      </c>
      <c r="J2" s="366" t="s">
        <v>31</v>
      </c>
      <c r="K2" s="366" t="s">
        <v>32</v>
      </c>
      <c r="L2" s="366" t="s">
        <v>33</v>
      </c>
      <c r="M2" s="366" t="s">
        <v>34</v>
      </c>
      <c r="N2" s="366" t="s">
        <v>35</v>
      </c>
      <c r="O2" s="366" t="s">
        <v>36</v>
      </c>
      <c r="P2" s="366" t="s">
        <v>37</v>
      </c>
      <c r="Q2" s="366" t="s">
        <v>38</v>
      </c>
      <c r="R2" s="366" t="s">
        <v>39</v>
      </c>
      <c r="S2" s="366" t="s">
        <v>40</v>
      </c>
      <c r="T2" s="366" t="s">
        <v>41</v>
      </c>
      <c r="U2" s="366" t="s">
        <v>42</v>
      </c>
      <c r="V2" s="366" t="s">
        <v>43</v>
      </c>
      <c r="W2" s="366" t="s">
        <v>44</v>
      </c>
      <c r="X2" s="366" t="s">
        <v>45</v>
      </c>
      <c r="Y2" s="366" t="s">
        <v>46</v>
      </c>
      <c r="Z2" s="366" t="s">
        <v>47</v>
      </c>
      <c r="AA2" s="366" t="s">
        <v>48</v>
      </c>
      <c r="AB2" s="366" t="s">
        <v>49</v>
      </c>
      <c r="AC2" s="367" t="s">
        <v>50</v>
      </c>
      <c r="AD2" s="367" t="s">
        <v>51</v>
      </c>
      <c r="AE2" s="367" t="s">
        <v>52</v>
      </c>
      <c r="AF2" s="377" t="s">
        <v>53</v>
      </c>
      <c r="AG2" s="377" t="s">
        <v>54</v>
      </c>
      <c r="AH2" s="367" t="s">
        <v>55</v>
      </c>
      <c r="AI2" s="368" t="s">
        <v>56</v>
      </c>
      <c r="AJ2" s="369"/>
      <c r="AK2" s="370"/>
    </row>
    <row r="3" spans="1:37" s="239" customFormat="1">
      <c r="A3" s="436">
        <v>1</v>
      </c>
      <c r="B3" s="236" t="s">
        <v>0</v>
      </c>
      <c r="C3" s="236" t="s">
        <v>665</v>
      </c>
      <c r="D3" s="236" t="s">
        <v>666</v>
      </c>
      <c r="E3" s="236" t="s">
        <v>424</v>
      </c>
      <c r="F3" s="236" t="s">
        <v>667</v>
      </c>
      <c r="G3" s="236" t="s">
        <v>133</v>
      </c>
      <c r="H3" s="236" t="s">
        <v>668</v>
      </c>
      <c r="I3" s="236" t="s">
        <v>669</v>
      </c>
      <c r="J3" s="236" t="s">
        <v>670</v>
      </c>
      <c r="K3" s="236" t="s">
        <v>437</v>
      </c>
      <c r="L3" s="236" t="s">
        <v>671</v>
      </c>
      <c r="M3" s="236" t="s">
        <v>74</v>
      </c>
      <c r="N3" s="236" t="s">
        <v>75</v>
      </c>
      <c r="O3" s="236" t="s">
        <v>65</v>
      </c>
      <c r="P3" s="236">
        <v>0</v>
      </c>
      <c r="Q3" s="236" t="s">
        <v>133</v>
      </c>
      <c r="R3" s="236" t="s">
        <v>133</v>
      </c>
      <c r="S3" s="236" t="s">
        <v>672</v>
      </c>
      <c r="T3" s="236" t="s">
        <v>133</v>
      </c>
      <c r="U3" s="236" t="s">
        <v>673</v>
      </c>
      <c r="V3" s="236" t="s">
        <v>68</v>
      </c>
      <c r="W3" s="236" t="s">
        <v>68</v>
      </c>
      <c r="X3" s="236" t="s">
        <v>68</v>
      </c>
      <c r="Y3" s="236" t="s">
        <v>68</v>
      </c>
      <c r="Z3" s="236" t="s">
        <v>69</v>
      </c>
      <c r="AA3" s="236" t="s">
        <v>133</v>
      </c>
      <c r="AB3" s="236" t="s">
        <v>674</v>
      </c>
      <c r="AC3" s="237">
        <v>193</v>
      </c>
      <c r="AD3" s="237">
        <v>18</v>
      </c>
      <c r="AE3" s="237">
        <v>21</v>
      </c>
      <c r="AF3" s="424">
        <v>371.20000000000005</v>
      </c>
      <c r="AG3" s="424">
        <f t="shared" ref="AG3:AG10" si="0">AF3*(1-(0.95^0*0.9^0*0.8^0*0.7^0*0.65^0*0.93^0*0.93^0*1^0))</f>
        <v>0</v>
      </c>
      <c r="AH3" s="426">
        <f t="shared" ref="AH3:AH29" si="1">AF3-AG3</f>
        <v>371.20000000000005</v>
      </c>
      <c r="AI3" s="427">
        <f>AF3*1.07</f>
        <v>397.18400000000008</v>
      </c>
    </row>
    <row r="4" spans="1:37" s="239" customFormat="1">
      <c r="A4" s="436">
        <v>2</v>
      </c>
      <c r="B4" s="236" t="s">
        <v>0</v>
      </c>
      <c r="C4" s="236" t="s">
        <v>675</v>
      </c>
      <c r="D4" s="236" t="s">
        <v>666</v>
      </c>
      <c r="E4" s="236" t="s">
        <v>676</v>
      </c>
      <c r="F4" s="236" t="s">
        <v>667</v>
      </c>
      <c r="G4" s="236" t="s">
        <v>133</v>
      </c>
      <c r="H4" s="236" t="s">
        <v>668</v>
      </c>
      <c r="I4" s="236" t="s">
        <v>669</v>
      </c>
      <c r="J4" s="236" t="s">
        <v>396</v>
      </c>
      <c r="K4" s="236" t="s">
        <v>437</v>
      </c>
      <c r="L4" s="236">
        <v>1000</v>
      </c>
      <c r="M4" s="236" t="s">
        <v>74</v>
      </c>
      <c r="N4" s="236" t="s">
        <v>75</v>
      </c>
      <c r="O4" s="236" t="s">
        <v>65</v>
      </c>
      <c r="P4" s="236">
        <v>0</v>
      </c>
      <c r="Q4" s="236" t="s">
        <v>133</v>
      </c>
      <c r="R4" s="236" t="s">
        <v>133</v>
      </c>
      <c r="S4" s="236" t="s">
        <v>672</v>
      </c>
      <c r="T4" s="236" t="s">
        <v>133</v>
      </c>
      <c r="U4" s="236" t="s">
        <v>677</v>
      </c>
      <c r="V4" s="236" t="s">
        <v>68</v>
      </c>
      <c r="W4" s="236" t="s">
        <v>68</v>
      </c>
      <c r="X4" s="236" t="s">
        <v>68</v>
      </c>
      <c r="Y4" s="236" t="s">
        <v>68</v>
      </c>
      <c r="Z4" s="236" t="s">
        <v>69</v>
      </c>
      <c r="AA4" s="236" t="s">
        <v>133</v>
      </c>
      <c r="AB4" s="236" t="s">
        <v>674</v>
      </c>
      <c r="AC4" s="237">
        <v>193</v>
      </c>
      <c r="AD4" s="237">
        <v>25</v>
      </c>
      <c r="AE4" s="237">
        <v>8</v>
      </c>
      <c r="AF4" s="424">
        <v>361.6</v>
      </c>
      <c r="AG4" s="424">
        <f t="shared" si="0"/>
        <v>0</v>
      </c>
      <c r="AH4" s="426">
        <f t="shared" si="1"/>
        <v>361.6</v>
      </c>
      <c r="AI4" s="427">
        <f t="shared" ref="AI4:AI29" si="2">AF4*1.07</f>
        <v>386.91200000000003</v>
      </c>
    </row>
    <row r="5" spans="1:37" s="239" customFormat="1">
      <c r="A5" s="436">
        <v>3</v>
      </c>
      <c r="B5" s="236" t="s">
        <v>0</v>
      </c>
      <c r="C5" s="236" t="s">
        <v>678</v>
      </c>
      <c r="D5" s="236" t="s">
        <v>666</v>
      </c>
      <c r="E5" s="236" t="s">
        <v>424</v>
      </c>
      <c r="F5" s="236" t="s">
        <v>667</v>
      </c>
      <c r="G5" s="236" t="s">
        <v>133</v>
      </c>
      <c r="H5" s="236" t="s">
        <v>668</v>
      </c>
      <c r="I5" s="236" t="s">
        <v>669</v>
      </c>
      <c r="J5" s="236" t="s">
        <v>396</v>
      </c>
      <c r="K5" s="236" t="s">
        <v>437</v>
      </c>
      <c r="L5" s="236">
        <v>1000</v>
      </c>
      <c r="M5" s="236" t="s">
        <v>74</v>
      </c>
      <c r="N5" s="236" t="s">
        <v>75</v>
      </c>
      <c r="O5" s="236" t="s">
        <v>65</v>
      </c>
      <c r="P5" s="236">
        <v>0</v>
      </c>
      <c r="Q5" s="236" t="s">
        <v>133</v>
      </c>
      <c r="R5" s="236" t="s">
        <v>133</v>
      </c>
      <c r="S5" s="236" t="s">
        <v>672</v>
      </c>
      <c r="T5" s="236" t="s">
        <v>133</v>
      </c>
      <c r="U5" s="236" t="s">
        <v>679</v>
      </c>
      <c r="V5" s="236" t="s">
        <v>68</v>
      </c>
      <c r="W5" s="236" t="s">
        <v>68</v>
      </c>
      <c r="X5" s="236" t="s">
        <v>68</v>
      </c>
      <c r="Y5" s="236" t="s">
        <v>68</v>
      </c>
      <c r="Z5" s="236" t="s">
        <v>69</v>
      </c>
      <c r="AA5" s="236" t="s">
        <v>133</v>
      </c>
      <c r="AB5" s="236" t="s">
        <v>674</v>
      </c>
      <c r="AC5" s="237">
        <v>193</v>
      </c>
      <c r="AD5" s="237">
        <v>25</v>
      </c>
      <c r="AE5" s="237">
        <v>8</v>
      </c>
      <c r="AF5" s="424">
        <v>361.6</v>
      </c>
      <c r="AG5" s="424">
        <f t="shared" si="0"/>
        <v>0</v>
      </c>
      <c r="AH5" s="426">
        <f t="shared" si="1"/>
        <v>361.6</v>
      </c>
      <c r="AI5" s="427">
        <f t="shared" si="2"/>
        <v>386.91200000000003</v>
      </c>
    </row>
    <row r="6" spans="1:37" s="239" customFormat="1">
      <c r="A6" s="436">
        <v>4</v>
      </c>
      <c r="B6" s="236" t="s">
        <v>0</v>
      </c>
      <c r="C6" s="236" t="s">
        <v>680</v>
      </c>
      <c r="D6" s="236" t="s">
        <v>666</v>
      </c>
      <c r="E6" s="236" t="s">
        <v>424</v>
      </c>
      <c r="F6" s="236" t="s">
        <v>667</v>
      </c>
      <c r="G6" s="236" t="s">
        <v>133</v>
      </c>
      <c r="H6" s="236" t="s">
        <v>668</v>
      </c>
      <c r="I6" s="236" t="s">
        <v>669</v>
      </c>
      <c r="J6" s="236" t="s">
        <v>396</v>
      </c>
      <c r="K6" s="236" t="s">
        <v>437</v>
      </c>
      <c r="L6" s="236">
        <v>1000</v>
      </c>
      <c r="M6" s="236" t="s">
        <v>74</v>
      </c>
      <c r="N6" s="236" t="s">
        <v>75</v>
      </c>
      <c r="O6" s="236" t="s">
        <v>65</v>
      </c>
      <c r="P6" s="236">
        <v>0</v>
      </c>
      <c r="Q6" s="236" t="s">
        <v>133</v>
      </c>
      <c r="R6" s="236" t="s">
        <v>133</v>
      </c>
      <c r="S6" s="236" t="s">
        <v>672</v>
      </c>
      <c r="T6" s="236" t="s">
        <v>133</v>
      </c>
      <c r="U6" s="236" t="s">
        <v>681</v>
      </c>
      <c r="V6" s="236" t="s">
        <v>68</v>
      </c>
      <c r="W6" s="236" t="s">
        <v>68</v>
      </c>
      <c r="X6" s="236" t="s">
        <v>68</v>
      </c>
      <c r="Y6" s="236" t="s">
        <v>68</v>
      </c>
      <c r="Z6" s="236" t="s">
        <v>69</v>
      </c>
      <c r="AA6" s="236" t="s">
        <v>133</v>
      </c>
      <c r="AB6" s="236" t="s">
        <v>674</v>
      </c>
      <c r="AC6" s="237">
        <v>193</v>
      </c>
      <c r="AD6" s="237">
        <v>25</v>
      </c>
      <c r="AE6" s="237">
        <v>8</v>
      </c>
      <c r="AF6" s="424">
        <v>361.6</v>
      </c>
      <c r="AG6" s="424">
        <f t="shared" si="0"/>
        <v>0</v>
      </c>
      <c r="AH6" s="426">
        <f t="shared" si="1"/>
        <v>361.6</v>
      </c>
      <c r="AI6" s="427">
        <f t="shared" si="2"/>
        <v>386.91200000000003</v>
      </c>
    </row>
    <row r="7" spans="1:37" s="239" customFormat="1">
      <c r="A7" s="436">
        <v>5</v>
      </c>
      <c r="B7" s="236" t="s">
        <v>0</v>
      </c>
      <c r="C7" s="236" t="s">
        <v>682</v>
      </c>
      <c r="D7" s="236" t="s">
        <v>666</v>
      </c>
      <c r="E7" s="236" t="s">
        <v>424</v>
      </c>
      <c r="F7" s="236" t="s">
        <v>667</v>
      </c>
      <c r="G7" s="236" t="s">
        <v>133</v>
      </c>
      <c r="H7" s="236" t="s">
        <v>668</v>
      </c>
      <c r="I7" s="236" t="s">
        <v>669</v>
      </c>
      <c r="J7" s="236" t="s">
        <v>396</v>
      </c>
      <c r="K7" s="236" t="s">
        <v>437</v>
      </c>
      <c r="L7" s="236" t="s">
        <v>671</v>
      </c>
      <c r="M7" s="236" t="s">
        <v>74</v>
      </c>
      <c r="N7" s="236" t="s">
        <v>401</v>
      </c>
      <c r="O7" s="236" t="s">
        <v>65</v>
      </c>
      <c r="P7" s="236">
        <v>0</v>
      </c>
      <c r="Q7" s="236" t="s">
        <v>133</v>
      </c>
      <c r="R7" s="236" t="s">
        <v>133</v>
      </c>
      <c r="S7" s="236" t="s">
        <v>672</v>
      </c>
      <c r="T7" s="236" t="s">
        <v>133</v>
      </c>
      <c r="U7" s="236" t="s">
        <v>683</v>
      </c>
      <c r="V7" s="236" t="s">
        <v>68</v>
      </c>
      <c r="W7" s="236" t="s">
        <v>68</v>
      </c>
      <c r="X7" s="236" t="s">
        <v>68</v>
      </c>
      <c r="Y7" s="236" t="s">
        <v>68</v>
      </c>
      <c r="Z7" s="236" t="s">
        <v>69</v>
      </c>
      <c r="AA7" s="236" t="s">
        <v>133</v>
      </c>
      <c r="AB7" s="236" t="s">
        <v>674</v>
      </c>
      <c r="AC7" s="237">
        <v>193</v>
      </c>
      <c r="AD7" s="237">
        <v>25</v>
      </c>
      <c r="AE7" s="237">
        <v>21</v>
      </c>
      <c r="AF7" s="424">
        <v>382.40000000000003</v>
      </c>
      <c r="AG7" s="424">
        <f t="shared" si="0"/>
        <v>0</v>
      </c>
      <c r="AH7" s="426">
        <f t="shared" si="1"/>
        <v>382.40000000000003</v>
      </c>
      <c r="AI7" s="427">
        <f t="shared" si="2"/>
        <v>409.16800000000006</v>
      </c>
    </row>
    <row r="8" spans="1:37" s="239" customFormat="1">
      <c r="A8" s="436">
        <v>6</v>
      </c>
      <c r="B8" s="236" t="s">
        <v>0</v>
      </c>
      <c r="C8" s="236" t="s">
        <v>684</v>
      </c>
      <c r="D8" s="236" t="s">
        <v>666</v>
      </c>
      <c r="E8" s="236" t="s">
        <v>414</v>
      </c>
      <c r="F8" s="236" t="s">
        <v>667</v>
      </c>
      <c r="G8" s="236" t="s">
        <v>133</v>
      </c>
      <c r="H8" s="236" t="s">
        <v>668</v>
      </c>
      <c r="I8" s="236" t="s">
        <v>669</v>
      </c>
      <c r="J8" s="236" t="s">
        <v>396</v>
      </c>
      <c r="K8" s="236" t="s">
        <v>437</v>
      </c>
      <c r="L8" s="236" t="s">
        <v>671</v>
      </c>
      <c r="M8" s="236" t="s">
        <v>74</v>
      </c>
      <c r="N8" s="236" t="s">
        <v>75</v>
      </c>
      <c r="O8" s="236" t="s">
        <v>65</v>
      </c>
      <c r="P8" s="236">
        <v>0</v>
      </c>
      <c r="Q8" s="236" t="s">
        <v>133</v>
      </c>
      <c r="R8" s="236" t="s">
        <v>133</v>
      </c>
      <c r="S8" s="236" t="s">
        <v>672</v>
      </c>
      <c r="T8" s="236" t="s">
        <v>133</v>
      </c>
      <c r="U8" s="236" t="s">
        <v>685</v>
      </c>
      <c r="V8" s="236" t="s">
        <v>68</v>
      </c>
      <c r="W8" s="236" t="s">
        <v>68</v>
      </c>
      <c r="X8" s="236" t="s">
        <v>68</v>
      </c>
      <c r="Y8" s="236" t="s">
        <v>68</v>
      </c>
      <c r="Z8" s="236" t="s">
        <v>69</v>
      </c>
      <c r="AA8" s="236" t="s">
        <v>133</v>
      </c>
      <c r="AB8" s="236" t="s">
        <v>674</v>
      </c>
      <c r="AC8" s="237">
        <v>193</v>
      </c>
      <c r="AD8" s="237">
        <v>25</v>
      </c>
      <c r="AE8" s="237">
        <v>21</v>
      </c>
      <c r="AF8" s="424">
        <v>382.40000000000003</v>
      </c>
      <c r="AG8" s="424">
        <f t="shared" si="0"/>
        <v>0</v>
      </c>
      <c r="AH8" s="426">
        <f t="shared" si="1"/>
        <v>382.40000000000003</v>
      </c>
      <c r="AI8" s="427">
        <f t="shared" si="2"/>
        <v>409.16800000000006</v>
      </c>
    </row>
    <row r="9" spans="1:37" s="239" customFormat="1">
      <c r="A9" s="436">
        <v>7</v>
      </c>
      <c r="B9" s="236" t="s">
        <v>0</v>
      </c>
      <c r="C9" s="236" t="s">
        <v>686</v>
      </c>
      <c r="D9" s="236" t="s">
        <v>666</v>
      </c>
      <c r="E9" s="236" t="s">
        <v>676</v>
      </c>
      <c r="F9" s="236" t="s">
        <v>667</v>
      </c>
      <c r="G9" s="236" t="s">
        <v>133</v>
      </c>
      <c r="H9" s="236" t="s">
        <v>668</v>
      </c>
      <c r="I9" s="236" t="s">
        <v>669</v>
      </c>
      <c r="J9" s="236" t="s">
        <v>396</v>
      </c>
      <c r="K9" s="236" t="s">
        <v>437</v>
      </c>
      <c r="L9" s="236" t="s">
        <v>404</v>
      </c>
      <c r="M9" s="236" t="s">
        <v>74</v>
      </c>
      <c r="N9" s="236" t="s">
        <v>75</v>
      </c>
      <c r="O9" s="236" t="s">
        <v>65</v>
      </c>
      <c r="P9" s="236">
        <v>0</v>
      </c>
      <c r="Q9" s="236" t="s">
        <v>133</v>
      </c>
      <c r="R9" s="236" t="s">
        <v>133</v>
      </c>
      <c r="S9" s="236" t="s">
        <v>672</v>
      </c>
      <c r="T9" s="236" t="s">
        <v>133</v>
      </c>
      <c r="U9" s="236" t="s">
        <v>687</v>
      </c>
      <c r="V9" s="236" t="s">
        <v>68</v>
      </c>
      <c r="W9" s="236" t="s">
        <v>68</v>
      </c>
      <c r="X9" s="236" t="s">
        <v>68</v>
      </c>
      <c r="Y9" s="236" t="s">
        <v>68</v>
      </c>
      <c r="Z9" s="236" t="s">
        <v>69</v>
      </c>
      <c r="AA9" s="236" t="s">
        <v>133</v>
      </c>
      <c r="AB9" s="236" t="s">
        <v>674</v>
      </c>
      <c r="AC9" s="237">
        <v>193</v>
      </c>
      <c r="AD9" s="237">
        <v>25</v>
      </c>
      <c r="AE9" s="237">
        <v>13</v>
      </c>
      <c r="AF9" s="424">
        <v>369.6</v>
      </c>
      <c r="AG9" s="424">
        <f t="shared" si="0"/>
        <v>0</v>
      </c>
      <c r="AH9" s="426">
        <f t="shared" si="1"/>
        <v>369.6</v>
      </c>
      <c r="AI9" s="427">
        <f t="shared" si="2"/>
        <v>395.47200000000004</v>
      </c>
    </row>
    <row r="10" spans="1:37" s="239" customFormat="1">
      <c r="A10" s="436">
        <v>8</v>
      </c>
      <c r="B10" s="236" t="s">
        <v>0</v>
      </c>
      <c r="C10" s="236" t="s">
        <v>688</v>
      </c>
      <c r="D10" s="236" t="s">
        <v>666</v>
      </c>
      <c r="E10" s="236" t="s">
        <v>414</v>
      </c>
      <c r="F10" s="236" t="s">
        <v>667</v>
      </c>
      <c r="G10" s="236" t="s">
        <v>133</v>
      </c>
      <c r="H10" s="236" t="s">
        <v>668</v>
      </c>
      <c r="I10" s="236" t="s">
        <v>669</v>
      </c>
      <c r="J10" s="236" t="s">
        <v>396</v>
      </c>
      <c r="K10" s="236" t="s">
        <v>437</v>
      </c>
      <c r="L10" s="236" t="s">
        <v>404</v>
      </c>
      <c r="M10" s="236" t="s">
        <v>74</v>
      </c>
      <c r="N10" s="236" t="s">
        <v>401</v>
      </c>
      <c r="O10" s="236" t="s">
        <v>65</v>
      </c>
      <c r="P10" s="236">
        <v>0</v>
      </c>
      <c r="Q10" s="236" t="s">
        <v>133</v>
      </c>
      <c r="R10" s="236" t="s">
        <v>133</v>
      </c>
      <c r="S10" s="236" t="s">
        <v>672</v>
      </c>
      <c r="T10" s="236" t="s">
        <v>375</v>
      </c>
      <c r="U10" s="236" t="s">
        <v>689</v>
      </c>
      <c r="V10" s="236" t="s">
        <v>68</v>
      </c>
      <c r="W10" s="236" t="s">
        <v>68</v>
      </c>
      <c r="X10" s="236" t="s">
        <v>68</v>
      </c>
      <c r="Y10" s="236" t="s">
        <v>68</v>
      </c>
      <c r="Z10" s="236" t="s">
        <v>69</v>
      </c>
      <c r="AA10" s="236" t="s">
        <v>133</v>
      </c>
      <c r="AB10" s="236" t="s">
        <v>674</v>
      </c>
      <c r="AC10" s="237">
        <v>193</v>
      </c>
      <c r="AD10" s="237">
        <v>25</v>
      </c>
      <c r="AE10" s="237">
        <v>13</v>
      </c>
      <c r="AF10" s="424">
        <v>369.6</v>
      </c>
      <c r="AG10" s="424">
        <f t="shared" si="0"/>
        <v>0</v>
      </c>
      <c r="AH10" s="426">
        <f t="shared" si="1"/>
        <v>369.6</v>
      </c>
      <c r="AI10" s="427">
        <f t="shared" si="2"/>
        <v>395.47200000000004</v>
      </c>
    </row>
    <row r="11" spans="1:37" s="239" customFormat="1">
      <c r="A11" s="436">
        <v>9</v>
      </c>
      <c r="B11" s="236" t="s">
        <v>0</v>
      </c>
      <c r="C11" s="236" t="s">
        <v>690</v>
      </c>
      <c r="D11" s="236" t="s">
        <v>666</v>
      </c>
      <c r="E11" s="236" t="s">
        <v>439</v>
      </c>
      <c r="F11" s="236" t="s">
        <v>667</v>
      </c>
      <c r="G11" s="236" t="s">
        <v>133</v>
      </c>
      <c r="H11" s="236" t="s">
        <v>691</v>
      </c>
      <c r="I11" s="236">
        <v>3000</v>
      </c>
      <c r="J11" s="236" t="s">
        <v>389</v>
      </c>
      <c r="K11" s="236" t="s">
        <v>692</v>
      </c>
      <c r="L11" s="236" t="s">
        <v>693</v>
      </c>
      <c r="M11" s="236" t="s">
        <v>74</v>
      </c>
      <c r="N11" s="236" t="s">
        <v>401</v>
      </c>
      <c r="O11" s="236" t="s">
        <v>65</v>
      </c>
      <c r="P11" s="236">
        <v>0</v>
      </c>
      <c r="Q11" s="236" t="s">
        <v>133</v>
      </c>
      <c r="R11" s="236" t="s">
        <v>133</v>
      </c>
      <c r="S11" s="236" t="s">
        <v>694</v>
      </c>
      <c r="T11" s="236" t="s">
        <v>133</v>
      </c>
      <c r="U11" s="236" t="s">
        <v>695</v>
      </c>
      <c r="V11" s="236" t="s">
        <v>402</v>
      </c>
      <c r="W11" s="236" t="s">
        <v>402</v>
      </c>
      <c r="X11" s="236" t="s">
        <v>68</v>
      </c>
      <c r="Y11" s="236" t="s">
        <v>68</v>
      </c>
      <c r="Z11" s="236" t="s">
        <v>69</v>
      </c>
      <c r="AA11" s="236" t="s">
        <v>133</v>
      </c>
      <c r="AB11" s="236" t="s">
        <v>696</v>
      </c>
      <c r="AC11" s="237">
        <v>193</v>
      </c>
      <c r="AD11" s="237">
        <v>15</v>
      </c>
      <c r="AE11" s="237">
        <v>29</v>
      </c>
      <c r="AF11" s="424">
        <v>379.20000000000005</v>
      </c>
      <c r="AG11" s="424">
        <v>0</v>
      </c>
      <c r="AH11" s="426">
        <f t="shared" si="1"/>
        <v>379.20000000000005</v>
      </c>
      <c r="AI11" s="427">
        <f t="shared" si="2"/>
        <v>405.74400000000009</v>
      </c>
    </row>
    <row r="12" spans="1:37" s="239" customFormat="1">
      <c r="A12" s="436">
        <v>10</v>
      </c>
      <c r="B12" s="236" t="s">
        <v>0</v>
      </c>
      <c r="C12" s="236" t="s">
        <v>697</v>
      </c>
      <c r="D12" s="236" t="s">
        <v>666</v>
      </c>
      <c r="E12" s="236" t="s">
        <v>439</v>
      </c>
      <c r="F12" s="236" t="s">
        <v>667</v>
      </c>
      <c r="G12" s="236" t="s">
        <v>133</v>
      </c>
      <c r="H12" s="236" t="s">
        <v>691</v>
      </c>
      <c r="I12" s="236">
        <v>3000</v>
      </c>
      <c r="J12" s="236" t="s">
        <v>389</v>
      </c>
      <c r="K12" s="236" t="s">
        <v>437</v>
      </c>
      <c r="L12" s="236" t="s">
        <v>404</v>
      </c>
      <c r="M12" s="236" t="s">
        <v>74</v>
      </c>
      <c r="N12" s="236" t="s">
        <v>401</v>
      </c>
      <c r="O12" s="236" t="s">
        <v>65</v>
      </c>
      <c r="P12" s="236">
        <v>0</v>
      </c>
      <c r="Q12" s="236" t="s">
        <v>133</v>
      </c>
      <c r="R12" s="236" t="s">
        <v>133</v>
      </c>
      <c r="S12" s="236" t="s">
        <v>698</v>
      </c>
      <c r="T12" s="236" t="s">
        <v>133</v>
      </c>
      <c r="U12" s="236" t="s">
        <v>699</v>
      </c>
      <c r="V12" s="236" t="s">
        <v>68</v>
      </c>
      <c r="W12" s="236" t="s">
        <v>68</v>
      </c>
      <c r="X12" s="236" t="s">
        <v>68</v>
      </c>
      <c r="Y12" s="236" t="s">
        <v>68</v>
      </c>
      <c r="Z12" s="236" t="s">
        <v>69</v>
      </c>
      <c r="AA12" s="236" t="s">
        <v>133</v>
      </c>
      <c r="AB12" s="236" t="s">
        <v>674</v>
      </c>
      <c r="AC12" s="237">
        <v>193</v>
      </c>
      <c r="AD12" s="237">
        <v>15</v>
      </c>
      <c r="AE12" s="237">
        <v>13</v>
      </c>
      <c r="AF12" s="424">
        <v>353.6</v>
      </c>
      <c r="AG12" s="424">
        <f>AF12*(1-(0.95^0*0.9^0*0.8^0*0.7^0*0.65^0*0.93^0*0.93^0*1^0))</f>
        <v>0</v>
      </c>
      <c r="AH12" s="426">
        <f t="shared" si="1"/>
        <v>353.6</v>
      </c>
      <c r="AI12" s="427">
        <f t="shared" si="2"/>
        <v>378.35200000000003</v>
      </c>
    </row>
    <row r="13" spans="1:37" s="239" customFormat="1">
      <c r="A13" s="436">
        <v>11</v>
      </c>
      <c r="B13" s="236" t="s">
        <v>0</v>
      </c>
      <c r="C13" s="236" t="s">
        <v>700</v>
      </c>
      <c r="D13" s="236" t="s">
        <v>666</v>
      </c>
      <c r="E13" s="236" t="s">
        <v>439</v>
      </c>
      <c r="F13" s="236" t="s">
        <v>667</v>
      </c>
      <c r="G13" s="236" t="s">
        <v>133</v>
      </c>
      <c r="H13" s="236" t="s">
        <v>691</v>
      </c>
      <c r="I13" s="236">
        <v>3000</v>
      </c>
      <c r="J13" s="236" t="s">
        <v>389</v>
      </c>
      <c r="K13" s="236" t="s">
        <v>692</v>
      </c>
      <c r="L13" s="236" t="s">
        <v>404</v>
      </c>
      <c r="M13" s="236" t="s">
        <v>74</v>
      </c>
      <c r="N13" s="236" t="s">
        <v>401</v>
      </c>
      <c r="O13" s="236" t="s">
        <v>65</v>
      </c>
      <c r="P13" s="236">
        <v>0</v>
      </c>
      <c r="Q13" s="236" t="s">
        <v>133</v>
      </c>
      <c r="R13" s="236" t="s">
        <v>133</v>
      </c>
      <c r="S13" s="236" t="s">
        <v>252</v>
      </c>
      <c r="T13" s="236" t="s">
        <v>133</v>
      </c>
      <c r="U13" s="236" t="s">
        <v>701</v>
      </c>
      <c r="V13" s="236" t="s">
        <v>68</v>
      </c>
      <c r="W13" s="236" t="s">
        <v>68</v>
      </c>
      <c r="X13" s="236" t="s">
        <v>68</v>
      </c>
      <c r="Y13" s="236" t="s">
        <v>68</v>
      </c>
      <c r="Z13" s="236" t="s">
        <v>69</v>
      </c>
      <c r="AA13" s="236" t="s">
        <v>133</v>
      </c>
      <c r="AB13" s="236" t="s">
        <v>674</v>
      </c>
      <c r="AC13" s="237">
        <v>193</v>
      </c>
      <c r="AD13" s="237">
        <v>15</v>
      </c>
      <c r="AE13" s="237">
        <v>13</v>
      </c>
      <c r="AF13" s="424">
        <v>353.6</v>
      </c>
      <c r="AG13" s="424">
        <f>AF13*(1-(0.95^0*0.9^0*0.8^0*0.7^0*0.65^0*0.93^0*0.93^0*1^0))</f>
        <v>0</v>
      </c>
      <c r="AH13" s="426">
        <f t="shared" si="1"/>
        <v>353.6</v>
      </c>
      <c r="AI13" s="427">
        <f t="shared" si="2"/>
        <v>378.35200000000003</v>
      </c>
    </row>
    <row r="14" spans="1:37" s="239" customFormat="1">
      <c r="A14" s="436">
        <v>12</v>
      </c>
      <c r="B14" s="236" t="s">
        <v>0</v>
      </c>
      <c r="C14" s="236" t="s">
        <v>702</v>
      </c>
      <c r="D14" s="236" t="s">
        <v>666</v>
      </c>
      <c r="E14" s="236" t="s">
        <v>439</v>
      </c>
      <c r="F14" s="236" t="s">
        <v>667</v>
      </c>
      <c r="G14" s="236" t="s">
        <v>133</v>
      </c>
      <c r="H14" s="236" t="s">
        <v>691</v>
      </c>
      <c r="I14" s="236">
        <v>3000</v>
      </c>
      <c r="J14" s="236" t="s">
        <v>389</v>
      </c>
      <c r="K14" s="236" t="s">
        <v>692</v>
      </c>
      <c r="L14" s="236" t="s">
        <v>404</v>
      </c>
      <c r="M14" s="236" t="s">
        <v>74</v>
      </c>
      <c r="N14" s="236" t="s">
        <v>401</v>
      </c>
      <c r="O14" s="236" t="s">
        <v>65</v>
      </c>
      <c r="P14" s="236">
        <v>0</v>
      </c>
      <c r="Q14" s="236" t="s">
        <v>133</v>
      </c>
      <c r="R14" s="236" t="s">
        <v>133</v>
      </c>
      <c r="S14" s="236" t="s">
        <v>694</v>
      </c>
      <c r="T14" s="236" t="s">
        <v>133</v>
      </c>
      <c r="U14" s="236" t="s">
        <v>703</v>
      </c>
      <c r="V14" s="236" t="s">
        <v>68</v>
      </c>
      <c r="W14" s="236" t="s">
        <v>68</v>
      </c>
      <c r="X14" s="236" t="s">
        <v>68</v>
      </c>
      <c r="Y14" s="236" t="s">
        <v>68</v>
      </c>
      <c r="Z14" s="236" t="s">
        <v>69</v>
      </c>
      <c r="AA14" s="236" t="s">
        <v>133</v>
      </c>
      <c r="AB14" s="236" t="s">
        <v>674</v>
      </c>
      <c r="AC14" s="237">
        <v>193</v>
      </c>
      <c r="AD14" s="237">
        <v>15</v>
      </c>
      <c r="AE14" s="237">
        <v>13</v>
      </c>
      <c r="AF14" s="424">
        <v>353.6</v>
      </c>
      <c r="AG14" s="424">
        <f>AF14*(1-(0.95^0*0.9^0*0.8^0*0.7^0*0.65^0*0.93^0*0.93^0*1^0))</f>
        <v>0</v>
      </c>
      <c r="AH14" s="426">
        <f t="shared" si="1"/>
        <v>353.6</v>
      </c>
      <c r="AI14" s="427">
        <f t="shared" si="2"/>
        <v>378.35200000000003</v>
      </c>
    </row>
    <row r="15" spans="1:37" s="239" customFormat="1">
      <c r="A15" s="436">
        <v>13</v>
      </c>
      <c r="B15" s="236" t="s">
        <v>0</v>
      </c>
      <c r="C15" s="236" t="s">
        <v>704</v>
      </c>
      <c r="D15" s="236" t="s">
        <v>666</v>
      </c>
      <c r="E15" s="236" t="s">
        <v>439</v>
      </c>
      <c r="F15" s="236" t="s">
        <v>667</v>
      </c>
      <c r="G15" s="236" t="s">
        <v>133</v>
      </c>
      <c r="H15" s="236" t="s">
        <v>691</v>
      </c>
      <c r="I15" s="236">
        <v>3000</v>
      </c>
      <c r="J15" s="236" t="s">
        <v>389</v>
      </c>
      <c r="K15" s="236" t="s">
        <v>692</v>
      </c>
      <c r="L15" s="236" t="s">
        <v>404</v>
      </c>
      <c r="M15" s="236" t="s">
        <v>74</v>
      </c>
      <c r="N15" s="236" t="s">
        <v>401</v>
      </c>
      <c r="O15" s="236" t="s">
        <v>65</v>
      </c>
      <c r="P15" s="236">
        <v>0</v>
      </c>
      <c r="Q15" s="236" t="s">
        <v>133</v>
      </c>
      <c r="R15" s="236" t="s">
        <v>133</v>
      </c>
      <c r="S15" s="236" t="s">
        <v>694</v>
      </c>
      <c r="T15" s="236" t="s">
        <v>133</v>
      </c>
      <c r="U15" s="236" t="s">
        <v>705</v>
      </c>
      <c r="V15" s="236" t="s">
        <v>68</v>
      </c>
      <c r="W15" s="236" t="s">
        <v>68</v>
      </c>
      <c r="X15" s="236" t="s">
        <v>68</v>
      </c>
      <c r="Y15" s="236" t="s">
        <v>68</v>
      </c>
      <c r="Z15" s="236" t="s">
        <v>69</v>
      </c>
      <c r="AA15" s="236" t="s">
        <v>133</v>
      </c>
      <c r="AB15" s="236" t="s">
        <v>674</v>
      </c>
      <c r="AC15" s="237">
        <v>193</v>
      </c>
      <c r="AD15" s="237">
        <v>15</v>
      </c>
      <c r="AE15" s="237">
        <v>13</v>
      </c>
      <c r="AF15" s="424">
        <v>353.6</v>
      </c>
      <c r="AG15" s="424">
        <f>AF15*(1-(0.95^0*0.9^0*0.8^0*0.7^0*0.65^0*0.93^0*0.93^0*1^0))</f>
        <v>0</v>
      </c>
      <c r="AH15" s="426">
        <f t="shared" si="1"/>
        <v>353.6</v>
      </c>
      <c r="AI15" s="427">
        <f t="shared" si="2"/>
        <v>378.35200000000003</v>
      </c>
    </row>
    <row r="16" spans="1:37" s="239" customFormat="1">
      <c r="A16" s="436">
        <v>14</v>
      </c>
      <c r="B16" s="236" t="s">
        <v>0</v>
      </c>
      <c r="C16" s="236" t="s">
        <v>706</v>
      </c>
      <c r="D16" s="236" t="s">
        <v>666</v>
      </c>
      <c r="E16" s="236" t="s">
        <v>439</v>
      </c>
      <c r="F16" s="236" t="s">
        <v>667</v>
      </c>
      <c r="G16" s="236" t="s">
        <v>133</v>
      </c>
      <c r="H16" s="236" t="s">
        <v>691</v>
      </c>
      <c r="I16" s="236">
        <v>3000</v>
      </c>
      <c r="J16" s="236" t="s">
        <v>396</v>
      </c>
      <c r="K16" s="236" t="s">
        <v>692</v>
      </c>
      <c r="L16" s="236" t="s">
        <v>404</v>
      </c>
      <c r="M16" s="236" t="s">
        <v>74</v>
      </c>
      <c r="N16" s="236" t="s">
        <v>401</v>
      </c>
      <c r="O16" s="236" t="s">
        <v>65</v>
      </c>
      <c r="P16" s="236">
        <v>0</v>
      </c>
      <c r="Q16" s="236" t="s">
        <v>133</v>
      </c>
      <c r="R16" s="236" t="s">
        <v>133</v>
      </c>
      <c r="S16" s="236" t="s">
        <v>252</v>
      </c>
      <c r="T16" s="236" t="s">
        <v>133</v>
      </c>
      <c r="U16" s="236" t="s">
        <v>707</v>
      </c>
      <c r="V16" s="236" t="s">
        <v>416</v>
      </c>
      <c r="W16" s="236" t="s">
        <v>416</v>
      </c>
      <c r="X16" s="236" t="s">
        <v>68</v>
      </c>
      <c r="Y16" s="236" t="s">
        <v>68</v>
      </c>
      <c r="Z16" s="236" t="s">
        <v>69</v>
      </c>
      <c r="AA16" s="236" t="s">
        <v>133</v>
      </c>
      <c r="AB16" s="236" t="s">
        <v>696</v>
      </c>
      <c r="AC16" s="237">
        <v>193</v>
      </c>
      <c r="AD16" s="237">
        <v>25</v>
      </c>
      <c r="AE16" s="237">
        <v>13</v>
      </c>
      <c r="AF16" s="424">
        <v>369.6</v>
      </c>
      <c r="AG16" s="424">
        <v>0</v>
      </c>
      <c r="AH16" s="426">
        <f t="shared" si="1"/>
        <v>369.6</v>
      </c>
      <c r="AI16" s="427">
        <f t="shared" si="2"/>
        <v>395.47200000000004</v>
      </c>
    </row>
    <row r="17" spans="1:37" s="239" customFormat="1">
      <c r="A17" s="436">
        <v>15</v>
      </c>
      <c r="B17" s="236" t="s">
        <v>0</v>
      </c>
      <c r="C17" s="236" t="s">
        <v>708</v>
      </c>
      <c r="D17" s="236" t="s">
        <v>666</v>
      </c>
      <c r="E17" s="236" t="s">
        <v>414</v>
      </c>
      <c r="F17" s="236" t="s">
        <v>667</v>
      </c>
      <c r="G17" s="236" t="s">
        <v>133</v>
      </c>
      <c r="H17" s="236" t="s">
        <v>709</v>
      </c>
      <c r="I17" s="236" t="s">
        <v>669</v>
      </c>
      <c r="J17" s="236" t="s">
        <v>396</v>
      </c>
      <c r="K17" s="236" t="s">
        <v>437</v>
      </c>
      <c r="L17" s="236" t="s">
        <v>671</v>
      </c>
      <c r="M17" s="236" t="s">
        <v>74</v>
      </c>
      <c r="N17" s="236" t="s">
        <v>401</v>
      </c>
      <c r="O17" s="236" t="s">
        <v>65</v>
      </c>
      <c r="P17" s="236">
        <v>0</v>
      </c>
      <c r="Q17" s="236" t="s">
        <v>133</v>
      </c>
      <c r="R17" s="236" t="s">
        <v>133</v>
      </c>
      <c r="S17" s="236" t="s">
        <v>672</v>
      </c>
      <c r="T17" s="236" t="s">
        <v>375</v>
      </c>
      <c r="U17" s="236" t="s">
        <v>710</v>
      </c>
      <c r="V17" s="236" t="s">
        <v>68</v>
      </c>
      <c r="W17" s="236" t="s">
        <v>68</v>
      </c>
      <c r="X17" s="236" t="s">
        <v>68</v>
      </c>
      <c r="Y17" s="236" t="s">
        <v>68</v>
      </c>
      <c r="Z17" s="236" t="s">
        <v>69</v>
      </c>
      <c r="AA17" s="236" t="s">
        <v>133</v>
      </c>
      <c r="AB17" s="236" t="s">
        <v>674</v>
      </c>
      <c r="AC17" s="237">
        <v>240</v>
      </c>
      <c r="AD17" s="237">
        <v>25</v>
      </c>
      <c r="AE17" s="237">
        <v>21</v>
      </c>
      <c r="AF17" s="424">
        <v>457.6</v>
      </c>
      <c r="AG17" s="424">
        <f>AF17*(1-(0.95^0*0.9^0*0.8^0*0.7^0*0.65^0*0.93^0*0.93^0*1^0))</f>
        <v>0</v>
      </c>
      <c r="AH17" s="426">
        <f t="shared" si="1"/>
        <v>457.6</v>
      </c>
      <c r="AI17" s="427">
        <f t="shared" si="2"/>
        <v>489.63200000000006</v>
      </c>
    </row>
    <row r="18" spans="1:37" s="239" customFormat="1">
      <c r="A18" s="436">
        <v>16</v>
      </c>
      <c r="B18" s="236" t="s">
        <v>0</v>
      </c>
      <c r="C18" s="236" t="s">
        <v>711</v>
      </c>
      <c r="D18" s="236" t="s">
        <v>666</v>
      </c>
      <c r="E18" s="236" t="s">
        <v>413</v>
      </c>
      <c r="F18" s="236" t="s">
        <v>712</v>
      </c>
      <c r="G18" s="236" t="s">
        <v>133</v>
      </c>
      <c r="H18" s="236" t="s">
        <v>713</v>
      </c>
      <c r="I18" s="236" t="s">
        <v>714</v>
      </c>
      <c r="J18" s="236" t="s">
        <v>389</v>
      </c>
      <c r="K18" s="236" t="s">
        <v>437</v>
      </c>
      <c r="L18" s="236" t="s">
        <v>404</v>
      </c>
      <c r="M18" s="236" t="s">
        <v>74</v>
      </c>
      <c r="N18" s="236" t="s">
        <v>401</v>
      </c>
      <c r="O18" s="236" t="s">
        <v>65</v>
      </c>
      <c r="P18" s="236">
        <v>0</v>
      </c>
      <c r="Q18" s="236" t="s">
        <v>133</v>
      </c>
      <c r="R18" s="236" t="s">
        <v>133</v>
      </c>
      <c r="S18" s="236" t="s">
        <v>698</v>
      </c>
      <c r="T18" s="236" t="s">
        <v>133</v>
      </c>
      <c r="U18" s="236" t="s">
        <v>715</v>
      </c>
      <c r="V18" s="236" t="s">
        <v>416</v>
      </c>
      <c r="W18" s="236" t="s">
        <v>416</v>
      </c>
      <c r="X18" s="236" t="s">
        <v>68</v>
      </c>
      <c r="Y18" s="236" t="s">
        <v>68</v>
      </c>
      <c r="Z18" s="236" t="s">
        <v>69</v>
      </c>
      <c r="AA18" s="236" t="s">
        <v>133</v>
      </c>
      <c r="AB18" s="236" t="s">
        <v>716</v>
      </c>
      <c r="AC18" s="237">
        <v>248</v>
      </c>
      <c r="AD18" s="237">
        <v>15</v>
      </c>
      <c r="AE18" s="237">
        <v>13</v>
      </c>
      <c r="AF18" s="424">
        <v>441.6</v>
      </c>
      <c r="AG18" s="424">
        <v>0</v>
      </c>
      <c r="AH18" s="426">
        <f t="shared" si="1"/>
        <v>441.6</v>
      </c>
      <c r="AI18" s="427">
        <f t="shared" si="2"/>
        <v>472.51200000000006</v>
      </c>
    </row>
    <row r="19" spans="1:37" s="239" customFormat="1">
      <c r="A19" s="436">
        <v>17</v>
      </c>
      <c r="B19" s="236" t="s">
        <v>0</v>
      </c>
      <c r="C19" s="236" t="s">
        <v>717</v>
      </c>
      <c r="D19" s="236" t="s">
        <v>666</v>
      </c>
      <c r="E19" s="236" t="s">
        <v>413</v>
      </c>
      <c r="F19" s="236" t="s">
        <v>712</v>
      </c>
      <c r="G19" s="236" t="s">
        <v>133</v>
      </c>
      <c r="H19" s="236" t="s">
        <v>718</v>
      </c>
      <c r="I19" s="236" t="s">
        <v>669</v>
      </c>
      <c r="J19" s="236" t="s">
        <v>389</v>
      </c>
      <c r="K19" s="236" t="s">
        <v>692</v>
      </c>
      <c r="L19" s="236">
        <v>500</v>
      </c>
      <c r="M19" s="236" t="s">
        <v>74</v>
      </c>
      <c r="N19" s="236" t="s">
        <v>401</v>
      </c>
      <c r="O19" s="236" t="s">
        <v>65</v>
      </c>
      <c r="P19" s="236">
        <v>0</v>
      </c>
      <c r="Q19" s="236" t="s">
        <v>133</v>
      </c>
      <c r="R19" s="236" t="s">
        <v>133</v>
      </c>
      <c r="S19" s="236" t="s">
        <v>694</v>
      </c>
      <c r="T19" s="236" t="s">
        <v>133</v>
      </c>
      <c r="U19" s="236" t="s">
        <v>719</v>
      </c>
      <c r="V19" s="236" t="s">
        <v>68</v>
      </c>
      <c r="W19" s="236" t="s">
        <v>68</v>
      </c>
      <c r="X19" s="236" t="s">
        <v>68</v>
      </c>
      <c r="Y19" s="236" t="s">
        <v>68</v>
      </c>
      <c r="Z19" s="236" t="s">
        <v>69</v>
      </c>
      <c r="AA19" s="236" t="s">
        <v>133</v>
      </c>
      <c r="AB19" s="236" t="s">
        <v>720</v>
      </c>
      <c r="AC19" s="237">
        <v>248</v>
      </c>
      <c r="AD19" s="237">
        <v>15</v>
      </c>
      <c r="AE19" s="237">
        <v>0</v>
      </c>
      <c r="AF19" s="424">
        <v>420.8</v>
      </c>
      <c r="AG19" s="424">
        <f>AF19*(1-(0.95^0*0.9^0*0.8^0*0.7^0*0.65^0*0.93^0*0.93^0*1^0))</f>
        <v>0</v>
      </c>
      <c r="AH19" s="426">
        <f t="shared" si="1"/>
        <v>420.8</v>
      </c>
      <c r="AI19" s="427">
        <f t="shared" si="2"/>
        <v>450.25600000000003</v>
      </c>
    </row>
    <row r="20" spans="1:37" s="239" customFormat="1">
      <c r="A20" s="436">
        <v>18</v>
      </c>
      <c r="B20" s="236" t="s">
        <v>0</v>
      </c>
      <c r="C20" s="236" t="s">
        <v>721</v>
      </c>
      <c r="D20" s="236" t="s">
        <v>666</v>
      </c>
      <c r="E20" s="236" t="s">
        <v>413</v>
      </c>
      <c r="F20" s="236" t="s">
        <v>712</v>
      </c>
      <c r="G20" s="236" t="s">
        <v>133</v>
      </c>
      <c r="H20" s="236" t="s">
        <v>718</v>
      </c>
      <c r="I20" s="236" t="s">
        <v>669</v>
      </c>
      <c r="J20" s="236" t="s">
        <v>389</v>
      </c>
      <c r="K20" s="236" t="s">
        <v>692</v>
      </c>
      <c r="L20" s="236">
        <v>500</v>
      </c>
      <c r="M20" s="236" t="s">
        <v>74</v>
      </c>
      <c r="N20" s="236" t="s">
        <v>401</v>
      </c>
      <c r="O20" s="236" t="s">
        <v>65</v>
      </c>
      <c r="P20" s="236">
        <v>0</v>
      </c>
      <c r="Q20" s="236" t="s">
        <v>133</v>
      </c>
      <c r="R20" s="236" t="s">
        <v>133</v>
      </c>
      <c r="S20" s="236" t="s">
        <v>694</v>
      </c>
      <c r="T20" s="236" t="s">
        <v>133</v>
      </c>
      <c r="U20" s="236" t="s">
        <v>722</v>
      </c>
      <c r="V20" s="236" t="s">
        <v>416</v>
      </c>
      <c r="W20" s="236" t="s">
        <v>416</v>
      </c>
      <c r="X20" s="236" t="s">
        <v>68</v>
      </c>
      <c r="Y20" s="236" t="s">
        <v>68</v>
      </c>
      <c r="Z20" s="236" t="s">
        <v>69</v>
      </c>
      <c r="AA20" s="236" t="s">
        <v>133</v>
      </c>
      <c r="AB20" s="236" t="s">
        <v>716</v>
      </c>
      <c r="AC20" s="237">
        <v>248</v>
      </c>
      <c r="AD20" s="237">
        <v>15</v>
      </c>
      <c r="AE20" s="237">
        <v>0</v>
      </c>
      <c r="AF20" s="424">
        <v>420.8</v>
      </c>
      <c r="AG20" s="424">
        <v>0</v>
      </c>
      <c r="AH20" s="426">
        <f t="shared" si="1"/>
        <v>420.8</v>
      </c>
      <c r="AI20" s="427">
        <f t="shared" si="2"/>
        <v>450.25600000000003</v>
      </c>
    </row>
    <row r="21" spans="1:37" s="239" customFormat="1">
      <c r="A21" s="436">
        <v>19</v>
      </c>
      <c r="B21" s="236" t="s">
        <v>0</v>
      </c>
      <c r="C21" s="236" t="s">
        <v>723</v>
      </c>
      <c r="D21" s="236" t="s">
        <v>666</v>
      </c>
      <c r="E21" s="236" t="s">
        <v>413</v>
      </c>
      <c r="F21" s="236" t="s">
        <v>712</v>
      </c>
      <c r="G21" s="236" t="s">
        <v>133</v>
      </c>
      <c r="H21" s="236" t="s">
        <v>718</v>
      </c>
      <c r="I21" s="236" t="s">
        <v>669</v>
      </c>
      <c r="J21" s="236" t="s">
        <v>389</v>
      </c>
      <c r="K21" s="236" t="s">
        <v>437</v>
      </c>
      <c r="L21" s="236">
        <v>500</v>
      </c>
      <c r="M21" s="236" t="s">
        <v>74</v>
      </c>
      <c r="N21" s="236" t="s">
        <v>392</v>
      </c>
      <c r="O21" s="236" t="s">
        <v>65</v>
      </c>
      <c r="P21" s="236">
        <v>0</v>
      </c>
      <c r="Q21" s="236" t="s">
        <v>133</v>
      </c>
      <c r="R21" s="236" t="s">
        <v>133</v>
      </c>
      <c r="S21" s="236" t="s">
        <v>694</v>
      </c>
      <c r="T21" s="236" t="s">
        <v>133</v>
      </c>
      <c r="U21" s="236" t="s">
        <v>724</v>
      </c>
      <c r="V21" s="236" t="s">
        <v>416</v>
      </c>
      <c r="W21" s="236" t="s">
        <v>416</v>
      </c>
      <c r="X21" s="236" t="s">
        <v>68</v>
      </c>
      <c r="Y21" s="236" t="s">
        <v>68</v>
      </c>
      <c r="Z21" s="236" t="s">
        <v>69</v>
      </c>
      <c r="AA21" s="236" t="s">
        <v>133</v>
      </c>
      <c r="AB21" s="236" t="s">
        <v>716</v>
      </c>
      <c r="AC21" s="237">
        <v>248</v>
      </c>
      <c r="AD21" s="237">
        <v>15</v>
      </c>
      <c r="AE21" s="237">
        <v>0</v>
      </c>
      <c r="AF21" s="424">
        <v>420.8</v>
      </c>
      <c r="AG21" s="424">
        <v>0</v>
      </c>
      <c r="AH21" s="426">
        <f t="shared" si="1"/>
        <v>420.8</v>
      </c>
      <c r="AI21" s="427">
        <f t="shared" si="2"/>
        <v>450.25600000000003</v>
      </c>
    </row>
    <row r="22" spans="1:37" s="239" customFormat="1">
      <c r="A22" s="436">
        <v>20</v>
      </c>
      <c r="B22" s="236" t="s">
        <v>0</v>
      </c>
      <c r="C22" s="236" t="s">
        <v>725</v>
      </c>
      <c r="D22" s="236" t="s">
        <v>666</v>
      </c>
      <c r="E22" s="236" t="s">
        <v>413</v>
      </c>
      <c r="F22" s="236" t="s">
        <v>712</v>
      </c>
      <c r="G22" s="236" t="s">
        <v>133</v>
      </c>
      <c r="H22" s="236" t="s">
        <v>718</v>
      </c>
      <c r="I22" s="236" t="s">
        <v>669</v>
      </c>
      <c r="J22" s="236" t="s">
        <v>389</v>
      </c>
      <c r="K22" s="236" t="s">
        <v>437</v>
      </c>
      <c r="L22" s="236">
        <v>1000</v>
      </c>
      <c r="M22" s="236" t="s">
        <v>74</v>
      </c>
      <c r="N22" s="236" t="s">
        <v>401</v>
      </c>
      <c r="O22" s="236" t="s">
        <v>65</v>
      </c>
      <c r="P22" s="236">
        <v>0</v>
      </c>
      <c r="Q22" s="236" t="s">
        <v>133</v>
      </c>
      <c r="R22" s="236" t="s">
        <v>133</v>
      </c>
      <c r="S22" s="236" t="s">
        <v>694</v>
      </c>
      <c r="T22" s="236" t="s">
        <v>133</v>
      </c>
      <c r="U22" s="236" t="s">
        <v>726</v>
      </c>
      <c r="V22" s="236" t="s">
        <v>416</v>
      </c>
      <c r="W22" s="236" t="s">
        <v>416</v>
      </c>
      <c r="X22" s="236" t="s">
        <v>68</v>
      </c>
      <c r="Y22" s="236" t="s">
        <v>68</v>
      </c>
      <c r="Z22" s="236" t="s">
        <v>69</v>
      </c>
      <c r="AA22" s="236" t="s">
        <v>133</v>
      </c>
      <c r="AB22" s="236" t="s">
        <v>716</v>
      </c>
      <c r="AC22" s="237">
        <v>248</v>
      </c>
      <c r="AD22" s="237">
        <v>15</v>
      </c>
      <c r="AE22" s="237">
        <v>8</v>
      </c>
      <c r="AF22" s="424">
        <v>433.6</v>
      </c>
      <c r="AG22" s="424">
        <v>0</v>
      </c>
      <c r="AH22" s="426">
        <f t="shared" si="1"/>
        <v>433.6</v>
      </c>
      <c r="AI22" s="427">
        <f t="shared" si="2"/>
        <v>463.95200000000006</v>
      </c>
    </row>
    <row r="23" spans="1:37" s="239" customFormat="1">
      <c r="A23" s="436">
        <v>21</v>
      </c>
      <c r="B23" s="236" t="s">
        <v>0</v>
      </c>
      <c r="C23" s="236" t="s">
        <v>727</v>
      </c>
      <c r="D23" s="236" t="s">
        <v>666</v>
      </c>
      <c r="E23" s="236" t="s">
        <v>413</v>
      </c>
      <c r="F23" s="236" t="s">
        <v>712</v>
      </c>
      <c r="G23" s="236" t="s">
        <v>133</v>
      </c>
      <c r="H23" s="236" t="s">
        <v>718</v>
      </c>
      <c r="I23" s="236" t="s">
        <v>669</v>
      </c>
      <c r="J23" s="236" t="s">
        <v>389</v>
      </c>
      <c r="K23" s="236" t="s">
        <v>437</v>
      </c>
      <c r="L23" s="236" t="s">
        <v>404</v>
      </c>
      <c r="M23" s="236" t="s">
        <v>74</v>
      </c>
      <c r="N23" s="236" t="s">
        <v>401</v>
      </c>
      <c r="O23" s="236" t="s">
        <v>65</v>
      </c>
      <c r="P23" s="236">
        <v>0</v>
      </c>
      <c r="Q23" s="236" t="s">
        <v>133</v>
      </c>
      <c r="R23" s="236" t="s">
        <v>133</v>
      </c>
      <c r="S23" s="236" t="s">
        <v>698</v>
      </c>
      <c r="T23" s="236" t="s">
        <v>133</v>
      </c>
      <c r="U23" s="236" t="s">
        <v>728</v>
      </c>
      <c r="V23" s="236" t="s">
        <v>416</v>
      </c>
      <c r="W23" s="236" t="s">
        <v>416</v>
      </c>
      <c r="X23" s="236" t="s">
        <v>68</v>
      </c>
      <c r="Y23" s="236" t="s">
        <v>68</v>
      </c>
      <c r="Z23" s="236" t="s">
        <v>69</v>
      </c>
      <c r="AA23" s="236" t="s">
        <v>133</v>
      </c>
      <c r="AB23" s="236" t="s">
        <v>716</v>
      </c>
      <c r="AC23" s="237">
        <v>248</v>
      </c>
      <c r="AD23" s="237">
        <v>15</v>
      </c>
      <c r="AE23" s="237">
        <v>13</v>
      </c>
      <c r="AF23" s="424">
        <v>441.6</v>
      </c>
      <c r="AG23" s="424">
        <v>0</v>
      </c>
      <c r="AH23" s="426">
        <f t="shared" si="1"/>
        <v>441.6</v>
      </c>
      <c r="AI23" s="427">
        <f t="shared" si="2"/>
        <v>472.51200000000006</v>
      </c>
    </row>
    <row r="24" spans="1:37" s="239" customFormat="1">
      <c r="A24" s="436">
        <v>22</v>
      </c>
      <c r="B24" s="236" t="s">
        <v>0</v>
      </c>
      <c r="C24" s="236" t="s">
        <v>729</v>
      </c>
      <c r="D24" s="236" t="s">
        <v>666</v>
      </c>
      <c r="E24" s="236" t="s">
        <v>413</v>
      </c>
      <c r="F24" s="236" t="s">
        <v>712</v>
      </c>
      <c r="G24" s="236" t="s">
        <v>133</v>
      </c>
      <c r="H24" s="236" t="s">
        <v>718</v>
      </c>
      <c r="I24" s="236" t="s">
        <v>669</v>
      </c>
      <c r="J24" s="236" t="s">
        <v>389</v>
      </c>
      <c r="K24" s="236" t="s">
        <v>437</v>
      </c>
      <c r="L24" s="236" t="s">
        <v>404</v>
      </c>
      <c r="M24" s="236" t="s">
        <v>74</v>
      </c>
      <c r="N24" s="236" t="s">
        <v>401</v>
      </c>
      <c r="O24" s="236" t="s">
        <v>65</v>
      </c>
      <c r="P24" s="236">
        <v>0</v>
      </c>
      <c r="Q24" s="236" t="s">
        <v>133</v>
      </c>
      <c r="R24" s="236" t="s">
        <v>133</v>
      </c>
      <c r="S24" s="236" t="s">
        <v>698</v>
      </c>
      <c r="T24" s="236" t="s">
        <v>133</v>
      </c>
      <c r="U24" s="236" t="s">
        <v>730</v>
      </c>
      <c r="V24" s="236" t="s">
        <v>416</v>
      </c>
      <c r="W24" s="236" t="s">
        <v>416</v>
      </c>
      <c r="X24" s="236" t="s">
        <v>68</v>
      </c>
      <c r="Y24" s="236" t="s">
        <v>68</v>
      </c>
      <c r="Z24" s="236" t="s">
        <v>69</v>
      </c>
      <c r="AA24" s="236" t="s">
        <v>133</v>
      </c>
      <c r="AB24" s="236" t="s">
        <v>716</v>
      </c>
      <c r="AC24" s="237">
        <v>248</v>
      </c>
      <c r="AD24" s="237">
        <v>15</v>
      </c>
      <c r="AE24" s="237">
        <v>13</v>
      </c>
      <c r="AF24" s="424">
        <v>441.6</v>
      </c>
      <c r="AG24" s="424">
        <v>0</v>
      </c>
      <c r="AH24" s="426">
        <f t="shared" si="1"/>
        <v>441.6</v>
      </c>
      <c r="AI24" s="427">
        <f t="shared" si="2"/>
        <v>472.51200000000006</v>
      </c>
    </row>
    <row r="25" spans="1:37" s="239" customFormat="1">
      <c r="A25" s="436">
        <v>23</v>
      </c>
      <c r="B25" s="236" t="s">
        <v>0</v>
      </c>
      <c r="C25" s="236" t="s">
        <v>731</v>
      </c>
      <c r="D25" s="236" t="s">
        <v>666</v>
      </c>
      <c r="E25" s="236" t="s">
        <v>414</v>
      </c>
      <c r="F25" s="236" t="s">
        <v>732</v>
      </c>
      <c r="G25" s="236" t="s">
        <v>133</v>
      </c>
      <c r="H25" s="236" t="s">
        <v>709</v>
      </c>
      <c r="I25" s="236">
        <v>3000</v>
      </c>
      <c r="J25" s="236" t="s">
        <v>396</v>
      </c>
      <c r="K25" s="236" t="s">
        <v>194</v>
      </c>
      <c r="L25" s="236" t="s">
        <v>404</v>
      </c>
      <c r="M25" s="236" t="s">
        <v>74</v>
      </c>
      <c r="N25" s="236" t="s">
        <v>75</v>
      </c>
      <c r="O25" s="236" t="s">
        <v>65</v>
      </c>
      <c r="P25" s="236">
        <v>0</v>
      </c>
      <c r="Q25" s="236" t="s">
        <v>133</v>
      </c>
      <c r="R25" s="236" t="s">
        <v>133</v>
      </c>
      <c r="S25" s="236" t="s">
        <v>733</v>
      </c>
      <c r="T25" s="236" t="s">
        <v>375</v>
      </c>
      <c r="U25" s="236" t="s">
        <v>734</v>
      </c>
      <c r="V25" s="236" t="s">
        <v>68</v>
      </c>
      <c r="W25" s="236" t="s">
        <v>68</v>
      </c>
      <c r="X25" s="236" t="s">
        <v>68</v>
      </c>
      <c r="Y25" s="236" t="s">
        <v>68</v>
      </c>
      <c r="Z25" s="236" t="s">
        <v>69</v>
      </c>
      <c r="AA25" s="236" t="s">
        <v>133</v>
      </c>
      <c r="AB25" s="236" t="s">
        <v>735</v>
      </c>
      <c r="AC25" s="237">
        <v>111</v>
      </c>
      <c r="AD25" s="237">
        <v>25</v>
      </c>
      <c r="AE25" s="237">
        <v>13</v>
      </c>
      <c r="AF25" s="424">
        <v>238.4</v>
      </c>
      <c r="AG25" s="424">
        <f>AF25*(1-(0.95^0*0.9^0*0.8^0*0.7^0*0.65^0*0.93^0*0.93^0*1^0))</f>
        <v>0</v>
      </c>
      <c r="AH25" s="426">
        <f t="shared" si="1"/>
        <v>238.4</v>
      </c>
      <c r="AI25" s="427">
        <f t="shared" si="2"/>
        <v>255.08800000000002</v>
      </c>
    </row>
    <row r="26" spans="1:37" s="239" customFormat="1">
      <c r="A26" s="436">
        <v>24</v>
      </c>
      <c r="B26" s="236" t="s">
        <v>0</v>
      </c>
      <c r="C26" s="236" t="s">
        <v>736</v>
      </c>
      <c r="D26" s="236" t="s">
        <v>666</v>
      </c>
      <c r="E26" s="236" t="s">
        <v>400</v>
      </c>
      <c r="F26" s="236" t="s">
        <v>737</v>
      </c>
      <c r="G26" s="236" t="s">
        <v>133</v>
      </c>
      <c r="H26" s="236" t="s">
        <v>738</v>
      </c>
      <c r="I26" s="236" t="s">
        <v>133</v>
      </c>
      <c r="J26" s="236" t="s">
        <v>389</v>
      </c>
      <c r="K26" s="236" t="s">
        <v>133</v>
      </c>
      <c r="L26" s="236" t="s">
        <v>739</v>
      </c>
      <c r="M26" s="236" t="s">
        <v>74</v>
      </c>
      <c r="N26" s="236" t="s">
        <v>392</v>
      </c>
      <c r="O26" s="236" t="s">
        <v>65</v>
      </c>
      <c r="P26" s="236" t="s">
        <v>133</v>
      </c>
      <c r="Q26" s="236" t="s">
        <v>133</v>
      </c>
      <c r="R26" s="236" t="s">
        <v>133</v>
      </c>
      <c r="S26" s="236" t="s">
        <v>740</v>
      </c>
      <c r="T26" s="236" t="s">
        <v>133</v>
      </c>
      <c r="U26" s="236" t="s">
        <v>741</v>
      </c>
      <c r="V26" s="236" t="s">
        <v>742</v>
      </c>
      <c r="W26" s="236" t="s">
        <v>68</v>
      </c>
      <c r="X26" s="236" t="s">
        <v>68</v>
      </c>
      <c r="Y26" s="236" t="s">
        <v>743</v>
      </c>
      <c r="Z26" s="236" t="s">
        <v>69</v>
      </c>
      <c r="AA26" s="236" t="s">
        <v>133</v>
      </c>
      <c r="AB26" s="236" t="s">
        <v>744</v>
      </c>
      <c r="AC26" s="237">
        <v>142</v>
      </c>
      <c r="AD26" s="237">
        <v>15</v>
      </c>
      <c r="AE26" s="237">
        <v>26</v>
      </c>
      <c r="AF26" s="424">
        <v>292.8</v>
      </c>
      <c r="AG26" s="424">
        <v>0</v>
      </c>
      <c r="AH26" s="426">
        <f t="shared" si="1"/>
        <v>292.8</v>
      </c>
      <c r="AI26" s="427">
        <f t="shared" si="2"/>
        <v>313.29600000000005</v>
      </c>
    </row>
    <row r="27" spans="1:37" s="239" customFormat="1">
      <c r="A27" s="436">
        <v>25</v>
      </c>
      <c r="B27" s="236" t="s">
        <v>0</v>
      </c>
      <c r="C27" s="236" t="s">
        <v>745</v>
      </c>
      <c r="D27" s="236" t="s">
        <v>666</v>
      </c>
      <c r="E27" s="236" t="s">
        <v>414</v>
      </c>
      <c r="F27" s="236" t="s">
        <v>737</v>
      </c>
      <c r="G27" s="236" t="s">
        <v>133</v>
      </c>
      <c r="H27" s="236" t="s">
        <v>668</v>
      </c>
      <c r="I27" s="236" t="s">
        <v>746</v>
      </c>
      <c r="J27" s="236" t="s">
        <v>396</v>
      </c>
      <c r="K27" s="236" t="s">
        <v>133</v>
      </c>
      <c r="L27" s="236" t="s">
        <v>133</v>
      </c>
      <c r="M27" s="236" t="s">
        <v>74</v>
      </c>
      <c r="N27" s="236" t="s">
        <v>75</v>
      </c>
      <c r="O27" s="236" t="s">
        <v>65</v>
      </c>
      <c r="P27" s="236" t="s">
        <v>133</v>
      </c>
      <c r="Q27" s="236" t="s">
        <v>133</v>
      </c>
      <c r="R27" s="236" t="s">
        <v>133</v>
      </c>
      <c r="S27" s="236" t="s">
        <v>133</v>
      </c>
      <c r="T27" s="236" t="s">
        <v>133</v>
      </c>
      <c r="U27" s="236" t="s">
        <v>747</v>
      </c>
      <c r="V27" s="236" t="s">
        <v>68</v>
      </c>
      <c r="W27" s="236" t="s">
        <v>68</v>
      </c>
      <c r="X27" s="236" t="s">
        <v>68</v>
      </c>
      <c r="Y27" s="236" t="s">
        <v>68</v>
      </c>
      <c r="Z27" s="236" t="s">
        <v>69</v>
      </c>
      <c r="AA27" s="236" t="s">
        <v>133</v>
      </c>
      <c r="AB27" s="236" t="s">
        <v>748</v>
      </c>
      <c r="AC27" s="237">
        <v>142</v>
      </c>
      <c r="AD27" s="237">
        <v>25</v>
      </c>
      <c r="AE27" s="237">
        <v>0</v>
      </c>
      <c r="AF27" s="424">
        <v>267.2</v>
      </c>
      <c r="AG27" s="424">
        <v>0</v>
      </c>
      <c r="AH27" s="426">
        <f t="shared" si="1"/>
        <v>267.2</v>
      </c>
      <c r="AI27" s="427">
        <f t="shared" si="2"/>
        <v>285.904</v>
      </c>
    </row>
    <row r="28" spans="1:37" s="239" customFormat="1">
      <c r="A28" s="436">
        <v>26</v>
      </c>
      <c r="B28" s="236" t="s">
        <v>0</v>
      </c>
      <c r="C28" s="236" t="s">
        <v>749</v>
      </c>
      <c r="D28" s="236" t="s">
        <v>666</v>
      </c>
      <c r="E28" s="236" t="s">
        <v>414</v>
      </c>
      <c r="F28" s="236" t="s">
        <v>737</v>
      </c>
      <c r="G28" s="236" t="s">
        <v>133</v>
      </c>
      <c r="H28" s="236" t="s">
        <v>668</v>
      </c>
      <c r="I28" s="236" t="s">
        <v>746</v>
      </c>
      <c r="J28" s="236" t="s">
        <v>396</v>
      </c>
      <c r="K28" s="236" t="s">
        <v>133</v>
      </c>
      <c r="L28" s="236" t="s">
        <v>133</v>
      </c>
      <c r="M28" s="236" t="s">
        <v>74</v>
      </c>
      <c r="N28" s="236" t="s">
        <v>75</v>
      </c>
      <c r="O28" s="236" t="s">
        <v>65</v>
      </c>
      <c r="P28" s="236" t="s">
        <v>133</v>
      </c>
      <c r="Q28" s="236" t="s">
        <v>133</v>
      </c>
      <c r="R28" s="236" t="s">
        <v>133</v>
      </c>
      <c r="S28" s="236" t="s">
        <v>133</v>
      </c>
      <c r="T28" s="236" t="s">
        <v>133</v>
      </c>
      <c r="U28" s="236" t="s">
        <v>750</v>
      </c>
      <c r="V28" s="236" t="s">
        <v>68</v>
      </c>
      <c r="W28" s="236" t="s">
        <v>68</v>
      </c>
      <c r="X28" s="236" t="s">
        <v>68</v>
      </c>
      <c r="Y28" s="236" t="s">
        <v>68</v>
      </c>
      <c r="Z28" s="236" t="s">
        <v>69</v>
      </c>
      <c r="AA28" s="236" t="s">
        <v>133</v>
      </c>
      <c r="AB28" s="236" t="s">
        <v>748</v>
      </c>
      <c r="AC28" s="237">
        <v>142</v>
      </c>
      <c r="AD28" s="237">
        <v>25</v>
      </c>
      <c r="AE28" s="237">
        <v>0</v>
      </c>
      <c r="AF28" s="424">
        <v>267.2</v>
      </c>
      <c r="AG28" s="424">
        <v>0</v>
      </c>
      <c r="AH28" s="426">
        <f t="shared" si="1"/>
        <v>267.2</v>
      </c>
      <c r="AI28" s="427">
        <f t="shared" si="2"/>
        <v>285.904</v>
      </c>
    </row>
    <row r="29" spans="1:37" s="433" customFormat="1" ht="15.75" thickBot="1">
      <c r="A29" s="437">
        <v>27</v>
      </c>
      <c r="B29" s="428" t="s">
        <v>0</v>
      </c>
      <c r="C29" s="428" t="s">
        <v>751</v>
      </c>
      <c r="D29" s="428" t="s">
        <v>666</v>
      </c>
      <c r="E29" s="428" t="s">
        <v>413</v>
      </c>
      <c r="F29" s="428" t="s">
        <v>737</v>
      </c>
      <c r="G29" s="428" t="s">
        <v>133</v>
      </c>
      <c r="H29" s="428" t="s">
        <v>709</v>
      </c>
      <c r="I29" s="428" t="s">
        <v>746</v>
      </c>
      <c r="J29" s="428" t="s">
        <v>121</v>
      </c>
      <c r="K29" s="428" t="s">
        <v>194</v>
      </c>
      <c r="L29" s="428">
        <v>500</v>
      </c>
      <c r="M29" s="428" t="s">
        <v>74</v>
      </c>
      <c r="N29" s="428" t="s">
        <v>75</v>
      </c>
      <c r="O29" s="428" t="s">
        <v>65</v>
      </c>
      <c r="P29" s="428">
        <v>0</v>
      </c>
      <c r="Q29" s="428" t="s">
        <v>133</v>
      </c>
      <c r="R29" s="428" t="s">
        <v>133</v>
      </c>
      <c r="S29" s="428" t="s">
        <v>752</v>
      </c>
      <c r="T29" s="428" t="s">
        <v>133</v>
      </c>
      <c r="U29" s="428" t="s">
        <v>753</v>
      </c>
      <c r="V29" s="428" t="s">
        <v>416</v>
      </c>
      <c r="W29" s="428" t="s">
        <v>416</v>
      </c>
      <c r="X29" s="428" t="s">
        <v>68</v>
      </c>
      <c r="Y29" s="428" t="s">
        <v>68</v>
      </c>
      <c r="Z29" s="428" t="s">
        <v>69</v>
      </c>
      <c r="AA29" s="428" t="s">
        <v>133</v>
      </c>
      <c r="AB29" s="428" t="s">
        <v>754</v>
      </c>
      <c r="AC29" s="429">
        <v>142</v>
      </c>
      <c r="AD29" s="429">
        <v>8</v>
      </c>
      <c r="AE29" s="429">
        <v>0</v>
      </c>
      <c r="AF29" s="430">
        <v>240</v>
      </c>
      <c r="AG29" s="430">
        <v>0</v>
      </c>
      <c r="AH29" s="431">
        <f t="shared" si="1"/>
        <v>240</v>
      </c>
      <c r="AI29" s="432">
        <f t="shared" si="2"/>
        <v>256.8</v>
      </c>
    </row>
    <row r="30" spans="1:37" ht="15.75" thickBot="1">
      <c r="AH30" s="28"/>
    </row>
    <row r="31" spans="1:37" s="371" customFormat="1" ht="15.75" thickBot="1">
      <c r="A31" s="439" t="s">
        <v>22</v>
      </c>
      <c r="B31" s="366" t="s">
        <v>23</v>
      </c>
      <c r="C31" s="366" t="s">
        <v>24</v>
      </c>
      <c r="D31" s="366" t="s">
        <v>25</v>
      </c>
      <c r="E31" s="366" t="s">
        <v>26</v>
      </c>
      <c r="F31" s="366" t="s">
        <v>27</v>
      </c>
      <c r="G31" s="366" t="s">
        <v>28</v>
      </c>
      <c r="H31" s="366" t="s">
        <v>29</v>
      </c>
      <c r="I31" s="366" t="s">
        <v>30</v>
      </c>
      <c r="J31" s="366" t="s">
        <v>31</v>
      </c>
      <c r="K31" s="366" t="s">
        <v>32</v>
      </c>
      <c r="L31" s="366" t="s">
        <v>33</v>
      </c>
      <c r="M31" s="366" t="s">
        <v>34</v>
      </c>
      <c r="N31" s="366" t="s">
        <v>35</v>
      </c>
      <c r="O31" s="366" t="s">
        <v>36</v>
      </c>
      <c r="P31" s="366" t="s">
        <v>37</v>
      </c>
      <c r="Q31" s="366" t="s">
        <v>38</v>
      </c>
      <c r="R31" s="366" t="s">
        <v>39</v>
      </c>
      <c r="S31" s="366" t="s">
        <v>40</v>
      </c>
      <c r="T31" s="366" t="s">
        <v>41</v>
      </c>
      <c r="U31" s="366" t="s">
        <v>42</v>
      </c>
      <c r="V31" s="366" t="s">
        <v>43</v>
      </c>
      <c r="W31" s="366" t="s">
        <v>44</v>
      </c>
      <c r="X31" s="366" t="s">
        <v>45</v>
      </c>
      <c r="Y31" s="366" t="s">
        <v>46</v>
      </c>
      <c r="Z31" s="366" t="s">
        <v>47</v>
      </c>
      <c r="AA31" s="366" t="s">
        <v>48</v>
      </c>
      <c r="AB31" s="366" t="s">
        <v>49</v>
      </c>
      <c r="AC31" s="367" t="s">
        <v>50</v>
      </c>
      <c r="AD31" s="367" t="s">
        <v>51</v>
      </c>
      <c r="AE31" s="367" t="s">
        <v>52</v>
      </c>
      <c r="AF31" s="377" t="s">
        <v>53</v>
      </c>
      <c r="AG31" s="377" t="s">
        <v>54</v>
      </c>
      <c r="AH31" s="367" t="s">
        <v>55</v>
      </c>
      <c r="AI31" s="368" t="s">
        <v>56</v>
      </c>
      <c r="AJ31" s="369"/>
      <c r="AK31" s="370"/>
    </row>
    <row r="32" spans="1:37" s="409" customFormat="1">
      <c r="A32" s="404">
        <v>1</v>
      </c>
      <c r="B32" s="405" t="s">
        <v>0</v>
      </c>
      <c r="C32" s="405" t="s">
        <v>6915</v>
      </c>
      <c r="D32" s="405" t="s">
        <v>6893</v>
      </c>
      <c r="E32" s="405" t="s">
        <v>6892</v>
      </c>
      <c r="F32" s="405" t="s">
        <v>6891</v>
      </c>
      <c r="G32" s="405"/>
      <c r="H32" s="405" t="s">
        <v>6908</v>
      </c>
      <c r="I32" s="405"/>
      <c r="J32" s="405" t="s">
        <v>389</v>
      </c>
      <c r="K32" s="405"/>
      <c r="L32" s="405">
        <v>1000</v>
      </c>
      <c r="M32" s="405" t="s">
        <v>113</v>
      </c>
      <c r="N32" s="405" t="s">
        <v>401</v>
      </c>
      <c r="O32" s="405" t="s">
        <v>65</v>
      </c>
      <c r="P32" s="405"/>
      <c r="Q32" s="405"/>
      <c r="R32" s="405"/>
      <c r="S32" s="405" t="s">
        <v>3896</v>
      </c>
      <c r="T32" s="405"/>
      <c r="U32" s="405" t="s">
        <v>6914</v>
      </c>
      <c r="V32" s="405" t="s">
        <v>68</v>
      </c>
      <c r="W32" s="405" t="s">
        <v>68</v>
      </c>
      <c r="X32" s="405" t="s">
        <v>68</v>
      </c>
      <c r="Y32" s="405" t="s">
        <v>68</v>
      </c>
      <c r="Z32" s="405" t="s">
        <v>69</v>
      </c>
      <c r="AA32" s="405"/>
      <c r="AB32" s="405" t="s">
        <v>6888</v>
      </c>
      <c r="AC32" s="406">
        <v>235</v>
      </c>
      <c r="AD32" s="406">
        <v>15</v>
      </c>
      <c r="AE32" s="406">
        <v>8</v>
      </c>
      <c r="AF32" s="407">
        <v>412.8</v>
      </c>
      <c r="AG32" s="407">
        <v>0</v>
      </c>
      <c r="AH32" s="408">
        <f t="shared" ref="AH32:AH40" si="3">AF32-AG32</f>
        <v>412.8</v>
      </c>
      <c r="AI32" s="434">
        <f>AF32*1.07</f>
        <v>441.69600000000003</v>
      </c>
      <c r="AJ32" s="410"/>
    </row>
    <row r="33" spans="1:36" s="409" customFormat="1">
      <c r="A33" s="404">
        <v>2</v>
      </c>
      <c r="B33" s="405" t="s">
        <v>0</v>
      </c>
      <c r="C33" s="405" t="s">
        <v>6913</v>
      </c>
      <c r="D33" s="405" t="s">
        <v>6893</v>
      </c>
      <c r="E33" s="405" t="s">
        <v>6892</v>
      </c>
      <c r="F33" s="405" t="s">
        <v>6891</v>
      </c>
      <c r="G33" s="405"/>
      <c r="H33" s="405" t="s">
        <v>6908</v>
      </c>
      <c r="I33" s="405"/>
      <c r="J33" s="405" t="s">
        <v>389</v>
      </c>
      <c r="K33" s="405"/>
      <c r="L33" s="405">
        <v>2000</v>
      </c>
      <c r="M33" s="405" t="s">
        <v>236</v>
      </c>
      <c r="N33" s="405" t="s">
        <v>401</v>
      </c>
      <c r="O33" s="405" t="s">
        <v>65</v>
      </c>
      <c r="P33" s="405"/>
      <c r="Q33" s="405"/>
      <c r="R33" s="405"/>
      <c r="S33" s="405" t="s">
        <v>3207</v>
      </c>
      <c r="T33" s="405"/>
      <c r="U33" s="405" t="s">
        <v>6912</v>
      </c>
      <c r="V33" s="405" t="s">
        <v>68</v>
      </c>
      <c r="W33" s="405" t="s">
        <v>68</v>
      </c>
      <c r="X33" s="405" t="s">
        <v>68</v>
      </c>
      <c r="Y33" s="405" t="s">
        <v>68</v>
      </c>
      <c r="Z33" s="405" t="s">
        <v>69</v>
      </c>
      <c r="AA33" s="405"/>
      <c r="AB33" s="405" t="s">
        <v>6888</v>
      </c>
      <c r="AC33" s="406">
        <v>235</v>
      </c>
      <c r="AD33" s="406">
        <v>15</v>
      </c>
      <c r="AE33" s="406">
        <v>16</v>
      </c>
      <c r="AF33" s="407">
        <v>425.6</v>
      </c>
      <c r="AG33" s="407">
        <v>0</v>
      </c>
      <c r="AH33" s="408">
        <f t="shared" si="3"/>
        <v>425.6</v>
      </c>
      <c r="AI33" s="434">
        <f t="shared" ref="AI33:AI40" si="4">AF33*1.07</f>
        <v>455.39200000000005</v>
      </c>
      <c r="AJ33" s="410"/>
    </row>
    <row r="34" spans="1:36" s="409" customFormat="1">
      <c r="A34" s="404">
        <v>3</v>
      </c>
      <c r="B34" s="405" t="s">
        <v>0</v>
      </c>
      <c r="C34" s="405" t="s">
        <v>6911</v>
      </c>
      <c r="D34" s="405" t="s">
        <v>6893</v>
      </c>
      <c r="E34" s="405" t="s">
        <v>6892</v>
      </c>
      <c r="F34" s="405" t="s">
        <v>6891</v>
      </c>
      <c r="G34" s="405"/>
      <c r="H34" s="405" t="s">
        <v>6908</v>
      </c>
      <c r="I34" s="405"/>
      <c r="J34" s="405" t="s">
        <v>389</v>
      </c>
      <c r="K34" s="405"/>
      <c r="L34" s="405">
        <v>2000</v>
      </c>
      <c r="M34" s="405" t="s">
        <v>236</v>
      </c>
      <c r="N34" s="405" t="s">
        <v>401</v>
      </c>
      <c r="O34" s="405" t="s">
        <v>65</v>
      </c>
      <c r="P34" s="405"/>
      <c r="Q34" s="405"/>
      <c r="R34" s="405"/>
      <c r="S34" s="405" t="s">
        <v>672</v>
      </c>
      <c r="T34" s="405"/>
      <c r="U34" s="405" t="s">
        <v>6910</v>
      </c>
      <c r="V34" s="405" t="s">
        <v>68</v>
      </c>
      <c r="W34" s="405" t="s">
        <v>68</v>
      </c>
      <c r="X34" s="405" t="s">
        <v>68</v>
      </c>
      <c r="Y34" s="405" t="s">
        <v>68</v>
      </c>
      <c r="Z34" s="405" t="s">
        <v>69</v>
      </c>
      <c r="AA34" s="405"/>
      <c r="AB34" s="405" t="s">
        <v>6888</v>
      </c>
      <c r="AC34" s="406">
        <v>235</v>
      </c>
      <c r="AD34" s="406">
        <v>15</v>
      </c>
      <c r="AE34" s="406">
        <v>16</v>
      </c>
      <c r="AF34" s="407">
        <v>425.6</v>
      </c>
      <c r="AG34" s="407">
        <v>0</v>
      </c>
      <c r="AH34" s="408">
        <f t="shared" si="3"/>
        <v>425.6</v>
      </c>
      <c r="AI34" s="434">
        <f t="shared" si="4"/>
        <v>455.39200000000005</v>
      </c>
      <c r="AJ34" s="410"/>
    </row>
    <row r="35" spans="1:36" s="409" customFormat="1">
      <c r="A35" s="404">
        <v>4</v>
      </c>
      <c r="B35" s="405" t="s">
        <v>0</v>
      </c>
      <c r="C35" s="405" t="s">
        <v>6909</v>
      </c>
      <c r="D35" s="405" t="s">
        <v>6893</v>
      </c>
      <c r="E35" s="405" t="s">
        <v>6892</v>
      </c>
      <c r="F35" s="405" t="s">
        <v>6891</v>
      </c>
      <c r="G35" s="405"/>
      <c r="H35" s="405" t="s">
        <v>6908</v>
      </c>
      <c r="I35" s="405"/>
      <c r="J35" s="405" t="s">
        <v>389</v>
      </c>
      <c r="K35" s="405"/>
      <c r="L35" s="405" t="s">
        <v>6907</v>
      </c>
      <c r="M35" s="405" t="s">
        <v>236</v>
      </c>
      <c r="N35" s="405" t="s">
        <v>392</v>
      </c>
      <c r="O35" s="405" t="s">
        <v>65</v>
      </c>
      <c r="P35" s="405"/>
      <c r="Q35" s="405"/>
      <c r="R35" s="405"/>
      <c r="S35" s="405" t="s">
        <v>6906</v>
      </c>
      <c r="T35" s="405"/>
      <c r="U35" s="405" t="s">
        <v>6905</v>
      </c>
      <c r="V35" s="405" t="s">
        <v>68</v>
      </c>
      <c r="W35" s="405" t="s">
        <v>68</v>
      </c>
      <c r="X35" s="405" t="s">
        <v>68</v>
      </c>
      <c r="Y35" s="405" t="s">
        <v>68</v>
      </c>
      <c r="Z35" s="405" t="s">
        <v>69</v>
      </c>
      <c r="AA35" s="405"/>
      <c r="AB35" s="405" t="s">
        <v>6888</v>
      </c>
      <c r="AC35" s="406">
        <v>235</v>
      </c>
      <c r="AD35" s="406">
        <v>15</v>
      </c>
      <c r="AE35" s="406">
        <v>16</v>
      </c>
      <c r="AF35" s="407">
        <v>425.6</v>
      </c>
      <c r="AG35" s="407">
        <v>0</v>
      </c>
      <c r="AH35" s="408">
        <f t="shared" si="3"/>
        <v>425.6</v>
      </c>
      <c r="AI35" s="434">
        <f t="shared" si="4"/>
        <v>455.39200000000005</v>
      </c>
      <c r="AJ35" s="410"/>
    </row>
    <row r="36" spans="1:36" s="409" customFormat="1">
      <c r="A36" s="404">
        <v>5</v>
      </c>
      <c r="B36" s="405" t="s">
        <v>0</v>
      </c>
      <c r="C36" s="405" t="s">
        <v>6904</v>
      </c>
      <c r="D36" s="405" t="s">
        <v>6893</v>
      </c>
      <c r="E36" s="405" t="s">
        <v>6892</v>
      </c>
      <c r="F36" s="405" t="s">
        <v>6891</v>
      </c>
      <c r="G36" s="405"/>
      <c r="H36" s="405" t="s">
        <v>6903</v>
      </c>
      <c r="I36" s="405"/>
      <c r="J36" s="405" t="s">
        <v>389</v>
      </c>
      <c r="K36" s="405"/>
      <c r="L36" s="405">
        <v>2000</v>
      </c>
      <c r="M36" s="405" t="s">
        <v>236</v>
      </c>
      <c r="N36" s="405" t="s">
        <v>401</v>
      </c>
      <c r="O36" s="405" t="s">
        <v>65</v>
      </c>
      <c r="P36" s="405"/>
      <c r="Q36" s="405"/>
      <c r="R36" s="405"/>
      <c r="S36" s="405" t="s">
        <v>3945</v>
      </c>
      <c r="T36" s="405"/>
      <c r="U36" s="405" t="s">
        <v>6902</v>
      </c>
      <c r="V36" s="405" t="s">
        <v>68</v>
      </c>
      <c r="W36" s="405" t="s">
        <v>68</v>
      </c>
      <c r="X36" s="405" t="s">
        <v>68</v>
      </c>
      <c r="Y36" s="405" t="s">
        <v>68</v>
      </c>
      <c r="Z36" s="405" t="s">
        <v>69</v>
      </c>
      <c r="AA36" s="405"/>
      <c r="AB36" s="405" t="s">
        <v>6888</v>
      </c>
      <c r="AC36" s="406">
        <v>189</v>
      </c>
      <c r="AD36" s="406">
        <v>15</v>
      </c>
      <c r="AE36" s="406">
        <v>16</v>
      </c>
      <c r="AF36" s="407">
        <v>352</v>
      </c>
      <c r="AG36" s="407">
        <v>0</v>
      </c>
      <c r="AH36" s="408">
        <f t="shared" si="3"/>
        <v>352</v>
      </c>
      <c r="AI36" s="434">
        <f t="shared" si="4"/>
        <v>376.64000000000004</v>
      </c>
      <c r="AJ36" s="410"/>
    </row>
    <row r="37" spans="1:36" s="409" customFormat="1">
      <c r="A37" s="404">
        <v>6</v>
      </c>
      <c r="B37" s="405" t="s">
        <v>0</v>
      </c>
      <c r="C37" s="405" t="s">
        <v>6901</v>
      </c>
      <c r="D37" s="405" t="s">
        <v>6893</v>
      </c>
      <c r="E37" s="405" t="s">
        <v>6892</v>
      </c>
      <c r="F37" s="405" t="s">
        <v>6891</v>
      </c>
      <c r="G37" s="405"/>
      <c r="H37" s="405" t="s">
        <v>6896</v>
      </c>
      <c r="I37" s="405"/>
      <c r="J37" s="405" t="s">
        <v>389</v>
      </c>
      <c r="K37" s="405"/>
      <c r="L37" s="405">
        <v>2000</v>
      </c>
      <c r="M37" s="405" t="s">
        <v>236</v>
      </c>
      <c r="N37" s="405" t="s">
        <v>392</v>
      </c>
      <c r="O37" s="405" t="s">
        <v>65</v>
      </c>
      <c r="P37" s="405"/>
      <c r="Q37" s="405"/>
      <c r="R37" s="405"/>
      <c r="S37" s="405" t="s">
        <v>3896</v>
      </c>
      <c r="T37" s="405"/>
      <c r="U37" s="405" t="s">
        <v>6900</v>
      </c>
      <c r="V37" s="405" t="s">
        <v>68</v>
      </c>
      <c r="W37" s="405" t="s">
        <v>68</v>
      </c>
      <c r="X37" s="405" t="s">
        <v>68</v>
      </c>
      <c r="Y37" s="405" t="s">
        <v>68</v>
      </c>
      <c r="Z37" s="405" t="s">
        <v>69</v>
      </c>
      <c r="AA37" s="405"/>
      <c r="AB37" s="405" t="s">
        <v>6888</v>
      </c>
      <c r="AC37" s="406">
        <v>260</v>
      </c>
      <c r="AD37" s="406">
        <v>15</v>
      </c>
      <c r="AE37" s="406">
        <v>16</v>
      </c>
      <c r="AF37" s="407">
        <v>465.6</v>
      </c>
      <c r="AG37" s="407">
        <v>0</v>
      </c>
      <c r="AH37" s="408">
        <f t="shared" si="3"/>
        <v>465.6</v>
      </c>
      <c r="AI37" s="434">
        <f t="shared" si="4"/>
        <v>498.19200000000006</v>
      </c>
      <c r="AJ37" s="410"/>
    </row>
    <row r="38" spans="1:36" s="409" customFormat="1">
      <c r="A38" s="404">
        <v>7</v>
      </c>
      <c r="B38" s="405" t="s">
        <v>0</v>
      </c>
      <c r="C38" s="405" t="s">
        <v>6899</v>
      </c>
      <c r="D38" s="405" t="s">
        <v>6893</v>
      </c>
      <c r="E38" s="405" t="s">
        <v>6892</v>
      </c>
      <c r="F38" s="405" t="s">
        <v>6891</v>
      </c>
      <c r="G38" s="405"/>
      <c r="H38" s="405" t="s">
        <v>6896</v>
      </c>
      <c r="I38" s="405"/>
      <c r="J38" s="405" t="s">
        <v>389</v>
      </c>
      <c r="K38" s="405"/>
      <c r="L38" s="405">
        <v>2000</v>
      </c>
      <c r="M38" s="405" t="s">
        <v>236</v>
      </c>
      <c r="N38" s="405" t="s">
        <v>392</v>
      </c>
      <c r="O38" s="405" t="s">
        <v>65</v>
      </c>
      <c r="P38" s="405"/>
      <c r="Q38" s="405"/>
      <c r="R38" s="405"/>
      <c r="S38" s="405" t="s">
        <v>3896</v>
      </c>
      <c r="T38" s="405"/>
      <c r="U38" s="405" t="s">
        <v>6898</v>
      </c>
      <c r="V38" s="405" t="s">
        <v>68</v>
      </c>
      <c r="W38" s="405" t="s">
        <v>68</v>
      </c>
      <c r="X38" s="405" t="s">
        <v>68</v>
      </c>
      <c r="Y38" s="405" t="s">
        <v>68</v>
      </c>
      <c r="Z38" s="405" t="s">
        <v>69</v>
      </c>
      <c r="AA38" s="405"/>
      <c r="AB38" s="405" t="s">
        <v>6888</v>
      </c>
      <c r="AC38" s="406">
        <v>260</v>
      </c>
      <c r="AD38" s="406">
        <v>15</v>
      </c>
      <c r="AE38" s="406">
        <v>16</v>
      </c>
      <c r="AF38" s="407">
        <v>465.6</v>
      </c>
      <c r="AG38" s="407">
        <v>0</v>
      </c>
      <c r="AH38" s="408">
        <f t="shared" si="3"/>
        <v>465.6</v>
      </c>
      <c r="AI38" s="434">
        <f t="shared" si="4"/>
        <v>498.19200000000006</v>
      </c>
      <c r="AJ38" s="410"/>
    </row>
    <row r="39" spans="1:36" s="409" customFormat="1">
      <c r="A39" s="404">
        <v>8</v>
      </c>
      <c r="B39" s="405" t="s">
        <v>0</v>
      </c>
      <c r="C39" s="405" t="s">
        <v>6897</v>
      </c>
      <c r="D39" s="405" t="s">
        <v>6893</v>
      </c>
      <c r="E39" s="405" t="s">
        <v>6892</v>
      </c>
      <c r="F39" s="405" t="s">
        <v>6891</v>
      </c>
      <c r="G39" s="405"/>
      <c r="H39" s="405" t="s">
        <v>6896</v>
      </c>
      <c r="I39" s="405"/>
      <c r="J39" s="405" t="s">
        <v>389</v>
      </c>
      <c r="K39" s="405"/>
      <c r="L39" s="405">
        <v>2000</v>
      </c>
      <c r="M39" s="405" t="s">
        <v>236</v>
      </c>
      <c r="N39" s="405" t="s">
        <v>3026</v>
      </c>
      <c r="O39" s="405" t="s">
        <v>65</v>
      </c>
      <c r="P39" s="405"/>
      <c r="Q39" s="405"/>
      <c r="R39" s="405"/>
      <c r="S39" s="405" t="s">
        <v>3896</v>
      </c>
      <c r="T39" s="405"/>
      <c r="U39" s="405" t="s">
        <v>6895</v>
      </c>
      <c r="V39" s="405" t="s">
        <v>68</v>
      </c>
      <c r="W39" s="405" t="s">
        <v>68</v>
      </c>
      <c r="X39" s="405" t="s">
        <v>68</v>
      </c>
      <c r="Y39" s="405" t="s">
        <v>68</v>
      </c>
      <c r="Z39" s="405" t="s">
        <v>69</v>
      </c>
      <c r="AA39" s="405"/>
      <c r="AB39" s="405" t="s">
        <v>6888</v>
      </c>
      <c r="AC39" s="406">
        <v>260</v>
      </c>
      <c r="AD39" s="406">
        <v>15</v>
      </c>
      <c r="AE39" s="406">
        <v>16</v>
      </c>
      <c r="AF39" s="407">
        <v>465.6</v>
      </c>
      <c r="AG39" s="407">
        <v>0</v>
      </c>
      <c r="AH39" s="408">
        <f t="shared" si="3"/>
        <v>465.6</v>
      </c>
      <c r="AI39" s="434">
        <f t="shared" si="4"/>
        <v>498.19200000000006</v>
      </c>
      <c r="AJ39" s="410"/>
    </row>
    <row r="40" spans="1:36" s="417" customFormat="1" ht="15.75" thickBot="1">
      <c r="A40" s="411">
        <v>9</v>
      </c>
      <c r="B40" s="412" t="s">
        <v>0</v>
      </c>
      <c r="C40" s="412" t="s">
        <v>6894</v>
      </c>
      <c r="D40" s="412" t="s">
        <v>6893</v>
      </c>
      <c r="E40" s="412" t="s">
        <v>6892</v>
      </c>
      <c r="F40" s="412" t="s">
        <v>6891</v>
      </c>
      <c r="G40" s="412"/>
      <c r="H40" s="412" t="s">
        <v>6890</v>
      </c>
      <c r="I40" s="412"/>
      <c r="J40" s="412" t="s">
        <v>389</v>
      </c>
      <c r="K40" s="412"/>
      <c r="L40" s="412">
        <v>2000</v>
      </c>
      <c r="M40" s="412" t="s">
        <v>113</v>
      </c>
      <c r="N40" s="412" t="s">
        <v>401</v>
      </c>
      <c r="O40" s="412" t="s">
        <v>65</v>
      </c>
      <c r="P40" s="412"/>
      <c r="Q40" s="412"/>
      <c r="R40" s="412"/>
      <c r="S40" s="412" t="s">
        <v>3896</v>
      </c>
      <c r="T40" s="412"/>
      <c r="U40" s="412" t="s">
        <v>6889</v>
      </c>
      <c r="V40" s="412" t="s">
        <v>68</v>
      </c>
      <c r="W40" s="412" t="s">
        <v>68</v>
      </c>
      <c r="X40" s="412" t="s">
        <v>68</v>
      </c>
      <c r="Y40" s="412" t="s">
        <v>68</v>
      </c>
      <c r="Z40" s="412" t="s">
        <v>69</v>
      </c>
      <c r="AA40" s="412"/>
      <c r="AB40" s="412" t="s">
        <v>6888</v>
      </c>
      <c r="AC40" s="413">
        <v>260</v>
      </c>
      <c r="AD40" s="413">
        <v>15</v>
      </c>
      <c r="AE40" s="413">
        <v>16</v>
      </c>
      <c r="AF40" s="414">
        <v>465.6</v>
      </c>
      <c r="AG40" s="414">
        <v>0</v>
      </c>
      <c r="AH40" s="415">
        <f t="shared" si="3"/>
        <v>465.6</v>
      </c>
      <c r="AI40" s="451">
        <f t="shared" si="4"/>
        <v>498.19200000000006</v>
      </c>
      <c r="AJ40" s="416"/>
    </row>
    <row r="41" spans="1:36" s="11" customFormat="1">
      <c r="A41" s="382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15"/>
      <c r="AD41" s="15"/>
      <c r="AE41" s="15"/>
      <c r="AF41" s="376"/>
      <c r="AG41" s="376"/>
      <c r="AH41" s="17"/>
      <c r="AI41" s="16"/>
    </row>
    <row r="42" spans="1:36" s="11" customFormat="1">
      <c r="A42" s="382" t="s">
        <v>133</v>
      </c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10"/>
      <c r="AD42" s="10"/>
      <c r="AE42" s="10"/>
      <c r="AF42" s="376"/>
      <c r="AG42" s="376"/>
      <c r="AH42" s="17"/>
      <c r="AI42" s="18"/>
    </row>
    <row r="43" spans="1:36" s="11" customFormat="1">
      <c r="A43" s="382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10"/>
      <c r="AD43" s="10"/>
      <c r="AE43" s="10"/>
      <c r="AF43" s="376"/>
      <c r="AG43" s="376"/>
      <c r="AH43" s="10"/>
      <c r="AI43" s="12"/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/>
    </customSheetView>
    <customSheetView guid="{5B1FA305-463D-4B6E-BF98-81A6929C891E}" scale="75" hiddenColumns="1">
      <pageMargins left="0.7" right="0.7" top="0.75" bottom="0.75" header="0.3" footer="0.3"/>
      <pageSetup orientation="portrait" horizontalDpi="4294967295" verticalDpi="4294967295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/>
    </customSheetView>
    <customSheetView guid="{B6E6045D-E631-482D-8F65-2EABDB0B6ECE}" scale="75" hiddenColumns="1">
      <selection activeCell="AW39" sqref="AW39"/>
      <pageMargins left="0" right="0" top="0" bottom="0" header="0" footer="0"/>
      <pageSetup orientation="portrait" horizontalDpi="4294967295" verticalDpi="4294967295"/>
    </customSheetView>
    <customSheetView guid="{074FE138-8171-45F3-8951-6B9C47661CC2}" scale="75" hiddenColumns="1">
      <selection activeCell="AW39" sqref="AW39"/>
      <pageMargins left="0" right="0" top="0" bottom="0" header="0" footer="0"/>
      <pageSetup orientation="portrait" horizontalDpi="4294967295" verticalDpi="4294967295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/>
    </customSheetView>
    <customSheetView guid="{71B299E4-61CE-49C1-81D9-062E3F90F2BD}" scale="75" hiddenColumns="1">
      <pageMargins left="0" right="0" top="0" bottom="0" header="0" footer="0"/>
      <pageSetup orientation="portrait" horizontalDpi="4294967295" verticalDpi="4294967295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/>
    </customSheetView>
  </customSheetViews>
  <pageMargins left="0" right="0" top="0" bottom="0" header="0" footer="0"/>
  <pageSetup orientation="portrait" horizontalDpi="4294967295" verticalDpi="4294967295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FF00"/>
  </sheetPr>
  <dimension ref="A1:AK50"/>
  <sheetViews>
    <sheetView zoomScale="75" zoomScaleNormal="75" workbookViewId="0">
      <selection activeCell="M25" sqref="M25"/>
    </sheetView>
  </sheetViews>
  <sheetFormatPr baseColWidth="10" defaultColWidth="9.140625" defaultRowHeight="15"/>
  <cols>
    <col min="1" max="1" width="4.28515625" style="692" bestFit="1" customWidth="1"/>
    <col min="2" max="2" width="8.42578125" style="225" bestFit="1" customWidth="1"/>
    <col min="3" max="3" width="12.85546875" style="225" hidden="1" customWidth="1"/>
    <col min="4" max="4" width="9.28515625" style="225" hidden="1" customWidth="1"/>
    <col min="5" max="5" width="11.5703125" style="225" hidden="1" customWidth="1"/>
    <col min="6" max="6" width="12.28515625" style="225" bestFit="1" customWidth="1"/>
    <col min="7" max="7" width="7.140625" style="225" hidden="1" customWidth="1"/>
    <col min="8" max="8" width="13.28515625" style="225" bestFit="1" customWidth="1"/>
    <col min="9" max="9" width="8.85546875" style="225" hidden="1" customWidth="1"/>
    <col min="10" max="10" width="6.42578125" style="225" bestFit="1" customWidth="1"/>
    <col min="11" max="11" width="11.5703125" style="225" bestFit="1" customWidth="1"/>
    <col min="12" max="12" width="8.28515625" style="225" bestFit="1" customWidth="1"/>
    <col min="13" max="13" width="11.140625" style="225" bestFit="1" customWidth="1"/>
    <col min="14" max="14" width="6.5703125" style="225" bestFit="1" customWidth="1"/>
    <col min="15" max="15" width="7.5703125" style="225" bestFit="1" customWidth="1"/>
    <col min="16" max="16" width="9.28515625" style="225" hidden="1" customWidth="1"/>
    <col min="17" max="17" width="12.85546875" style="225" hidden="1" customWidth="1"/>
    <col min="18" max="18" width="15.7109375" style="225" hidden="1" customWidth="1"/>
    <col min="19" max="19" width="17.140625" style="225" customWidth="1"/>
    <col min="20" max="20" width="10.5703125" style="225" hidden="1" customWidth="1"/>
    <col min="21" max="21" width="13.140625" style="225" bestFit="1" customWidth="1"/>
    <col min="22" max="22" width="8.7109375" style="225" hidden="1" customWidth="1"/>
    <col min="23" max="23" width="16.28515625" style="225" bestFit="1" customWidth="1"/>
    <col min="24" max="24" width="16.85546875" style="225" bestFit="1" customWidth="1"/>
    <col min="25" max="25" width="15" style="225" bestFit="1" customWidth="1"/>
    <col min="26" max="26" width="4.7109375" style="225" bestFit="1" customWidth="1"/>
    <col min="27" max="27" width="6" style="225" customWidth="1"/>
    <col min="28" max="28" width="13.85546875" style="225" hidden="1" customWidth="1"/>
    <col min="29" max="29" width="13.140625" style="117" hidden="1" customWidth="1"/>
    <col min="30" max="30" width="10" style="117" hidden="1" customWidth="1"/>
    <col min="31" max="31" width="9.85546875" style="117" hidden="1" customWidth="1"/>
    <col min="32" max="32" width="7.42578125" style="760" bestFit="1" customWidth="1"/>
    <col min="33" max="33" width="12.5703125" style="760" bestFit="1" customWidth="1"/>
    <col min="34" max="34" width="8.5703125" style="117" bestFit="1" customWidth="1"/>
    <col min="35" max="35" width="11" style="88" bestFit="1" customWidth="1"/>
    <col min="36" max="36" width="9.140625" style="118"/>
    <col min="37" max="37" width="22.85546875" style="118" bestFit="1" customWidth="1"/>
    <col min="38" max="16384" width="9.140625" style="118"/>
  </cols>
  <sheetData>
    <row r="1" spans="1:37" s="272" customFormat="1" ht="78.75" customHeight="1" thickBot="1">
      <c r="A1" s="691"/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9"/>
      <c r="AD1" s="269"/>
      <c r="AE1" s="269"/>
      <c r="AF1" s="759"/>
      <c r="AG1" s="759"/>
      <c r="AH1" s="269"/>
      <c r="AI1" s="285"/>
    </row>
    <row r="2" spans="1:37" s="622" customFormat="1" ht="15.75" thickBot="1">
      <c r="A2" s="439" t="s">
        <v>22</v>
      </c>
      <c r="B2" s="618" t="s">
        <v>23</v>
      </c>
      <c r="C2" s="618" t="s">
        <v>24</v>
      </c>
      <c r="D2" s="618" t="s">
        <v>25</v>
      </c>
      <c r="E2" s="618" t="s">
        <v>26</v>
      </c>
      <c r="F2" s="618" t="s">
        <v>27</v>
      </c>
      <c r="G2" s="618" t="s">
        <v>28</v>
      </c>
      <c r="H2" s="618" t="s">
        <v>29</v>
      </c>
      <c r="I2" s="618" t="s">
        <v>30</v>
      </c>
      <c r="J2" s="618" t="s">
        <v>31</v>
      </c>
      <c r="K2" s="618" t="s">
        <v>32</v>
      </c>
      <c r="L2" s="618" t="s">
        <v>33</v>
      </c>
      <c r="M2" s="618" t="s">
        <v>34</v>
      </c>
      <c r="N2" s="618" t="s">
        <v>35</v>
      </c>
      <c r="O2" s="618" t="s">
        <v>36</v>
      </c>
      <c r="P2" s="618" t="s">
        <v>37</v>
      </c>
      <c r="Q2" s="618" t="s">
        <v>38</v>
      </c>
      <c r="R2" s="618" t="s">
        <v>39</v>
      </c>
      <c r="S2" s="618" t="s">
        <v>40</v>
      </c>
      <c r="T2" s="618" t="s">
        <v>41</v>
      </c>
      <c r="U2" s="618" t="s">
        <v>42</v>
      </c>
      <c r="V2" s="618" t="s">
        <v>43</v>
      </c>
      <c r="W2" s="618" t="s">
        <v>44</v>
      </c>
      <c r="X2" s="618" t="s">
        <v>45</v>
      </c>
      <c r="Y2" s="618" t="s">
        <v>46</v>
      </c>
      <c r="Z2" s="618" t="s">
        <v>47</v>
      </c>
      <c r="AA2" s="618" t="s">
        <v>48</v>
      </c>
      <c r="AB2" s="618" t="s">
        <v>49</v>
      </c>
      <c r="AC2" s="377" t="s">
        <v>50</v>
      </c>
      <c r="AD2" s="377" t="s">
        <v>51</v>
      </c>
      <c r="AE2" s="377" t="s">
        <v>52</v>
      </c>
      <c r="AF2" s="377" t="s">
        <v>53</v>
      </c>
      <c r="AG2" s="377" t="s">
        <v>54</v>
      </c>
      <c r="AH2" s="377" t="s">
        <v>55</v>
      </c>
      <c r="AI2" s="619" t="s">
        <v>56</v>
      </c>
      <c r="AJ2" s="620"/>
      <c r="AK2" s="621"/>
    </row>
    <row r="3" spans="1:37" s="272" customFormat="1">
      <c r="A3" s="693">
        <v>1</v>
      </c>
      <c r="B3" s="268" t="s">
        <v>8</v>
      </c>
      <c r="C3" s="268" t="s">
        <v>3674</v>
      </c>
      <c r="D3" s="268" t="s">
        <v>3675</v>
      </c>
      <c r="E3" s="268" t="s">
        <v>321</v>
      </c>
      <c r="F3" s="268" t="s">
        <v>3676</v>
      </c>
      <c r="G3" s="268"/>
      <c r="H3" s="268" t="s">
        <v>3677</v>
      </c>
      <c r="I3" s="268">
        <v>2000</v>
      </c>
      <c r="J3" s="268" t="s">
        <v>121</v>
      </c>
      <c r="K3" s="268"/>
      <c r="L3" s="268" t="s">
        <v>395</v>
      </c>
      <c r="M3" s="268" t="s">
        <v>74</v>
      </c>
      <c r="N3" s="268" t="s">
        <v>401</v>
      </c>
      <c r="O3" s="268" t="s">
        <v>139</v>
      </c>
      <c r="P3" s="268"/>
      <c r="Q3" s="268"/>
      <c r="R3" s="268"/>
      <c r="S3" s="268"/>
      <c r="T3" s="268"/>
      <c r="U3" s="268" t="s">
        <v>3678</v>
      </c>
      <c r="V3" s="268" t="s">
        <v>68</v>
      </c>
      <c r="W3" s="268" t="s">
        <v>68</v>
      </c>
      <c r="X3" s="268" t="s">
        <v>68</v>
      </c>
      <c r="Y3" s="268" t="s">
        <v>68</v>
      </c>
      <c r="Z3" s="268" t="s">
        <v>69</v>
      </c>
      <c r="AA3" s="268"/>
      <c r="AB3" s="268" t="s">
        <v>141</v>
      </c>
      <c r="AC3" s="269">
        <v>36</v>
      </c>
      <c r="AD3" s="269">
        <v>8</v>
      </c>
      <c r="AE3" s="269">
        <v>13</v>
      </c>
      <c r="AF3" s="759">
        <v>91.2</v>
      </c>
      <c r="AG3" s="759">
        <v>0</v>
      </c>
      <c r="AH3" s="758">
        <f t="shared" ref="AH3:AH48" si="0">AF3-AG3</f>
        <v>91.2</v>
      </c>
      <c r="AI3" s="599">
        <f>AF3*1.07</f>
        <v>97.584000000000003</v>
      </c>
    </row>
    <row r="4" spans="1:37" s="272" customFormat="1">
      <c r="A4" s="693">
        <v>2</v>
      </c>
      <c r="B4" s="268" t="s">
        <v>6</v>
      </c>
      <c r="C4" s="268" t="s">
        <v>3679</v>
      </c>
      <c r="D4" s="268" t="s">
        <v>3675</v>
      </c>
      <c r="E4" s="268" t="s">
        <v>321</v>
      </c>
      <c r="F4" s="268" t="s">
        <v>3680</v>
      </c>
      <c r="G4" s="268"/>
      <c r="H4" s="268" t="s">
        <v>3681</v>
      </c>
      <c r="I4" s="268">
        <v>3000</v>
      </c>
      <c r="J4" s="268" t="s">
        <v>121</v>
      </c>
      <c r="K4" s="268"/>
      <c r="L4" s="268">
        <v>1000</v>
      </c>
      <c r="M4" s="268" t="s">
        <v>113</v>
      </c>
      <c r="N4" s="268" t="s">
        <v>401</v>
      </c>
      <c r="O4" s="268" t="s">
        <v>65</v>
      </c>
      <c r="P4" s="268"/>
      <c r="Q4" s="268"/>
      <c r="R4" s="268"/>
      <c r="S4" s="268"/>
      <c r="T4" s="268"/>
      <c r="U4" s="268" t="s">
        <v>3682</v>
      </c>
      <c r="V4" s="268" t="s">
        <v>68</v>
      </c>
      <c r="W4" s="268" t="s">
        <v>68</v>
      </c>
      <c r="X4" s="268" t="s">
        <v>68</v>
      </c>
      <c r="Y4" s="268" t="s">
        <v>68</v>
      </c>
      <c r="Z4" s="268" t="s">
        <v>69</v>
      </c>
      <c r="AA4" s="268"/>
      <c r="AB4" s="268" t="s">
        <v>141</v>
      </c>
      <c r="AC4" s="269">
        <v>36</v>
      </c>
      <c r="AD4" s="269">
        <v>8</v>
      </c>
      <c r="AE4" s="269">
        <v>8</v>
      </c>
      <c r="AF4" s="759">
        <v>83.2</v>
      </c>
      <c r="AG4" s="759">
        <v>0</v>
      </c>
      <c r="AH4" s="758">
        <f t="shared" si="0"/>
        <v>83.2</v>
      </c>
      <c r="AI4" s="599">
        <f t="shared" ref="AI4:AI48" si="1">AF4*1.07</f>
        <v>89.024000000000015</v>
      </c>
    </row>
    <row r="5" spans="1:37" s="272" customFormat="1">
      <c r="A5" s="693">
        <v>3</v>
      </c>
      <c r="B5" s="268" t="s">
        <v>1</v>
      </c>
      <c r="C5" s="268" t="s">
        <v>3683</v>
      </c>
      <c r="D5" s="268" t="s">
        <v>3675</v>
      </c>
      <c r="E5" s="268" t="s">
        <v>381</v>
      </c>
      <c r="F5" s="268" t="s">
        <v>3684</v>
      </c>
      <c r="G5" s="268"/>
      <c r="H5" s="268" t="s">
        <v>3685</v>
      </c>
      <c r="I5" s="268" t="s">
        <v>3686</v>
      </c>
      <c r="J5" s="268" t="s">
        <v>73</v>
      </c>
      <c r="K5" s="268"/>
      <c r="L5" s="268"/>
      <c r="M5" s="268" t="s">
        <v>113</v>
      </c>
      <c r="N5" s="268" t="s">
        <v>113</v>
      </c>
      <c r="O5" s="268" t="s">
        <v>139</v>
      </c>
      <c r="P5" s="268"/>
      <c r="Q5" s="268"/>
      <c r="R5" s="268"/>
      <c r="S5" s="268"/>
      <c r="T5" s="268"/>
      <c r="U5" s="268" t="s">
        <v>3687</v>
      </c>
      <c r="V5" s="268" t="s">
        <v>68</v>
      </c>
      <c r="W5" s="268" t="s">
        <v>68</v>
      </c>
      <c r="X5" s="268" t="s">
        <v>68</v>
      </c>
      <c r="Y5" s="268" t="s">
        <v>68</v>
      </c>
      <c r="Z5" s="268" t="s">
        <v>69</v>
      </c>
      <c r="AA5" s="268"/>
      <c r="AB5" s="268" t="s">
        <v>3688</v>
      </c>
      <c r="AC5" s="269">
        <v>21</v>
      </c>
      <c r="AD5" s="269">
        <v>0</v>
      </c>
      <c r="AE5" s="269">
        <v>-10</v>
      </c>
      <c r="AF5" s="759">
        <v>17.600000000000001</v>
      </c>
      <c r="AG5" s="759">
        <v>0</v>
      </c>
      <c r="AH5" s="758">
        <f t="shared" si="0"/>
        <v>17.600000000000001</v>
      </c>
      <c r="AI5" s="599">
        <f t="shared" si="1"/>
        <v>18.832000000000004</v>
      </c>
    </row>
    <row r="6" spans="1:37" s="272" customFormat="1">
      <c r="A6" s="693">
        <v>4</v>
      </c>
      <c r="B6" s="268" t="s">
        <v>1</v>
      </c>
      <c r="C6" s="268" t="s">
        <v>3689</v>
      </c>
      <c r="D6" s="268" t="s">
        <v>3675</v>
      </c>
      <c r="E6" s="268" t="s">
        <v>381</v>
      </c>
      <c r="F6" s="268" t="s">
        <v>3684</v>
      </c>
      <c r="G6" s="268"/>
      <c r="H6" s="268" t="s">
        <v>3685</v>
      </c>
      <c r="I6" s="268" t="s">
        <v>3686</v>
      </c>
      <c r="J6" s="268" t="s">
        <v>73</v>
      </c>
      <c r="K6" s="268"/>
      <c r="L6" s="268"/>
      <c r="M6" s="268" t="s">
        <v>113</v>
      </c>
      <c r="N6" s="268" t="s">
        <v>113</v>
      </c>
      <c r="O6" s="268" t="s">
        <v>139</v>
      </c>
      <c r="P6" s="268"/>
      <c r="Q6" s="268"/>
      <c r="R6" s="268"/>
      <c r="S6" s="268"/>
      <c r="T6" s="268"/>
      <c r="U6" s="268" t="s">
        <v>3690</v>
      </c>
      <c r="V6" s="268" t="s">
        <v>68</v>
      </c>
      <c r="W6" s="268" t="s">
        <v>68</v>
      </c>
      <c r="X6" s="268" t="s">
        <v>68</v>
      </c>
      <c r="Y6" s="268" t="s">
        <v>68</v>
      </c>
      <c r="Z6" s="268" t="s">
        <v>69</v>
      </c>
      <c r="AA6" s="268"/>
      <c r="AB6" s="268" t="s">
        <v>3688</v>
      </c>
      <c r="AC6" s="269">
        <v>21</v>
      </c>
      <c r="AD6" s="269">
        <v>0</v>
      </c>
      <c r="AE6" s="269">
        <v>-10</v>
      </c>
      <c r="AF6" s="759">
        <v>17.600000000000001</v>
      </c>
      <c r="AG6" s="759">
        <v>0</v>
      </c>
      <c r="AH6" s="758">
        <f t="shared" si="0"/>
        <v>17.600000000000001</v>
      </c>
      <c r="AI6" s="599">
        <f t="shared" si="1"/>
        <v>18.832000000000004</v>
      </c>
    </row>
    <row r="7" spans="1:37" s="272" customFormat="1">
      <c r="A7" s="693">
        <v>5</v>
      </c>
      <c r="B7" s="268" t="s">
        <v>1</v>
      </c>
      <c r="C7" s="268" t="s">
        <v>3691</v>
      </c>
      <c r="D7" s="268" t="s">
        <v>3675</v>
      </c>
      <c r="E7" s="268" t="s">
        <v>381</v>
      </c>
      <c r="F7" s="268" t="s">
        <v>3684</v>
      </c>
      <c r="G7" s="268"/>
      <c r="H7" s="268" t="s">
        <v>3685</v>
      </c>
      <c r="I7" s="268" t="s">
        <v>3686</v>
      </c>
      <c r="J7" s="268" t="s">
        <v>73</v>
      </c>
      <c r="K7" s="268"/>
      <c r="L7" s="268"/>
      <c r="M7" s="268" t="s">
        <v>113</v>
      </c>
      <c r="N7" s="268" t="s">
        <v>113</v>
      </c>
      <c r="O7" s="268" t="s">
        <v>139</v>
      </c>
      <c r="P7" s="268"/>
      <c r="Q7" s="268"/>
      <c r="R7" s="268"/>
      <c r="S7" s="268"/>
      <c r="T7" s="268"/>
      <c r="U7" s="268" t="s">
        <v>3692</v>
      </c>
      <c r="V7" s="268" t="s">
        <v>68</v>
      </c>
      <c r="W7" s="268" t="s">
        <v>68</v>
      </c>
      <c r="X7" s="268" t="s">
        <v>68</v>
      </c>
      <c r="Y7" s="268" t="s">
        <v>68</v>
      </c>
      <c r="Z7" s="268" t="s">
        <v>69</v>
      </c>
      <c r="AA7" s="268"/>
      <c r="AB7" s="268" t="s">
        <v>3688</v>
      </c>
      <c r="AC7" s="269">
        <v>21</v>
      </c>
      <c r="AD7" s="269">
        <v>0</v>
      </c>
      <c r="AE7" s="269">
        <v>-10</v>
      </c>
      <c r="AF7" s="759">
        <v>17.600000000000001</v>
      </c>
      <c r="AG7" s="759">
        <v>0</v>
      </c>
      <c r="AH7" s="758">
        <f t="shared" si="0"/>
        <v>17.600000000000001</v>
      </c>
      <c r="AI7" s="599">
        <f t="shared" si="1"/>
        <v>18.832000000000004</v>
      </c>
    </row>
    <row r="8" spans="1:37" s="272" customFormat="1">
      <c r="A8" s="693">
        <v>6</v>
      </c>
      <c r="B8" s="268" t="s">
        <v>1</v>
      </c>
      <c r="C8" s="268" t="s">
        <v>3693</v>
      </c>
      <c r="D8" s="268" t="s">
        <v>3675</v>
      </c>
      <c r="E8" s="268" t="s">
        <v>381</v>
      </c>
      <c r="F8" s="268" t="s">
        <v>3684</v>
      </c>
      <c r="G8" s="268"/>
      <c r="H8" s="268" t="s">
        <v>3685</v>
      </c>
      <c r="I8" s="268" t="s">
        <v>3686</v>
      </c>
      <c r="J8" s="268" t="s">
        <v>73</v>
      </c>
      <c r="K8" s="268"/>
      <c r="L8" s="268"/>
      <c r="M8" s="268" t="s">
        <v>113</v>
      </c>
      <c r="N8" s="268" t="s">
        <v>113</v>
      </c>
      <c r="O8" s="268" t="s">
        <v>139</v>
      </c>
      <c r="P8" s="268"/>
      <c r="Q8" s="268"/>
      <c r="R8" s="268"/>
      <c r="S8" s="268"/>
      <c r="T8" s="268"/>
      <c r="U8" s="268" t="s">
        <v>3694</v>
      </c>
      <c r="V8" s="268" t="s">
        <v>68</v>
      </c>
      <c r="W8" s="268" t="s">
        <v>68</v>
      </c>
      <c r="X8" s="268" t="s">
        <v>68</v>
      </c>
      <c r="Y8" s="268" t="s">
        <v>68</v>
      </c>
      <c r="Z8" s="268" t="s">
        <v>69</v>
      </c>
      <c r="AA8" s="268"/>
      <c r="AB8" s="268" t="s">
        <v>3688</v>
      </c>
      <c r="AC8" s="269">
        <v>21</v>
      </c>
      <c r="AD8" s="269">
        <v>0</v>
      </c>
      <c r="AE8" s="269">
        <v>-10</v>
      </c>
      <c r="AF8" s="759">
        <v>17.600000000000001</v>
      </c>
      <c r="AG8" s="759">
        <v>0</v>
      </c>
      <c r="AH8" s="758">
        <f t="shared" si="0"/>
        <v>17.600000000000001</v>
      </c>
      <c r="AI8" s="599">
        <f t="shared" si="1"/>
        <v>18.832000000000004</v>
      </c>
    </row>
    <row r="9" spans="1:37" s="272" customFormat="1">
      <c r="A9" s="693">
        <v>7</v>
      </c>
      <c r="B9" s="268" t="s">
        <v>1</v>
      </c>
      <c r="C9" s="268" t="s">
        <v>3695</v>
      </c>
      <c r="D9" s="268" t="s">
        <v>3675</v>
      </c>
      <c r="E9" s="268" t="s">
        <v>381</v>
      </c>
      <c r="F9" s="268" t="s">
        <v>3684</v>
      </c>
      <c r="G9" s="268"/>
      <c r="H9" s="268" t="s">
        <v>3685</v>
      </c>
      <c r="I9" s="268" t="s">
        <v>3696</v>
      </c>
      <c r="J9" s="268" t="s">
        <v>73</v>
      </c>
      <c r="K9" s="268"/>
      <c r="L9" s="268"/>
      <c r="M9" s="268" t="s">
        <v>113</v>
      </c>
      <c r="N9" s="268" t="s">
        <v>113</v>
      </c>
      <c r="O9" s="268" t="s">
        <v>139</v>
      </c>
      <c r="P9" s="268"/>
      <c r="Q9" s="268"/>
      <c r="R9" s="268"/>
      <c r="S9" s="268"/>
      <c r="T9" s="268"/>
      <c r="U9" s="268" t="s">
        <v>3697</v>
      </c>
      <c r="V9" s="268" t="s">
        <v>68</v>
      </c>
      <c r="W9" s="268" t="s">
        <v>68</v>
      </c>
      <c r="X9" s="268" t="s">
        <v>68</v>
      </c>
      <c r="Y9" s="268" t="s">
        <v>68</v>
      </c>
      <c r="Z9" s="268" t="s">
        <v>69</v>
      </c>
      <c r="AA9" s="268"/>
      <c r="AB9" s="268" t="s">
        <v>3688</v>
      </c>
      <c r="AC9" s="269">
        <v>21</v>
      </c>
      <c r="AD9" s="269">
        <v>0</v>
      </c>
      <c r="AE9" s="269">
        <v>-10</v>
      </c>
      <c r="AF9" s="759">
        <v>17.600000000000001</v>
      </c>
      <c r="AG9" s="759">
        <v>0</v>
      </c>
      <c r="AH9" s="758">
        <f t="shared" si="0"/>
        <v>17.600000000000001</v>
      </c>
      <c r="AI9" s="599">
        <f t="shared" si="1"/>
        <v>18.832000000000004</v>
      </c>
    </row>
    <row r="10" spans="1:37" s="272" customFormat="1">
      <c r="A10" s="693">
        <v>8</v>
      </c>
      <c r="B10" s="268" t="s">
        <v>1</v>
      </c>
      <c r="C10" s="268" t="s">
        <v>3698</v>
      </c>
      <c r="D10" s="268" t="s">
        <v>3675</v>
      </c>
      <c r="E10" s="268" t="s">
        <v>381</v>
      </c>
      <c r="F10" s="268" t="s">
        <v>3684</v>
      </c>
      <c r="G10" s="268"/>
      <c r="H10" s="268" t="s">
        <v>3685</v>
      </c>
      <c r="I10" s="268" t="s">
        <v>3686</v>
      </c>
      <c r="J10" s="268" t="s">
        <v>73</v>
      </c>
      <c r="K10" s="268"/>
      <c r="L10" s="268"/>
      <c r="M10" s="268" t="s">
        <v>113</v>
      </c>
      <c r="N10" s="268" t="s">
        <v>113</v>
      </c>
      <c r="O10" s="268" t="s">
        <v>139</v>
      </c>
      <c r="P10" s="268"/>
      <c r="Q10" s="268"/>
      <c r="R10" s="268"/>
      <c r="S10" s="268"/>
      <c r="T10" s="268"/>
      <c r="U10" s="268" t="s">
        <v>3699</v>
      </c>
      <c r="V10" s="268" t="s">
        <v>68</v>
      </c>
      <c r="W10" s="268" t="s">
        <v>68</v>
      </c>
      <c r="X10" s="268" t="s">
        <v>68</v>
      </c>
      <c r="Y10" s="268" t="s">
        <v>68</v>
      </c>
      <c r="Z10" s="268" t="s">
        <v>69</v>
      </c>
      <c r="AA10" s="268"/>
      <c r="AB10" s="268" t="s">
        <v>3688</v>
      </c>
      <c r="AC10" s="269">
        <v>21</v>
      </c>
      <c r="AD10" s="269">
        <v>0</v>
      </c>
      <c r="AE10" s="269">
        <v>-10</v>
      </c>
      <c r="AF10" s="759">
        <v>17.600000000000001</v>
      </c>
      <c r="AG10" s="759">
        <v>0</v>
      </c>
      <c r="AH10" s="758">
        <f t="shared" si="0"/>
        <v>17.600000000000001</v>
      </c>
      <c r="AI10" s="599">
        <f t="shared" si="1"/>
        <v>18.832000000000004</v>
      </c>
    </row>
    <row r="11" spans="1:37" s="272" customFormat="1">
      <c r="A11" s="693">
        <v>9</v>
      </c>
      <c r="B11" s="268" t="s">
        <v>1</v>
      </c>
      <c r="C11" s="268" t="s">
        <v>3700</v>
      </c>
      <c r="D11" s="268" t="s">
        <v>3675</v>
      </c>
      <c r="E11" s="268" t="s">
        <v>381</v>
      </c>
      <c r="F11" s="268" t="s">
        <v>3684</v>
      </c>
      <c r="G11" s="268"/>
      <c r="H11" s="268" t="s">
        <v>3685</v>
      </c>
      <c r="I11" s="268" t="s">
        <v>3696</v>
      </c>
      <c r="J11" s="268" t="s">
        <v>73</v>
      </c>
      <c r="K11" s="268"/>
      <c r="L11" s="268"/>
      <c r="M11" s="268" t="s">
        <v>113</v>
      </c>
      <c r="N11" s="268" t="s">
        <v>113</v>
      </c>
      <c r="O11" s="268" t="s">
        <v>139</v>
      </c>
      <c r="P11" s="268"/>
      <c r="Q11" s="268"/>
      <c r="R11" s="268"/>
      <c r="S11" s="268"/>
      <c r="T11" s="268"/>
      <c r="U11" s="268" t="s">
        <v>3701</v>
      </c>
      <c r="V11" s="268" t="s">
        <v>68</v>
      </c>
      <c r="W11" s="268" t="s">
        <v>68</v>
      </c>
      <c r="X11" s="268" t="s">
        <v>68</v>
      </c>
      <c r="Y11" s="268" t="s">
        <v>68</v>
      </c>
      <c r="Z11" s="268" t="s">
        <v>69</v>
      </c>
      <c r="AA11" s="268"/>
      <c r="AB11" s="268" t="s">
        <v>3688</v>
      </c>
      <c r="AC11" s="269">
        <v>21</v>
      </c>
      <c r="AD11" s="269">
        <v>0</v>
      </c>
      <c r="AE11" s="269">
        <v>-10</v>
      </c>
      <c r="AF11" s="759">
        <v>17.600000000000001</v>
      </c>
      <c r="AG11" s="759">
        <v>0</v>
      </c>
      <c r="AH11" s="758">
        <f t="shared" si="0"/>
        <v>17.600000000000001</v>
      </c>
      <c r="AI11" s="599">
        <f t="shared" si="1"/>
        <v>18.832000000000004</v>
      </c>
    </row>
    <row r="12" spans="1:37" s="272" customFormat="1">
      <c r="A12" s="693">
        <v>10</v>
      </c>
      <c r="B12" s="268" t="s">
        <v>1</v>
      </c>
      <c r="C12" s="268" t="s">
        <v>3702</v>
      </c>
      <c r="D12" s="268" t="s">
        <v>3675</v>
      </c>
      <c r="E12" s="268" t="s">
        <v>381</v>
      </c>
      <c r="F12" s="268" t="s">
        <v>3684</v>
      </c>
      <c r="G12" s="268"/>
      <c r="H12" s="268" t="s">
        <v>3685</v>
      </c>
      <c r="I12" s="268" t="s">
        <v>3686</v>
      </c>
      <c r="J12" s="268" t="s">
        <v>73</v>
      </c>
      <c r="K12" s="268"/>
      <c r="L12" s="268"/>
      <c r="M12" s="268" t="s">
        <v>113</v>
      </c>
      <c r="N12" s="268" t="s">
        <v>113</v>
      </c>
      <c r="O12" s="268" t="s">
        <v>139</v>
      </c>
      <c r="P12" s="268"/>
      <c r="Q12" s="268"/>
      <c r="R12" s="268"/>
      <c r="S12" s="268"/>
      <c r="T12" s="268"/>
      <c r="U12" s="268" t="s">
        <v>3703</v>
      </c>
      <c r="V12" s="268" t="s">
        <v>68</v>
      </c>
      <c r="W12" s="268" t="s">
        <v>68</v>
      </c>
      <c r="X12" s="268" t="s">
        <v>68</v>
      </c>
      <c r="Y12" s="268" t="s">
        <v>68</v>
      </c>
      <c r="Z12" s="268" t="s">
        <v>69</v>
      </c>
      <c r="AA12" s="268"/>
      <c r="AB12" s="268" t="s">
        <v>3688</v>
      </c>
      <c r="AC12" s="269">
        <v>21</v>
      </c>
      <c r="AD12" s="269">
        <v>0</v>
      </c>
      <c r="AE12" s="269">
        <v>-10</v>
      </c>
      <c r="AF12" s="759">
        <v>17.600000000000001</v>
      </c>
      <c r="AG12" s="759">
        <v>0</v>
      </c>
      <c r="AH12" s="758">
        <f t="shared" si="0"/>
        <v>17.600000000000001</v>
      </c>
      <c r="AI12" s="599">
        <f t="shared" si="1"/>
        <v>18.832000000000004</v>
      </c>
    </row>
    <row r="13" spans="1:37" s="272" customFormat="1">
      <c r="A13" s="693">
        <v>11</v>
      </c>
      <c r="B13" s="268" t="s">
        <v>1</v>
      </c>
      <c r="C13" s="268" t="s">
        <v>3704</v>
      </c>
      <c r="D13" s="268" t="s">
        <v>3675</v>
      </c>
      <c r="E13" s="268" t="s">
        <v>381</v>
      </c>
      <c r="F13" s="268" t="s">
        <v>3684</v>
      </c>
      <c r="G13" s="268"/>
      <c r="H13" s="268" t="s">
        <v>3685</v>
      </c>
      <c r="I13" s="268" t="s">
        <v>3686</v>
      </c>
      <c r="J13" s="268" t="s">
        <v>73</v>
      </c>
      <c r="K13" s="268"/>
      <c r="L13" s="268"/>
      <c r="M13" s="268" t="s">
        <v>113</v>
      </c>
      <c r="N13" s="268" t="s">
        <v>113</v>
      </c>
      <c r="O13" s="268" t="s">
        <v>139</v>
      </c>
      <c r="P13" s="268"/>
      <c r="Q13" s="268"/>
      <c r="R13" s="268"/>
      <c r="S13" s="268"/>
      <c r="T13" s="268"/>
      <c r="U13" s="268" t="s">
        <v>3705</v>
      </c>
      <c r="V13" s="268" t="s">
        <v>68</v>
      </c>
      <c r="W13" s="268" t="s">
        <v>68</v>
      </c>
      <c r="X13" s="268" t="s">
        <v>68</v>
      </c>
      <c r="Y13" s="268" t="s">
        <v>68</v>
      </c>
      <c r="Z13" s="268" t="s">
        <v>69</v>
      </c>
      <c r="AA13" s="268"/>
      <c r="AB13" s="268" t="s">
        <v>3688</v>
      </c>
      <c r="AC13" s="269">
        <v>21</v>
      </c>
      <c r="AD13" s="269">
        <v>0</v>
      </c>
      <c r="AE13" s="269">
        <v>-10</v>
      </c>
      <c r="AF13" s="759">
        <v>17.600000000000001</v>
      </c>
      <c r="AG13" s="759">
        <v>0</v>
      </c>
      <c r="AH13" s="758">
        <f t="shared" si="0"/>
        <v>17.600000000000001</v>
      </c>
      <c r="AI13" s="599">
        <f t="shared" si="1"/>
        <v>18.832000000000004</v>
      </c>
    </row>
    <row r="14" spans="1:37" s="272" customFormat="1">
      <c r="A14" s="693">
        <v>12</v>
      </c>
      <c r="B14" s="268" t="s">
        <v>1</v>
      </c>
      <c r="C14" s="268" t="s">
        <v>3706</v>
      </c>
      <c r="D14" s="268" t="s">
        <v>3675</v>
      </c>
      <c r="E14" s="268" t="s">
        <v>381</v>
      </c>
      <c r="F14" s="268" t="s">
        <v>3684</v>
      </c>
      <c r="G14" s="268"/>
      <c r="H14" s="268" t="s">
        <v>3685</v>
      </c>
      <c r="I14" s="268" t="s">
        <v>3696</v>
      </c>
      <c r="J14" s="268" t="s">
        <v>73</v>
      </c>
      <c r="K14" s="268"/>
      <c r="L14" s="268"/>
      <c r="M14" s="268" t="s">
        <v>113</v>
      </c>
      <c r="N14" s="268" t="s">
        <v>113</v>
      </c>
      <c r="O14" s="268" t="s">
        <v>139</v>
      </c>
      <c r="P14" s="268"/>
      <c r="Q14" s="268"/>
      <c r="R14" s="268"/>
      <c r="S14" s="268"/>
      <c r="T14" s="268"/>
      <c r="U14" s="268" t="s">
        <v>3707</v>
      </c>
      <c r="V14" s="268" t="s">
        <v>68</v>
      </c>
      <c r="W14" s="268" t="s">
        <v>68</v>
      </c>
      <c r="X14" s="268" t="s">
        <v>68</v>
      </c>
      <c r="Y14" s="268" t="s">
        <v>68</v>
      </c>
      <c r="Z14" s="268" t="s">
        <v>69</v>
      </c>
      <c r="AA14" s="268"/>
      <c r="AB14" s="268" t="s">
        <v>3688</v>
      </c>
      <c r="AC14" s="269">
        <v>21</v>
      </c>
      <c r="AD14" s="269">
        <v>0</v>
      </c>
      <c r="AE14" s="269">
        <v>-10</v>
      </c>
      <c r="AF14" s="759">
        <v>17.600000000000001</v>
      </c>
      <c r="AG14" s="759">
        <v>0</v>
      </c>
      <c r="AH14" s="758">
        <f t="shared" si="0"/>
        <v>17.600000000000001</v>
      </c>
      <c r="AI14" s="599">
        <f t="shared" si="1"/>
        <v>18.832000000000004</v>
      </c>
    </row>
    <row r="15" spans="1:37" s="272" customFormat="1">
      <c r="A15" s="693">
        <v>13</v>
      </c>
      <c r="B15" s="268" t="s">
        <v>1</v>
      </c>
      <c r="C15" s="268" t="s">
        <v>3708</v>
      </c>
      <c r="D15" s="268" t="s">
        <v>3675</v>
      </c>
      <c r="E15" s="268" t="s">
        <v>381</v>
      </c>
      <c r="F15" s="268" t="s">
        <v>3684</v>
      </c>
      <c r="G15" s="268"/>
      <c r="H15" s="268" t="s">
        <v>3685</v>
      </c>
      <c r="I15" s="268" t="s">
        <v>3696</v>
      </c>
      <c r="J15" s="268" t="s">
        <v>73</v>
      </c>
      <c r="K15" s="268"/>
      <c r="L15" s="268"/>
      <c r="M15" s="268" t="s">
        <v>113</v>
      </c>
      <c r="N15" s="268" t="s">
        <v>113</v>
      </c>
      <c r="O15" s="268" t="s">
        <v>139</v>
      </c>
      <c r="P15" s="268"/>
      <c r="Q15" s="268"/>
      <c r="R15" s="268"/>
      <c r="S15" s="268"/>
      <c r="T15" s="268"/>
      <c r="U15" s="268" t="s">
        <v>3709</v>
      </c>
      <c r="V15" s="268" t="s">
        <v>68</v>
      </c>
      <c r="W15" s="268" t="s">
        <v>68</v>
      </c>
      <c r="X15" s="268" t="s">
        <v>68</v>
      </c>
      <c r="Y15" s="268" t="s">
        <v>68</v>
      </c>
      <c r="Z15" s="268" t="s">
        <v>69</v>
      </c>
      <c r="AA15" s="268"/>
      <c r="AB15" s="268" t="s">
        <v>3688</v>
      </c>
      <c r="AC15" s="269">
        <v>21</v>
      </c>
      <c r="AD15" s="269">
        <v>0</v>
      </c>
      <c r="AE15" s="269">
        <v>-10</v>
      </c>
      <c r="AF15" s="759">
        <v>17.600000000000001</v>
      </c>
      <c r="AG15" s="759">
        <v>0</v>
      </c>
      <c r="AH15" s="758">
        <f t="shared" si="0"/>
        <v>17.600000000000001</v>
      </c>
      <c r="AI15" s="599">
        <f t="shared" si="1"/>
        <v>18.832000000000004</v>
      </c>
    </row>
    <row r="16" spans="1:37" s="272" customFormat="1">
      <c r="A16" s="693">
        <v>14</v>
      </c>
      <c r="B16" s="268" t="s">
        <v>1</v>
      </c>
      <c r="C16" s="268" t="s">
        <v>3710</v>
      </c>
      <c r="D16" s="268" t="s">
        <v>3675</v>
      </c>
      <c r="E16" s="268" t="s">
        <v>381</v>
      </c>
      <c r="F16" s="268" t="s">
        <v>3684</v>
      </c>
      <c r="G16" s="268"/>
      <c r="H16" s="268" t="s">
        <v>3685</v>
      </c>
      <c r="I16" s="268" t="s">
        <v>3686</v>
      </c>
      <c r="J16" s="268" t="s">
        <v>73</v>
      </c>
      <c r="K16" s="268"/>
      <c r="L16" s="268"/>
      <c r="M16" s="268" t="s">
        <v>113</v>
      </c>
      <c r="N16" s="268" t="s">
        <v>113</v>
      </c>
      <c r="O16" s="268" t="s">
        <v>139</v>
      </c>
      <c r="P16" s="268"/>
      <c r="Q16" s="268"/>
      <c r="R16" s="268"/>
      <c r="S16" s="268"/>
      <c r="T16" s="268"/>
      <c r="U16" s="268" t="s">
        <v>3711</v>
      </c>
      <c r="V16" s="268" t="s">
        <v>68</v>
      </c>
      <c r="W16" s="268" t="s">
        <v>68</v>
      </c>
      <c r="X16" s="268" t="s">
        <v>68</v>
      </c>
      <c r="Y16" s="268" t="s">
        <v>68</v>
      </c>
      <c r="Z16" s="268" t="s">
        <v>69</v>
      </c>
      <c r="AA16" s="268"/>
      <c r="AB16" s="268" t="s">
        <v>3688</v>
      </c>
      <c r="AC16" s="269">
        <v>21</v>
      </c>
      <c r="AD16" s="269">
        <v>0</v>
      </c>
      <c r="AE16" s="269">
        <v>-10</v>
      </c>
      <c r="AF16" s="759">
        <v>17.600000000000001</v>
      </c>
      <c r="AG16" s="759">
        <v>0</v>
      </c>
      <c r="AH16" s="758">
        <f t="shared" si="0"/>
        <v>17.600000000000001</v>
      </c>
      <c r="AI16" s="599">
        <f t="shared" si="1"/>
        <v>18.832000000000004</v>
      </c>
    </row>
    <row r="17" spans="1:35" s="272" customFormat="1">
      <c r="A17" s="693">
        <v>15</v>
      </c>
      <c r="B17" s="268" t="s">
        <v>1</v>
      </c>
      <c r="C17" s="268" t="s">
        <v>3712</v>
      </c>
      <c r="D17" s="268" t="s">
        <v>3675</v>
      </c>
      <c r="E17" s="268" t="s">
        <v>381</v>
      </c>
      <c r="F17" s="268" t="s">
        <v>3684</v>
      </c>
      <c r="G17" s="268"/>
      <c r="H17" s="268" t="s">
        <v>3685</v>
      </c>
      <c r="I17" s="268" t="s">
        <v>3686</v>
      </c>
      <c r="J17" s="268" t="s">
        <v>73</v>
      </c>
      <c r="K17" s="268"/>
      <c r="L17" s="268"/>
      <c r="M17" s="268" t="s">
        <v>113</v>
      </c>
      <c r="N17" s="268" t="s">
        <v>113</v>
      </c>
      <c r="O17" s="268" t="s">
        <v>139</v>
      </c>
      <c r="P17" s="268"/>
      <c r="Q17" s="268"/>
      <c r="R17" s="268"/>
      <c r="S17" s="268"/>
      <c r="T17" s="268"/>
      <c r="U17" s="268" t="s">
        <v>3713</v>
      </c>
      <c r="V17" s="268" t="s">
        <v>68</v>
      </c>
      <c r="W17" s="268" t="s">
        <v>68</v>
      </c>
      <c r="X17" s="268" t="s">
        <v>68</v>
      </c>
      <c r="Y17" s="268" t="s">
        <v>68</v>
      </c>
      <c r="Z17" s="268" t="s">
        <v>69</v>
      </c>
      <c r="AA17" s="268"/>
      <c r="AB17" s="268" t="s">
        <v>3688</v>
      </c>
      <c r="AC17" s="269">
        <v>21</v>
      </c>
      <c r="AD17" s="269">
        <v>0</v>
      </c>
      <c r="AE17" s="269">
        <v>-10</v>
      </c>
      <c r="AF17" s="759">
        <v>17.600000000000001</v>
      </c>
      <c r="AG17" s="759">
        <v>0</v>
      </c>
      <c r="AH17" s="758">
        <f t="shared" si="0"/>
        <v>17.600000000000001</v>
      </c>
      <c r="AI17" s="599">
        <f t="shared" si="1"/>
        <v>18.832000000000004</v>
      </c>
    </row>
    <row r="18" spans="1:35" s="272" customFormat="1">
      <c r="A18" s="693">
        <v>16</v>
      </c>
      <c r="B18" s="268" t="s">
        <v>1</v>
      </c>
      <c r="C18" s="268" t="s">
        <v>3714</v>
      </c>
      <c r="D18" s="268" t="s">
        <v>3675</v>
      </c>
      <c r="E18" s="268" t="s">
        <v>381</v>
      </c>
      <c r="F18" s="268" t="s">
        <v>3684</v>
      </c>
      <c r="G18" s="268"/>
      <c r="H18" s="268" t="s">
        <v>3685</v>
      </c>
      <c r="I18" s="268" t="s">
        <v>3696</v>
      </c>
      <c r="J18" s="268" t="s">
        <v>73</v>
      </c>
      <c r="K18" s="268"/>
      <c r="L18" s="268"/>
      <c r="M18" s="268" t="s">
        <v>113</v>
      </c>
      <c r="N18" s="268" t="s">
        <v>113</v>
      </c>
      <c r="O18" s="268" t="s">
        <v>139</v>
      </c>
      <c r="P18" s="268"/>
      <c r="Q18" s="268"/>
      <c r="R18" s="268"/>
      <c r="S18" s="268"/>
      <c r="T18" s="268"/>
      <c r="U18" s="268" t="s">
        <v>3715</v>
      </c>
      <c r="V18" s="268" t="s">
        <v>68</v>
      </c>
      <c r="W18" s="268" t="s">
        <v>68</v>
      </c>
      <c r="X18" s="268" t="s">
        <v>68</v>
      </c>
      <c r="Y18" s="268" t="s">
        <v>68</v>
      </c>
      <c r="Z18" s="268" t="s">
        <v>69</v>
      </c>
      <c r="AA18" s="268"/>
      <c r="AB18" s="268" t="s">
        <v>3688</v>
      </c>
      <c r="AC18" s="269">
        <v>21</v>
      </c>
      <c r="AD18" s="269">
        <v>0</v>
      </c>
      <c r="AE18" s="269">
        <v>-10</v>
      </c>
      <c r="AF18" s="759">
        <v>17.600000000000001</v>
      </c>
      <c r="AG18" s="759">
        <v>0</v>
      </c>
      <c r="AH18" s="758">
        <f t="shared" si="0"/>
        <v>17.600000000000001</v>
      </c>
      <c r="AI18" s="599">
        <f t="shared" si="1"/>
        <v>18.832000000000004</v>
      </c>
    </row>
    <row r="19" spans="1:35" s="272" customFormat="1">
      <c r="A19" s="693">
        <v>17</v>
      </c>
      <c r="B19" s="268" t="s">
        <v>1</v>
      </c>
      <c r="C19" s="268" t="s">
        <v>3716</v>
      </c>
      <c r="D19" s="268" t="s">
        <v>3675</v>
      </c>
      <c r="E19" s="268" t="s">
        <v>381</v>
      </c>
      <c r="F19" s="268" t="s">
        <v>3684</v>
      </c>
      <c r="G19" s="268"/>
      <c r="H19" s="268" t="s">
        <v>3685</v>
      </c>
      <c r="I19" s="268" t="s">
        <v>3696</v>
      </c>
      <c r="J19" s="268" t="s">
        <v>73</v>
      </c>
      <c r="K19" s="268"/>
      <c r="L19" s="268"/>
      <c r="M19" s="268" t="s">
        <v>113</v>
      </c>
      <c r="N19" s="268" t="s">
        <v>113</v>
      </c>
      <c r="O19" s="268" t="s">
        <v>139</v>
      </c>
      <c r="P19" s="268"/>
      <c r="Q19" s="268"/>
      <c r="R19" s="268"/>
      <c r="S19" s="268"/>
      <c r="T19" s="268"/>
      <c r="U19" s="268" t="s">
        <v>3717</v>
      </c>
      <c r="V19" s="268" t="s">
        <v>68</v>
      </c>
      <c r="W19" s="268" t="s">
        <v>68</v>
      </c>
      <c r="X19" s="268" t="s">
        <v>68</v>
      </c>
      <c r="Y19" s="268" t="s">
        <v>68</v>
      </c>
      <c r="Z19" s="268" t="s">
        <v>69</v>
      </c>
      <c r="AA19" s="268"/>
      <c r="AB19" s="268" t="s">
        <v>3688</v>
      </c>
      <c r="AC19" s="269">
        <v>21</v>
      </c>
      <c r="AD19" s="269">
        <v>0</v>
      </c>
      <c r="AE19" s="269">
        <v>-10</v>
      </c>
      <c r="AF19" s="759">
        <v>17.600000000000001</v>
      </c>
      <c r="AG19" s="759">
        <v>0</v>
      </c>
      <c r="AH19" s="758">
        <f t="shared" si="0"/>
        <v>17.600000000000001</v>
      </c>
      <c r="AI19" s="599">
        <f t="shared" si="1"/>
        <v>18.832000000000004</v>
      </c>
    </row>
    <row r="20" spans="1:35" s="272" customFormat="1">
      <c r="A20" s="693">
        <v>18</v>
      </c>
      <c r="B20" s="268" t="s">
        <v>1</v>
      </c>
      <c r="C20" s="268" t="s">
        <v>3718</v>
      </c>
      <c r="D20" s="268" t="s">
        <v>3675</v>
      </c>
      <c r="E20" s="268" t="s">
        <v>381</v>
      </c>
      <c r="F20" s="268" t="s">
        <v>3684</v>
      </c>
      <c r="G20" s="268"/>
      <c r="H20" s="268" t="s">
        <v>3685</v>
      </c>
      <c r="I20" s="268" t="s">
        <v>3686</v>
      </c>
      <c r="J20" s="268" t="s">
        <v>73</v>
      </c>
      <c r="K20" s="268"/>
      <c r="L20" s="268"/>
      <c r="M20" s="268" t="s">
        <v>113</v>
      </c>
      <c r="N20" s="268" t="s">
        <v>113</v>
      </c>
      <c r="O20" s="268" t="s">
        <v>139</v>
      </c>
      <c r="P20" s="268"/>
      <c r="Q20" s="268"/>
      <c r="R20" s="268"/>
      <c r="S20" s="268"/>
      <c r="T20" s="268"/>
      <c r="U20" s="268" t="s">
        <v>3719</v>
      </c>
      <c r="V20" s="268" t="s">
        <v>68</v>
      </c>
      <c r="W20" s="268" t="s">
        <v>68</v>
      </c>
      <c r="X20" s="268" t="s">
        <v>68</v>
      </c>
      <c r="Y20" s="268" t="s">
        <v>68</v>
      </c>
      <c r="Z20" s="268" t="s">
        <v>69</v>
      </c>
      <c r="AA20" s="268"/>
      <c r="AB20" s="268" t="s">
        <v>3688</v>
      </c>
      <c r="AC20" s="269">
        <v>21</v>
      </c>
      <c r="AD20" s="269">
        <v>0</v>
      </c>
      <c r="AE20" s="269">
        <v>-10</v>
      </c>
      <c r="AF20" s="759">
        <v>17.600000000000001</v>
      </c>
      <c r="AG20" s="759">
        <v>0</v>
      </c>
      <c r="AH20" s="758">
        <f t="shared" si="0"/>
        <v>17.600000000000001</v>
      </c>
      <c r="AI20" s="599">
        <f t="shared" si="1"/>
        <v>18.832000000000004</v>
      </c>
    </row>
    <row r="21" spans="1:35" s="272" customFormat="1">
      <c r="A21" s="693">
        <v>19</v>
      </c>
      <c r="B21" s="268" t="s">
        <v>1</v>
      </c>
      <c r="C21" s="268" t="s">
        <v>3720</v>
      </c>
      <c r="D21" s="268" t="s">
        <v>3675</v>
      </c>
      <c r="E21" s="268" t="s">
        <v>381</v>
      </c>
      <c r="F21" s="268" t="s">
        <v>3684</v>
      </c>
      <c r="G21" s="268"/>
      <c r="H21" s="268" t="s">
        <v>3685</v>
      </c>
      <c r="I21" s="268" t="s">
        <v>3686</v>
      </c>
      <c r="J21" s="268" t="s">
        <v>73</v>
      </c>
      <c r="K21" s="268"/>
      <c r="L21" s="268"/>
      <c r="M21" s="268" t="s">
        <v>113</v>
      </c>
      <c r="N21" s="268" t="s">
        <v>113</v>
      </c>
      <c r="O21" s="268" t="s">
        <v>139</v>
      </c>
      <c r="P21" s="268"/>
      <c r="Q21" s="268"/>
      <c r="R21" s="268"/>
      <c r="S21" s="268"/>
      <c r="T21" s="268"/>
      <c r="U21" s="268" t="s">
        <v>3721</v>
      </c>
      <c r="V21" s="268" t="s">
        <v>68</v>
      </c>
      <c r="W21" s="268" t="s">
        <v>68</v>
      </c>
      <c r="X21" s="268" t="s">
        <v>68</v>
      </c>
      <c r="Y21" s="268" t="s">
        <v>68</v>
      </c>
      <c r="Z21" s="268" t="s">
        <v>69</v>
      </c>
      <c r="AA21" s="268"/>
      <c r="AB21" s="268" t="s">
        <v>3688</v>
      </c>
      <c r="AC21" s="269">
        <v>21</v>
      </c>
      <c r="AD21" s="269">
        <v>0</v>
      </c>
      <c r="AE21" s="269">
        <v>-10</v>
      </c>
      <c r="AF21" s="759">
        <v>17.600000000000001</v>
      </c>
      <c r="AG21" s="759">
        <v>0</v>
      </c>
      <c r="AH21" s="758">
        <f t="shared" si="0"/>
        <v>17.600000000000001</v>
      </c>
      <c r="AI21" s="599">
        <f t="shared" si="1"/>
        <v>18.832000000000004</v>
      </c>
    </row>
    <row r="22" spans="1:35" s="272" customFormat="1">
      <c r="A22" s="693">
        <v>20</v>
      </c>
      <c r="B22" s="268" t="s">
        <v>1</v>
      </c>
      <c r="C22" s="268" t="s">
        <v>3722</v>
      </c>
      <c r="D22" s="268" t="s">
        <v>3675</v>
      </c>
      <c r="E22" s="268" t="s">
        <v>381</v>
      </c>
      <c r="F22" s="268" t="s">
        <v>3684</v>
      </c>
      <c r="G22" s="268"/>
      <c r="H22" s="268" t="s">
        <v>3685</v>
      </c>
      <c r="I22" s="268" t="s">
        <v>3696</v>
      </c>
      <c r="J22" s="268" t="s">
        <v>73</v>
      </c>
      <c r="K22" s="268"/>
      <c r="L22" s="268"/>
      <c r="M22" s="268" t="s">
        <v>113</v>
      </c>
      <c r="N22" s="268" t="s">
        <v>113</v>
      </c>
      <c r="O22" s="268" t="s">
        <v>139</v>
      </c>
      <c r="P22" s="268"/>
      <c r="Q22" s="268"/>
      <c r="R22" s="268"/>
      <c r="S22" s="268"/>
      <c r="T22" s="268"/>
      <c r="U22" s="268" t="s">
        <v>3723</v>
      </c>
      <c r="V22" s="268" t="s">
        <v>68</v>
      </c>
      <c r="W22" s="268" t="s">
        <v>68</v>
      </c>
      <c r="X22" s="268" t="s">
        <v>68</v>
      </c>
      <c r="Y22" s="268" t="s">
        <v>68</v>
      </c>
      <c r="Z22" s="268" t="s">
        <v>69</v>
      </c>
      <c r="AA22" s="268"/>
      <c r="AB22" s="268" t="s">
        <v>3688</v>
      </c>
      <c r="AC22" s="269">
        <v>21</v>
      </c>
      <c r="AD22" s="269">
        <v>0</v>
      </c>
      <c r="AE22" s="269">
        <v>-10</v>
      </c>
      <c r="AF22" s="759">
        <v>17.600000000000001</v>
      </c>
      <c r="AG22" s="759">
        <v>0</v>
      </c>
      <c r="AH22" s="758">
        <f t="shared" si="0"/>
        <v>17.600000000000001</v>
      </c>
      <c r="AI22" s="599">
        <f t="shared" si="1"/>
        <v>18.832000000000004</v>
      </c>
    </row>
    <row r="23" spans="1:35" s="272" customFormat="1">
      <c r="A23" s="693">
        <v>21</v>
      </c>
      <c r="B23" s="268" t="s">
        <v>1</v>
      </c>
      <c r="C23" s="268" t="s">
        <v>3724</v>
      </c>
      <c r="D23" s="268" t="s">
        <v>3675</v>
      </c>
      <c r="E23" s="268" t="s">
        <v>381</v>
      </c>
      <c r="F23" s="268" t="s">
        <v>3684</v>
      </c>
      <c r="G23" s="268"/>
      <c r="H23" s="268" t="s">
        <v>3685</v>
      </c>
      <c r="I23" s="268" t="s">
        <v>3686</v>
      </c>
      <c r="J23" s="268" t="s">
        <v>73</v>
      </c>
      <c r="K23" s="268"/>
      <c r="L23" s="268"/>
      <c r="M23" s="268" t="s">
        <v>113</v>
      </c>
      <c r="N23" s="268" t="s">
        <v>113</v>
      </c>
      <c r="O23" s="268" t="s">
        <v>139</v>
      </c>
      <c r="P23" s="268"/>
      <c r="Q23" s="268"/>
      <c r="R23" s="268"/>
      <c r="S23" s="268"/>
      <c r="T23" s="268"/>
      <c r="U23" s="268" t="s">
        <v>3725</v>
      </c>
      <c r="V23" s="268" t="s">
        <v>68</v>
      </c>
      <c r="W23" s="268" t="s">
        <v>68</v>
      </c>
      <c r="X23" s="268" t="s">
        <v>68</v>
      </c>
      <c r="Y23" s="268" t="s">
        <v>68</v>
      </c>
      <c r="Z23" s="268" t="s">
        <v>69</v>
      </c>
      <c r="AA23" s="268"/>
      <c r="AB23" s="268" t="s">
        <v>3688</v>
      </c>
      <c r="AC23" s="269">
        <v>21</v>
      </c>
      <c r="AD23" s="269">
        <v>0</v>
      </c>
      <c r="AE23" s="269">
        <v>-10</v>
      </c>
      <c r="AF23" s="759">
        <v>17.600000000000001</v>
      </c>
      <c r="AG23" s="759">
        <v>0</v>
      </c>
      <c r="AH23" s="758">
        <f t="shared" si="0"/>
        <v>17.600000000000001</v>
      </c>
      <c r="AI23" s="599">
        <f t="shared" si="1"/>
        <v>18.832000000000004</v>
      </c>
    </row>
    <row r="24" spans="1:35" s="272" customFormat="1">
      <c r="A24" s="693">
        <v>22</v>
      </c>
      <c r="B24" s="268" t="s">
        <v>1</v>
      </c>
      <c r="C24" s="268" t="s">
        <v>3726</v>
      </c>
      <c r="D24" s="268" t="s">
        <v>3675</v>
      </c>
      <c r="E24" s="268" t="s">
        <v>381</v>
      </c>
      <c r="F24" s="268" t="s">
        <v>3684</v>
      </c>
      <c r="G24" s="268"/>
      <c r="H24" s="268" t="s">
        <v>3685</v>
      </c>
      <c r="I24" s="268" t="s">
        <v>3686</v>
      </c>
      <c r="J24" s="268" t="s">
        <v>73</v>
      </c>
      <c r="K24" s="268"/>
      <c r="L24" s="268"/>
      <c r="M24" s="268" t="s">
        <v>113</v>
      </c>
      <c r="N24" s="268" t="s">
        <v>113</v>
      </c>
      <c r="O24" s="268" t="s">
        <v>139</v>
      </c>
      <c r="P24" s="268"/>
      <c r="Q24" s="268"/>
      <c r="R24" s="268"/>
      <c r="S24" s="268"/>
      <c r="T24" s="268"/>
      <c r="U24" s="268" t="s">
        <v>3727</v>
      </c>
      <c r="V24" s="268" t="s">
        <v>68</v>
      </c>
      <c r="W24" s="268" t="s">
        <v>68</v>
      </c>
      <c r="X24" s="268" t="s">
        <v>68</v>
      </c>
      <c r="Y24" s="268" t="s">
        <v>68</v>
      </c>
      <c r="Z24" s="268" t="s">
        <v>69</v>
      </c>
      <c r="AA24" s="268"/>
      <c r="AB24" s="268" t="s">
        <v>3688</v>
      </c>
      <c r="AC24" s="269">
        <v>21</v>
      </c>
      <c r="AD24" s="269">
        <v>0</v>
      </c>
      <c r="AE24" s="269">
        <v>-10</v>
      </c>
      <c r="AF24" s="759">
        <v>17.600000000000001</v>
      </c>
      <c r="AG24" s="759">
        <v>0</v>
      </c>
      <c r="AH24" s="758">
        <f t="shared" si="0"/>
        <v>17.600000000000001</v>
      </c>
      <c r="AI24" s="599">
        <f t="shared" si="1"/>
        <v>18.832000000000004</v>
      </c>
    </row>
    <row r="25" spans="1:35" s="272" customFormat="1">
      <c r="A25" s="693">
        <v>23</v>
      </c>
      <c r="B25" s="268" t="s">
        <v>1</v>
      </c>
      <c r="C25" s="268" t="s">
        <v>3728</v>
      </c>
      <c r="D25" s="268" t="s">
        <v>3675</v>
      </c>
      <c r="E25" s="268" t="s">
        <v>381</v>
      </c>
      <c r="F25" s="268" t="s">
        <v>3684</v>
      </c>
      <c r="G25" s="268"/>
      <c r="H25" s="268" t="s">
        <v>3685</v>
      </c>
      <c r="I25" s="268" t="s">
        <v>3686</v>
      </c>
      <c r="J25" s="268" t="s">
        <v>73</v>
      </c>
      <c r="K25" s="268"/>
      <c r="L25" s="268"/>
      <c r="M25" s="268" t="s">
        <v>113</v>
      </c>
      <c r="N25" s="268" t="s">
        <v>113</v>
      </c>
      <c r="O25" s="268" t="s">
        <v>139</v>
      </c>
      <c r="P25" s="268"/>
      <c r="Q25" s="268"/>
      <c r="R25" s="268"/>
      <c r="S25" s="268"/>
      <c r="T25" s="268"/>
      <c r="U25" s="268" t="s">
        <v>3729</v>
      </c>
      <c r="V25" s="268" t="s">
        <v>68</v>
      </c>
      <c r="W25" s="268" t="s">
        <v>68</v>
      </c>
      <c r="X25" s="268" t="s">
        <v>68</v>
      </c>
      <c r="Y25" s="268" t="s">
        <v>68</v>
      </c>
      <c r="Z25" s="268" t="s">
        <v>69</v>
      </c>
      <c r="AA25" s="268"/>
      <c r="AB25" s="268" t="s">
        <v>3688</v>
      </c>
      <c r="AC25" s="269">
        <v>21</v>
      </c>
      <c r="AD25" s="269">
        <v>0</v>
      </c>
      <c r="AE25" s="269">
        <v>-10</v>
      </c>
      <c r="AF25" s="759">
        <v>17.600000000000001</v>
      </c>
      <c r="AG25" s="759">
        <v>0</v>
      </c>
      <c r="AH25" s="758">
        <f t="shared" si="0"/>
        <v>17.600000000000001</v>
      </c>
      <c r="AI25" s="599">
        <f t="shared" si="1"/>
        <v>18.832000000000004</v>
      </c>
    </row>
    <row r="26" spans="1:35" s="272" customFormat="1">
      <c r="A26" s="693">
        <v>24</v>
      </c>
      <c r="B26" s="268" t="s">
        <v>1</v>
      </c>
      <c r="C26" s="268" t="s">
        <v>3730</v>
      </c>
      <c r="D26" s="268" t="s">
        <v>3675</v>
      </c>
      <c r="E26" s="268" t="s">
        <v>381</v>
      </c>
      <c r="F26" s="268" t="s">
        <v>3684</v>
      </c>
      <c r="G26" s="268"/>
      <c r="H26" s="268" t="s">
        <v>3685</v>
      </c>
      <c r="I26" s="268" t="s">
        <v>3686</v>
      </c>
      <c r="J26" s="268" t="s">
        <v>73</v>
      </c>
      <c r="K26" s="268"/>
      <c r="L26" s="268"/>
      <c r="M26" s="268" t="s">
        <v>113</v>
      </c>
      <c r="N26" s="268" t="s">
        <v>113</v>
      </c>
      <c r="O26" s="268" t="s">
        <v>139</v>
      </c>
      <c r="P26" s="268"/>
      <c r="Q26" s="268"/>
      <c r="R26" s="268"/>
      <c r="S26" s="268"/>
      <c r="T26" s="268"/>
      <c r="U26" s="268" t="s">
        <v>3731</v>
      </c>
      <c r="V26" s="268" t="s">
        <v>68</v>
      </c>
      <c r="W26" s="268" t="s">
        <v>68</v>
      </c>
      <c r="X26" s="268" t="s">
        <v>68</v>
      </c>
      <c r="Y26" s="268" t="s">
        <v>68</v>
      </c>
      <c r="Z26" s="268" t="s">
        <v>69</v>
      </c>
      <c r="AA26" s="268"/>
      <c r="AB26" s="268" t="s">
        <v>3688</v>
      </c>
      <c r="AC26" s="269">
        <v>21</v>
      </c>
      <c r="AD26" s="269">
        <v>0</v>
      </c>
      <c r="AE26" s="269">
        <v>-10</v>
      </c>
      <c r="AF26" s="759">
        <v>17.600000000000001</v>
      </c>
      <c r="AG26" s="759">
        <v>0</v>
      </c>
      <c r="AH26" s="758">
        <f t="shared" si="0"/>
        <v>17.600000000000001</v>
      </c>
      <c r="AI26" s="599">
        <f t="shared" si="1"/>
        <v>18.832000000000004</v>
      </c>
    </row>
    <row r="27" spans="1:35" s="272" customFormat="1">
      <c r="A27" s="693">
        <v>25</v>
      </c>
      <c r="B27" s="268" t="s">
        <v>1</v>
      </c>
      <c r="C27" s="268" t="s">
        <v>3732</v>
      </c>
      <c r="D27" s="268" t="s">
        <v>3675</v>
      </c>
      <c r="E27" s="268" t="s">
        <v>381</v>
      </c>
      <c r="F27" s="268" t="s">
        <v>3684</v>
      </c>
      <c r="G27" s="268"/>
      <c r="H27" s="268" t="s">
        <v>3685</v>
      </c>
      <c r="I27" s="268" t="s">
        <v>3686</v>
      </c>
      <c r="J27" s="268" t="s">
        <v>73</v>
      </c>
      <c r="K27" s="268"/>
      <c r="L27" s="268"/>
      <c r="M27" s="268" t="s">
        <v>113</v>
      </c>
      <c r="N27" s="268" t="s">
        <v>113</v>
      </c>
      <c r="O27" s="268" t="s">
        <v>139</v>
      </c>
      <c r="P27" s="268"/>
      <c r="Q27" s="268"/>
      <c r="R27" s="268"/>
      <c r="S27" s="268"/>
      <c r="T27" s="268"/>
      <c r="U27" s="268" t="s">
        <v>3733</v>
      </c>
      <c r="V27" s="268" t="s">
        <v>68</v>
      </c>
      <c r="W27" s="268" t="s">
        <v>68</v>
      </c>
      <c r="X27" s="268" t="s">
        <v>68</v>
      </c>
      <c r="Y27" s="268" t="s">
        <v>68</v>
      </c>
      <c r="Z27" s="268" t="s">
        <v>69</v>
      </c>
      <c r="AA27" s="268"/>
      <c r="AB27" s="268" t="s">
        <v>3688</v>
      </c>
      <c r="AC27" s="269">
        <v>21</v>
      </c>
      <c r="AD27" s="269">
        <v>0</v>
      </c>
      <c r="AE27" s="269">
        <v>-10</v>
      </c>
      <c r="AF27" s="759">
        <v>17.600000000000001</v>
      </c>
      <c r="AG27" s="759">
        <v>0</v>
      </c>
      <c r="AH27" s="758">
        <f t="shared" si="0"/>
        <v>17.600000000000001</v>
      </c>
      <c r="AI27" s="599">
        <f t="shared" si="1"/>
        <v>18.832000000000004</v>
      </c>
    </row>
    <row r="28" spans="1:35" s="272" customFormat="1">
      <c r="A28" s="693">
        <v>26</v>
      </c>
      <c r="B28" s="268" t="s">
        <v>1</v>
      </c>
      <c r="C28" s="268" t="s">
        <v>3734</v>
      </c>
      <c r="D28" s="268" t="s">
        <v>3675</v>
      </c>
      <c r="E28" s="268" t="s">
        <v>381</v>
      </c>
      <c r="F28" s="268" t="s">
        <v>3684</v>
      </c>
      <c r="G28" s="268"/>
      <c r="H28" s="268" t="s">
        <v>3685</v>
      </c>
      <c r="I28" s="268" t="s">
        <v>3686</v>
      </c>
      <c r="J28" s="268" t="s">
        <v>73</v>
      </c>
      <c r="K28" s="268"/>
      <c r="L28" s="268"/>
      <c r="M28" s="268" t="s">
        <v>113</v>
      </c>
      <c r="N28" s="268" t="s">
        <v>113</v>
      </c>
      <c r="O28" s="268" t="s">
        <v>139</v>
      </c>
      <c r="P28" s="268"/>
      <c r="Q28" s="268"/>
      <c r="R28" s="268"/>
      <c r="S28" s="268"/>
      <c r="T28" s="268"/>
      <c r="U28" s="268" t="s">
        <v>3735</v>
      </c>
      <c r="V28" s="268" t="s">
        <v>68</v>
      </c>
      <c r="W28" s="268" t="s">
        <v>68</v>
      </c>
      <c r="X28" s="268" t="s">
        <v>68</v>
      </c>
      <c r="Y28" s="268" t="s">
        <v>68</v>
      </c>
      <c r="Z28" s="268" t="s">
        <v>69</v>
      </c>
      <c r="AA28" s="268"/>
      <c r="AB28" s="268" t="s">
        <v>3688</v>
      </c>
      <c r="AC28" s="269">
        <v>21</v>
      </c>
      <c r="AD28" s="269">
        <v>0</v>
      </c>
      <c r="AE28" s="269">
        <v>-10</v>
      </c>
      <c r="AF28" s="759">
        <v>17.600000000000001</v>
      </c>
      <c r="AG28" s="759">
        <v>0</v>
      </c>
      <c r="AH28" s="758">
        <f t="shared" si="0"/>
        <v>17.600000000000001</v>
      </c>
      <c r="AI28" s="599">
        <f t="shared" si="1"/>
        <v>18.832000000000004</v>
      </c>
    </row>
    <row r="29" spans="1:35" s="272" customFormat="1">
      <c r="A29" s="693">
        <v>27</v>
      </c>
      <c r="B29" s="268" t="s">
        <v>1</v>
      </c>
      <c r="C29" s="268" t="s">
        <v>3736</v>
      </c>
      <c r="D29" s="268" t="s">
        <v>3675</v>
      </c>
      <c r="E29" s="268" t="s">
        <v>381</v>
      </c>
      <c r="F29" s="268" t="s">
        <v>3684</v>
      </c>
      <c r="G29" s="268"/>
      <c r="H29" s="268" t="s">
        <v>3685</v>
      </c>
      <c r="I29" s="268" t="s">
        <v>3686</v>
      </c>
      <c r="J29" s="268" t="s">
        <v>73</v>
      </c>
      <c r="K29" s="268"/>
      <c r="L29" s="268"/>
      <c r="M29" s="268" t="s">
        <v>113</v>
      </c>
      <c r="N29" s="268" t="s">
        <v>113</v>
      </c>
      <c r="O29" s="268" t="s">
        <v>139</v>
      </c>
      <c r="P29" s="268"/>
      <c r="Q29" s="268"/>
      <c r="R29" s="268"/>
      <c r="S29" s="268"/>
      <c r="T29" s="268"/>
      <c r="U29" s="268" t="s">
        <v>3737</v>
      </c>
      <c r="V29" s="268" t="s">
        <v>68</v>
      </c>
      <c r="W29" s="268" t="s">
        <v>68</v>
      </c>
      <c r="X29" s="268" t="s">
        <v>68</v>
      </c>
      <c r="Y29" s="268" t="s">
        <v>68</v>
      </c>
      <c r="Z29" s="268" t="s">
        <v>69</v>
      </c>
      <c r="AA29" s="268"/>
      <c r="AB29" s="268" t="s">
        <v>3688</v>
      </c>
      <c r="AC29" s="269">
        <v>21</v>
      </c>
      <c r="AD29" s="269">
        <v>0</v>
      </c>
      <c r="AE29" s="269">
        <v>-10</v>
      </c>
      <c r="AF29" s="759">
        <v>17.600000000000001</v>
      </c>
      <c r="AG29" s="759">
        <v>0</v>
      </c>
      <c r="AH29" s="758">
        <f t="shared" si="0"/>
        <v>17.600000000000001</v>
      </c>
      <c r="AI29" s="599">
        <f t="shared" si="1"/>
        <v>18.832000000000004</v>
      </c>
    </row>
    <row r="30" spans="1:35" s="272" customFormat="1">
      <c r="A30" s="693">
        <v>28</v>
      </c>
      <c r="B30" s="268" t="s">
        <v>1</v>
      </c>
      <c r="C30" s="268" t="s">
        <v>3738</v>
      </c>
      <c r="D30" s="268" t="s">
        <v>3675</v>
      </c>
      <c r="E30" s="268" t="s">
        <v>381</v>
      </c>
      <c r="F30" s="268" t="s">
        <v>3739</v>
      </c>
      <c r="G30" s="268"/>
      <c r="H30" s="268" t="s">
        <v>3685</v>
      </c>
      <c r="I30" s="268" t="s">
        <v>3740</v>
      </c>
      <c r="J30" s="268" t="s">
        <v>108</v>
      </c>
      <c r="K30" s="268"/>
      <c r="L30" s="268"/>
      <c r="M30" s="268" t="s">
        <v>113</v>
      </c>
      <c r="N30" s="268" t="s">
        <v>113</v>
      </c>
      <c r="O30" s="268" t="s">
        <v>139</v>
      </c>
      <c r="P30" s="268"/>
      <c r="Q30" s="268"/>
      <c r="R30" s="268"/>
      <c r="S30" s="268"/>
      <c r="T30" s="268"/>
      <c r="U30" s="268" t="s">
        <v>3741</v>
      </c>
      <c r="V30" s="268" t="s">
        <v>68</v>
      </c>
      <c r="W30" s="268" t="s">
        <v>68</v>
      </c>
      <c r="X30" s="268" t="s">
        <v>68</v>
      </c>
      <c r="Y30" s="268" t="s">
        <v>68</v>
      </c>
      <c r="Z30" s="268" t="s">
        <v>69</v>
      </c>
      <c r="AA30" s="268"/>
      <c r="AB30" s="268" t="s">
        <v>3742</v>
      </c>
      <c r="AC30" s="269">
        <v>21</v>
      </c>
      <c r="AD30" s="269">
        <v>0</v>
      </c>
      <c r="AE30" s="269">
        <v>-10</v>
      </c>
      <c r="AF30" s="759">
        <v>17.600000000000001</v>
      </c>
      <c r="AG30" s="759">
        <v>0</v>
      </c>
      <c r="AH30" s="758">
        <f t="shared" si="0"/>
        <v>17.600000000000001</v>
      </c>
      <c r="AI30" s="599">
        <f t="shared" si="1"/>
        <v>18.832000000000004</v>
      </c>
    </row>
    <row r="31" spans="1:35" s="272" customFormat="1">
      <c r="A31" s="693">
        <v>29</v>
      </c>
      <c r="B31" s="268" t="s">
        <v>1</v>
      </c>
      <c r="C31" s="268" t="s">
        <v>3743</v>
      </c>
      <c r="D31" s="268" t="s">
        <v>3675</v>
      </c>
      <c r="E31" s="268" t="s">
        <v>381</v>
      </c>
      <c r="F31" s="268" t="s">
        <v>3739</v>
      </c>
      <c r="G31" s="268"/>
      <c r="H31" s="268" t="s">
        <v>3685</v>
      </c>
      <c r="I31" s="268" t="s">
        <v>3740</v>
      </c>
      <c r="J31" s="268" t="s">
        <v>108</v>
      </c>
      <c r="K31" s="268"/>
      <c r="L31" s="268"/>
      <c r="M31" s="268" t="s">
        <v>113</v>
      </c>
      <c r="N31" s="268" t="s">
        <v>113</v>
      </c>
      <c r="O31" s="268" t="s">
        <v>139</v>
      </c>
      <c r="P31" s="268"/>
      <c r="Q31" s="268"/>
      <c r="R31" s="268"/>
      <c r="S31" s="268"/>
      <c r="T31" s="268"/>
      <c r="U31" s="268" t="s">
        <v>3744</v>
      </c>
      <c r="V31" s="268" t="s">
        <v>68</v>
      </c>
      <c r="W31" s="268" t="s">
        <v>68</v>
      </c>
      <c r="X31" s="268" t="s">
        <v>68</v>
      </c>
      <c r="Y31" s="268" t="s">
        <v>68</v>
      </c>
      <c r="Z31" s="268" t="s">
        <v>69</v>
      </c>
      <c r="AA31" s="268"/>
      <c r="AB31" s="268" t="s">
        <v>3742</v>
      </c>
      <c r="AC31" s="269">
        <v>21</v>
      </c>
      <c r="AD31" s="269">
        <v>0</v>
      </c>
      <c r="AE31" s="269">
        <v>-10</v>
      </c>
      <c r="AF31" s="759">
        <v>17.600000000000001</v>
      </c>
      <c r="AG31" s="759">
        <v>0</v>
      </c>
      <c r="AH31" s="758">
        <f t="shared" si="0"/>
        <v>17.600000000000001</v>
      </c>
      <c r="AI31" s="599">
        <f t="shared" si="1"/>
        <v>18.832000000000004</v>
      </c>
    </row>
    <row r="32" spans="1:35" s="272" customFormat="1">
      <c r="A32" s="693">
        <v>30</v>
      </c>
      <c r="B32" s="268" t="s">
        <v>1</v>
      </c>
      <c r="C32" s="268" t="s">
        <v>3745</v>
      </c>
      <c r="D32" s="268" t="s">
        <v>3675</v>
      </c>
      <c r="E32" s="268" t="s">
        <v>381</v>
      </c>
      <c r="F32" s="268" t="s">
        <v>3739</v>
      </c>
      <c r="G32" s="268"/>
      <c r="H32" s="268" t="s">
        <v>3685</v>
      </c>
      <c r="I32" s="268" t="s">
        <v>3740</v>
      </c>
      <c r="J32" s="268" t="s">
        <v>108</v>
      </c>
      <c r="K32" s="268"/>
      <c r="L32" s="268"/>
      <c r="M32" s="268" t="s">
        <v>113</v>
      </c>
      <c r="N32" s="268" t="s">
        <v>113</v>
      </c>
      <c r="O32" s="268" t="s">
        <v>139</v>
      </c>
      <c r="P32" s="268"/>
      <c r="Q32" s="268"/>
      <c r="R32" s="268"/>
      <c r="S32" s="268"/>
      <c r="T32" s="268"/>
      <c r="U32" s="268" t="s">
        <v>3746</v>
      </c>
      <c r="V32" s="268" t="s">
        <v>3747</v>
      </c>
      <c r="W32" s="268" t="s">
        <v>68</v>
      </c>
      <c r="X32" s="268" t="s">
        <v>68</v>
      </c>
      <c r="Y32" s="268" t="s">
        <v>3747</v>
      </c>
      <c r="Z32" s="268" t="s">
        <v>69</v>
      </c>
      <c r="AA32" s="268"/>
      <c r="AB32" s="268" t="s">
        <v>3742</v>
      </c>
      <c r="AC32" s="269">
        <v>21</v>
      </c>
      <c r="AD32" s="269">
        <v>0</v>
      </c>
      <c r="AE32" s="269">
        <v>-10</v>
      </c>
      <c r="AF32" s="759">
        <v>17.600000000000001</v>
      </c>
      <c r="AG32" s="759">
        <v>0</v>
      </c>
      <c r="AH32" s="758">
        <f t="shared" si="0"/>
        <v>17.600000000000001</v>
      </c>
      <c r="AI32" s="599">
        <f t="shared" si="1"/>
        <v>18.832000000000004</v>
      </c>
    </row>
    <row r="33" spans="1:35" s="272" customFormat="1">
      <c r="A33" s="693">
        <v>31</v>
      </c>
      <c r="B33" s="268" t="s">
        <v>1</v>
      </c>
      <c r="C33" s="268" t="s">
        <v>3748</v>
      </c>
      <c r="D33" s="268" t="s">
        <v>3675</v>
      </c>
      <c r="E33" s="268" t="s">
        <v>381</v>
      </c>
      <c r="F33" s="268" t="s">
        <v>3739</v>
      </c>
      <c r="G33" s="268"/>
      <c r="H33" s="268" t="s">
        <v>3685</v>
      </c>
      <c r="I33" s="268" t="s">
        <v>3740</v>
      </c>
      <c r="J33" s="268" t="s">
        <v>108</v>
      </c>
      <c r="K33" s="268"/>
      <c r="L33" s="268"/>
      <c r="M33" s="268" t="s">
        <v>113</v>
      </c>
      <c r="N33" s="268" t="s">
        <v>113</v>
      </c>
      <c r="O33" s="268" t="s">
        <v>139</v>
      </c>
      <c r="P33" s="268"/>
      <c r="Q33" s="268"/>
      <c r="R33" s="268"/>
      <c r="S33" s="268"/>
      <c r="T33" s="268"/>
      <c r="U33" s="268" t="s">
        <v>3749</v>
      </c>
      <c r="V33" s="268" t="s">
        <v>68</v>
      </c>
      <c r="W33" s="268" t="s">
        <v>68</v>
      </c>
      <c r="X33" s="268" t="s">
        <v>68</v>
      </c>
      <c r="Y33" s="268" t="s">
        <v>68</v>
      </c>
      <c r="Z33" s="268" t="s">
        <v>69</v>
      </c>
      <c r="AA33" s="268"/>
      <c r="AB33" s="268" t="s">
        <v>3742</v>
      </c>
      <c r="AC33" s="269">
        <v>21</v>
      </c>
      <c r="AD33" s="269">
        <v>0</v>
      </c>
      <c r="AE33" s="269">
        <v>-10</v>
      </c>
      <c r="AF33" s="759">
        <v>17.600000000000001</v>
      </c>
      <c r="AG33" s="759">
        <v>0</v>
      </c>
      <c r="AH33" s="758">
        <f t="shared" si="0"/>
        <v>17.600000000000001</v>
      </c>
      <c r="AI33" s="599">
        <f t="shared" si="1"/>
        <v>18.832000000000004</v>
      </c>
    </row>
    <row r="34" spans="1:35" s="272" customFormat="1">
      <c r="A34" s="693">
        <v>32</v>
      </c>
      <c r="B34" s="268" t="s">
        <v>1</v>
      </c>
      <c r="C34" s="268" t="s">
        <v>3750</v>
      </c>
      <c r="D34" s="268" t="s">
        <v>3675</v>
      </c>
      <c r="E34" s="268" t="s">
        <v>381</v>
      </c>
      <c r="F34" s="268" t="s">
        <v>3739</v>
      </c>
      <c r="G34" s="268"/>
      <c r="H34" s="268" t="s">
        <v>3685</v>
      </c>
      <c r="I34" s="268" t="s">
        <v>3740</v>
      </c>
      <c r="J34" s="268" t="s">
        <v>108</v>
      </c>
      <c r="K34" s="268"/>
      <c r="L34" s="268"/>
      <c r="M34" s="268" t="s">
        <v>113</v>
      </c>
      <c r="N34" s="268" t="s">
        <v>113</v>
      </c>
      <c r="O34" s="268" t="s">
        <v>139</v>
      </c>
      <c r="P34" s="268"/>
      <c r="Q34" s="268"/>
      <c r="R34" s="268"/>
      <c r="S34" s="268"/>
      <c r="T34" s="268"/>
      <c r="U34" s="268" t="s">
        <v>3751</v>
      </c>
      <c r="V34" s="268" t="s">
        <v>3747</v>
      </c>
      <c r="W34" s="268" t="s">
        <v>68</v>
      </c>
      <c r="X34" s="268" t="s">
        <v>68</v>
      </c>
      <c r="Y34" s="268" t="s">
        <v>3747</v>
      </c>
      <c r="Z34" s="268" t="s">
        <v>69</v>
      </c>
      <c r="AA34" s="268"/>
      <c r="AB34" s="268" t="s">
        <v>3742</v>
      </c>
      <c r="AC34" s="269">
        <v>21</v>
      </c>
      <c r="AD34" s="269">
        <v>0</v>
      </c>
      <c r="AE34" s="269">
        <v>-10</v>
      </c>
      <c r="AF34" s="759">
        <v>17.600000000000001</v>
      </c>
      <c r="AG34" s="759">
        <v>0</v>
      </c>
      <c r="AH34" s="758">
        <f t="shared" si="0"/>
        <v>17.600000000000001</v>
      </c>
      <c r="AI34" s="599">
        <f t="shared" si="1"/>
        <v>18.832000000000004</v>
      </c>
    </row>
    <row r="35" spans="1:35" s="272" customFormat="1">
      <c r="A35" s="693">
        <v>33</v>
      </c>
      <c r="B35" s="268" t="s">
        <v>1</v>
      </c>
      <c r="C35" s="268" t="s">
        <v>3752</v>
      </c>
      <c r="D35" s="268" t="s">
        <v>3675</v>
      </c>
      <c r="E35" s="268" t="s">
        <v>381</v>
      </c>
      <c r="F35" s="268" t="s">
        <v>3739</v>
      </c>
      <c r="G35" s="268"/>
      <c r="H35" s="268" t="s">
        <v>3685</v>
      </c>
      <c r="I35" s="268" t="s">
        <v>3740</v>
      </c>
      <c r="J35" s="268" t="s">
        <v>108</v>
      </c>
      <c r="K35" s="268"/>
      <c r="L35" s="268"/>
      <c r="M35" s="268" t="s">
        <v>113</v>
      </c>
      <c r="N35" s="268" t="s">
        <v>113</v>
      </c>
      <c r="O35" s="268" t="s">
        <v>139</v>
      </c>
      <c r="P35" s="268"/>
      <c r="Q35" s="268"/>
      <c r="R35" s="268"/>
      <c r="S35" s="268"/>
      <c r="T35" s="268"/>
      <c r="U35" s="268" t="s">
        <v>3753</v>
      </c>
      <c r="V35" s="268" t="s">
        <v>3747</v>
      </c>
      <c r="W35" s="268" t="s">
        <v>68</v>
      </c>
      <c r="X35" s="268" t="s">
        <v>68</v>
      </c>
      <c r="Y35" s="268" t="s">
        <v>3747</v>
      </c>
      <c r="Z35" s="268" t="s">
        <v>69</v>
      </c>
      <c r="AA35" s="268"/>
      <c r="AB35" s="268" t="s">
        <v>3742</v>
      </c>
      <c r="AC35" s="269">
        <v>21</v>
      </c>
      <c r="AD35" s="269">
        <v>0</v>
      </c>
      <c r="AE35" s="269">
        <v>-10</v>
      </c>
      <c r="AF35" s="759">
        <v>17.600000000000001</v>
      </c>
      <c r="AG35" s="759">
        <v>0</v>
      </c>
      <c r="AH35" s="758">
        <f t="shared" si="0"/>
        <v>17.600000000000001</v>
      </c>
      <c r="AI35" s="599">
        <f t="shared" si="1"/>
        <v>18.832000000000004</v>
      </c>
    </row>
    <row r="36" spans="1:35" s="272" customFormat="1">
      <c r="A36" s="693">
        <v>34</v>
      </c>
      <c r="B36" s="268" t="s">
        <v>1</v>
      </c>
      <c r="C36" s="268" t="s">
        <v>3754</v>
      </c>
      <c r="D36" s="268" t="s">
        <v>3675</v>
      </c>
      <c r="E36" s="268" t="s">
        <v>381</v>
      </c>
      <c r="F36" s="268" t="s">
        <v>3739</v>
      </c>
      <c r="G36" s="268"/>
      <c r="H36" s="268" t="s">
        <v>3685</v>
      </c>
      <c r="I36" s="268" t="s">
        <v>3740</v>
      </c>
      <c r="J36" s="268" t="s">
        <v>108</v>
      </c>
      <c r="K36" s="268"/>
      <c r="L36" s="268"/>
      <c r="M36" s="268" t="s">
        <v>113</v>
      </c>
      <c r="N36" s="268" t="s">
        <v>113</v>
      </c>
      <c r="O36" s="268" t="s">
        <v>139</v>
      </c>
      <c r="P36" s="268"/>
      <c r="Q36" s="268"/>
      <c r="R36" s="268"/>
      <c r="S36" s="268"/>
      <c r="T36" s="268"/>
      <c r="U36" s="268" t="s">
        <v>3755</v>
      </c>
      <c r="V36" s="268" t="s">
        <v>3747</v>
      </c>
      <c r="W36" s="268" t="s">
        <v>68</v>
      </c>
      <c r="X36" s="268" t="s">
        <v>68</v>
      </c>
      <c r="Y36" s="268" t="s">
        <v>3747</v>
      </c>
      <c r="Z36" s="268" t="s">
        <v>69</v>
      </c>
      <c r="AA36" s="268"/>
      <c r="AB36" s="268" t="s">
        <v>3742</v>
      </c>
      <c r="AC36" s="269">
        <v>21</v>
      </c>
      <c r="AD36" s="269">
        <v>0</v>
      </c>
      <c r="AE36" s="269">
        <v>-10</v>
      </c>
      <c r="AF36" s="759">
        <v>17.600000000000001</v>
      </c>
      <c r="AG36" s="759">
        <v>0</v>
      </c>
      <c r="AH36" s="758">
        <f t="shared" si="0"/>
        <v>17.600000000000001</v>
      </c>
      <c r="AI36" s="599">
        <f t="shared" si="1"/>
        <v>18.832000000000004</v>
      </c>
    </row>
    <row r="37" spans="1:35" s="272" customFormat="1">
      <c r="A37" s="693">
        <v>35</v>
      </c>
      <c r="B37" s="268" t="s">
        <v>1</v>
      </c>
      <c r="C37" s="268" t="s">
        <v>3756</v>
      </c>
      <c r="D37" s="268" t="s">
        <v>3675</v>
      </c>
      <c r="E37" s="268" t="s">
        <v>381</v>
      </c>
      <c r="F37" s="268" t="s">
        <v>3739</v>
      </c>
      <c r="G37" s="268"/>
      <c r="H37" s="268" t="s">
        <v>3685</v>
      </c>
      <c r="I37" s="268" t="s">
        <v>3740</v>
      </c>
      <c r="J37" s="268" t="s">
        <v>108</v>
      </c>
      <c r="K37" s="268"/>
      <c r="L37" s="268"/>
      <c r="M37" s="268" t="s">
        <v>113</v>
      </c>
      <c r="N37" s="268" t="s">
        <v>113</v>
      </c>
      <c r="O37" s="268" t="s">
        <v>139</v>
      </c>
      <c r="P37" s="268"/>
      <c r="Q37" s="268"/>
      <c r="R37" s="268"/>
      <c r="S37" s="268"/>
      <c r="T37" s="268"/>
      <c r="U37" s="268" t="s">
        <v>3757</v>
      </c>
      <c r="V37" s="268" t="s">
        <v>3747</v>
      </c>
      <c r="W37" s="268" t="s">
        <v>68</v>
      </c>
      <c r="X37" s="268" t="s">
        <v>68</v>
      </c>
      <c r="Y37" s="268" t="s">
        <v>3747</v>
      </c>
      <c r="Z37" s="268" t="s">
        <v>69</v>
      </c>
      <c r="AA37" s="268"/>
      <c r="AB37" s="268" t="s">
        <v>3742</v>
      </c>
      <c r="AC37" s="269">
        <v>21</v>
      </c>
      <c r="AD37" s="269">
        <v>0</v>
      </c>
      <c r="AE37" s="269">
        <v>-10</v>
      </c>
      <c r="AF37" s="759">
        <v>17.600000000000001</v>
      </c>
      <c r="AG37" s="759">
        <v>0</v>
      </c>
      <c r="AH37" s="758">
        <f t="shared" si="0"/>
        <v>17.600000000000001</v>
      </c>
      <c r="AI37" s="599">
        <f t="shared" si="1"/>
        <v>18.832000000000004</v>
      </c>
    </row>
    <row r="38" spans="1:35" s="272" customFormat="1">
      <c r="A38" s="693">
        <v>36</v>
      </c>
      <c r="B38" s="268" t="s">
        <v>1</v>
      </c>
      <c r="C38" s="268" t="s">
        <v>3758</v>
      </c>
      <c r="D38" s="268" t="s">
        <v>3675</v>
      </c>
      <c r="E38" s="268" t="s">
        <v>381</v>
      </c>
      <c r="F38" s="268" t="s">
        <v>3739</v>
      </c>
      <c r="G38" s="268"/>
      <c r="H38" s="268" t="s">
        <v>3685</v>
      </c>
      <c r="I38" s="268" t="s">
        <v>3759</v>
      </c>
      <c r="J38" s="268" t="s">
        <v>108</v>
      </c>
      <c r="K38" s="268"/>
      <c r="L38" s="268"/>
      <c r="M38" s="268" t="s">
        <v>113</v>
      </c>
      <c r="N38" s="268" t="s">
        <v>113</v>
      </c>
      <c r="O38" s="268" t="s">
        <v>139</v>
      </c>
      <c r="P38" s="268"/>
      <c r="Q38" s="268"/>
      <c r="R38" s="268"/>
      <c r="S38" s="268"/>
      <c r="T38" s="268"/>
      <c r="U38" s="268" t="s">
        <v>3760</v>
      </c>
      <c r="V38" s="268" t="s">
        <v>68</v>
      </c>
      <c r="W38" s="268" t="s">
        <v>68</v>
      </c>
      <c r="X38" s="268" t="s">
        <v>68</v>
      </c>
      <c r="Y38" s="268" t="s">
        <v>68</v>
      </c>
      <c r="Z38" s="268" t="s">
        <v>69</v>
      </c>
      <c r="AA38" s="268"/>
      <c r="AB38" s="268" t="s">
        <v>3742</v>
      </c>
      <c r="AC38" s="269">
        <v>21</v>
      </c>
      <c r="AD38" s="269">
        <v>0</v>
      </c>
      <c r="AE38" s="269">
        <v>-10</v>
      </c>
      <c r="AF38" s="759">
        <v>17.600000000000001</v>
      </c>
      <c r="AG38" s="759">
        <v>0</v>
      </c>
      <c r="AH38" s="758">
        <f t="shared" si="0"/>
        <v>17.600000000000001</v>
      </c>
      <c r="AI38" s="599">
        <f t="shared" si="1"/>
        <v>18.832000000000004</v>
      </c>
    </row>
    <row r="39" spans="1:35" s="272" customFormat="1">
      <c r="A39" s="693">
        <v>37</v>
      </c>
      <c r="B39" s="268" t="s">
        <v>1</v>
      </c>
      <c r="C39" s="268" t="s">
        <v>3761</v>
      </c>
      <c r="D39" s="268" t="s">
        <v>3675</v>
      </c>
      <c r="E39" s="268" t="s">
        <v>381</v>
      </c>
      <c r="F39" s="268" t="s">
        <v>3739</v>
      </c>
      <c r="G39" s="268"/>
      <c r="H39" s="268" t="s">
        <v>3685</v>
      </c>
      <c r="I39" s="268" t="s">
        <v>3740</v>
      </c>
      <c r="J39" s="268" t="s">
        <v>108</v>
      </c>
      <c r="K39" s="268"/>
      <c r="L39" s="268"/>
      <c r="M39" s="268" t="s">
        <v>113</v>
      </c>
      <c r="N39" s="268" t="s">
        <v>113</v>
      </c>
      <c r="O39" s="268" t="s">
        <v>139</v>
      </c>
      <c r="P39" s="268"/>
      <c r="Q39" s="268"/>
      <c r="R39" s="268"/>
      <c r="S39" s="268"/>
      <c r="T39" s="268"/>
      <c r="U39" s="268" t="s">
        <v>3762</v>
      </c>
      <c r="V39" s="268" t="s">
        <v>3747</v>
      </c>
      <c r="W39" s="268" t="s">
        <v>68</v>
      </c>
      <c r="X39" s="268" t="s">
        <v>68</v>
      </c>
      <c r="Y39" s="268" t="s">
        <v>3747</v>
      </c>
      <c r="Z39" s="268" t="s">
        <v>69</v>
      </c>
      <c r="AA39" s="268"/>
      <c r="AB39" s="268" t="s">
        <v>3742</v>
      </c>
      <c r="AC39" s="269">
        <v>21</v>
      </c>
      <c r="AD39" s="269">
        <v>0</v>
      </c>
      <c r="AE39" s="269">
        <v>-10</v>
      </c>
      <c r="AF39" s="759">
        <v>17.600000000000001</v>
      </c>
      <c r="AG39" s="759">
        <v>0</v>
      </c>
      <c r="AH39" s="758">
        <f t="shared" si="0"/>
        <v>17.600000000000001</v>
      </c>
      <c r="AI39" s="599">
        <f t="shared" si="1"/>
        <v>18.832000000000004</v>
      </c>
    </row>
    <row r="40" spans="1:35" s="272" customFormat="1">
      <c r="A40" s="693">
        <v>38</v>
      </c>
      <c r="B40" s="268" t="s">
        <v>1</v>
      </c>
      <c r="C40" s="268" t="s">
        <v>3763</v>
      </c>
      <c r="D40" s="268" t="s">
        <v>3675</v>
      </c>
      <c r="E40" s="268" t="s">
        <v>381</v>
      </c>
      <c r="F40" s="268" t="s">
        <v>3739</v>
      </c>
      <c r="G40" s="268"/>
      <c r="H40" s="268" t="s">
        <v>3685</v>
      </c>
      <c r="I40" s="268" t="s">
        <v>3740</v>
      </c>
      <c r="J40" s="268" t="s">
        <v>108</v>
      </c>
      <c r="K40" s="268"/>
      <c r="L40" s="268"/>
      <c r="M40" s="268" t="s">
        <v>113</v>
      </c>
      <c r="N40" s="268" t="s">
        <v>113</v>
      </c>
      <c r="O40" s="268" t="s">
        <v>139</v>
      </c>
      <c r="P40" s="268"/>
      <c r="Q40" s="268"/>
      <c r="R40" s="268"/>
      <c r="S40" s="268"/>
      <c r="T40" s="268"/>
      <c r="U40" s="268" t="s">
        <v>3764</v>
      </c>
      <c r="V40" s="268" t="s">
        <v>3747</v>
      </c>
      <c r="W40" s="268" t="s">
        <v>68</v>
      </c>
      <c r="X40" s="268" t="s">
        <v>68</v>
      </c>
      <c r="Y40" s="268" t="s">
        <v>3747</v>
      </c>
      <c r="Z40" s="268" t="s">
        <v>69</v>
      </c>
      <c r="AA40" s="268"/>
      <c r="AB40" s="268" t="s">
        <v>3742</v>
      </c>
      <c r="AC40" s="269">
        <v>21</v>
      </c>
      <c r="AD40" s="269">
        <v>0</v>
      </c>
      <c r="AE40" s="269">
        <v>-10</v>
      </c>
      <c r="AF40" s="759">
        <v>17.600000000000001</v>
      </c>
      <c r="AG40" s="759">
        <v>0</v>
      </c>
      <c r="AH40" s="758">
        <f t="shared" si="0"/>
        <v>17.600000000000001</v>
      </c>
      <c r="AI40" s="599">
        <f t="shared" si="1"/>
        <v>18.832000000000004</v>
      </c>
    </row>
    <row r="41" spans="1:35" s="272" customFormat="1">
      <c r="A41" s="693">
        <v>39</v>
      </c>
      <c r="B41" s="268" t="s">
        <v>6</v>
      </c>
      <c r="C41" s="268" t="s">
        <v>3765</v>
      </c>
      <c r="D41" s="268" t="s">
        <v>3675</v>
      </c>
      <c r="E41" s="268" t="s">
        <v>381</v>
      </c>
      <c r="F41" s="268" t="s">
        <v>3766</v>
      </c>
      <c r="G41" s="268"/>
      <c r="H41" s="268" t="s">
        <v>3767</v>
      </c>
      <c r="I41" s="268">
        <v>3000</v>
      </c>
      <c r="J41" s="268" t="s">
        <v>108</v>
      </c>
      <c r="K41" s="268"/>
      <c r="L41" s="268">
        <v>500</v>
      </c>
      <c r="M41" s="268" t="s">
        <v>74</v>
      </c>
      <c r="N41" s="268" t="s">
        <v>392</v>
      </c>
      <c r="O41" s="268" t="s">
        <v>139</v>
      </c>
      <c r="P41" s="268">
        <v>0</v>
      </c>
      <c r="Q41" s="268"/>
      <c r="R41" s="268"/>
      <c r="S41" s="268"/>
      <c r="T41" s="268"/>
      <c r="U41" s="268" t="s">
        <v>3768</v>
      </c>
      <c r="V41" s="268" t="s">
        <v>68</v>
      </c>
      <c r="W41" s="268" t="s">
        <v>68</v>
      </c>
      <c r="X41" s="268" t="s">
        <v>68</v>
      </c>
      <c r="Y41" s="268" t="s">
        <v>68</v>
      </c>
      <c r="Z41" s="268" t="s">
        <v>69</v>
      </c>
      <c r="AA41" s="268"/>
      <c r="AB41" s="268" t="s">
        <v>3769</v>
      </c>
      <c r="AC41" s="269">
        <v>36</v>
      </c>
      <c r="AD41" s="269">
        <v>0</v>
      </c>
      <c r="AE41" s="269">
        <v>0</v>
      </c>
      <c r="AF41" s="759">
        <v>57.6</v>
      </c>
      <c r="AG41" s="759">
        <v>0</v>
      </c>
      <c r="AH41" s="758">
        <f t="shared" si="0"/>
        <v>57.6</v>
      </c>
      <c r="AI41" s="599">
        <f t="shared" si="1"/>
        <v>61.632000000000005</v>
      </c>
    </row>
    <row r="42" spans="1:35" s="272" customFormat="1">
      <c r="A42" s="693">
        <v>40</v>
      </c>
      <c r="B42" s="268" t="s">
        <v>6</v>
      </c>
      <c r="C42" s="268" t="s">
        <v>3770</v>
      </c>
      <c r="D42" s="268" t="s">
        <v>3675</v>
      </c>
      <c r="E42" s="268" t="s">
        <v>381</v>
      </c>
      <c r="F42" s="268" t="s">
        <v>3766</v>
      </c>
      <c r="G42" s="268"/>
      <c r="H42" s="268" t="s">
        <v>3767</v>
      </c>
      <c r="I42" s="268">
        <v>3000</v>
      </c>
      <c r="J42" s="268" t="s">
        <v>108</v>
      </c>
      <c r="K42" s="268"/>
      <c r="L42" s="268">
        <v>500</v>
      </c>
      <c r="M42" s="268" t="s">
        <v>74</v>
      </c>
      <c r="N42" s="268" t="s">
        <v>392</v>
      </c>
      <c r="O42" s="268" t="s">
        <v>139</v>
      </c>
      <c r="P42" s="268">
        <v>0</v>
      </c>
      <c r="Q42" s="268"/>
      <c r="R42" s="268"/>
      <c r="S42" s="268"/>
      <c r="T42" s="268"/>
      <c r="U42" s="268" t="s">
        <v>3771</v>
      </c>
      <c r="V42" s="268" t="s">
        <v>68</v>
      </c>
      <c r="W42" s="268" t="s">
        <v>68</v>
      </c>
      <c r="X42" s="268" t="s">
        <v>68</v>
      </c>
      <c r="Y42" s="268" t="s">
        <v>68</v>
      </c>
      <c r="Z42" s="268" t="s">
        <v>69</v>
      </c>
      <c r="AA42" s="268"/>
      <c r="AB42" s="268" t="s">
        <v>3769</v>
      </c>
      <c r="AC42" s="269">
        <v>36</v>
      </c>
      <c r="AD42" s="269">
        <v>0</v>
      </c>
      <c r="AE42" s="269">
        <v>0</v>
      </c>
      <c r="AF42" s="759">
        <v>57.6</v>
      </c>
      <c r="AG42" s="759">
        <v>0</v>
      </c>
      <c r="AH42" s="758">
        <f t="shared" si="0"/>
        <v>57.6</v>
      </c>
      <c r="AI42" s="599">
        <f t="shared" si="1"/>
        <v>61.632000000000005</v>
      </c>
    </row>
    <row r="43" spans="1:35" s="272" customFormat="1">
      <c r="A43" s="693">
        <v>41</v>
      </c>
      <c r="B43" s="268" t="s">
        <v>1</v>
      </c>
      <c r="C43" s="268" t="s">
        <v>3772</v>
      </c>
      <c r="D43" s="268" t="s">
        <v>3675</v>
      </c>
      <c r="E43" s="268" t="s">
        <v>439</v>
      </c>
      <c r="F43" s="268" t="s">
        <v>3773</v>
      </c>
      <c r="G43" s="268"/>
      <c r="H43" s="268" t="s">
        <v>3774</v>
      </c>
      <c r="I43" s="268">
        <v>3000</v>
      </c>
      <c r="J43" s="268" t="s">
        <v>121</v>
      </c>
      <c r="K43" s="268" t="s">
        <v>194</v>
      </c>
      <c r="L43" s="268">
        <v>500</v>
      </c>
      <c r="M43" s="268" t="s">
        <v>113</v>
      </c>
      <c r="N43" s="268" t="s">
        <v>401</v>
      </c>
      <c r="O43" s="268" t="s">
        <v>139</v>
      </c>
      <c r="P43" s="268">
        <v>0</v>
      </c>
      <c r="Q43" s="268"/>
      <c r="R43" s="268"/>
      <c r="S43" s="268"/>
      <c r="T43" s="268" t="s">
        <v>375</v>
      </c>
      <c r="U43" s="268" t="s">
        <v>3775</v>
      </c>
      <c r="V43" s="268" t="s">
        <v>68</v>
      </c>
      <c r="W43" s="268" t="s">
        <v>68</v>
      </c>
      <c r="X43" s="268" t="s">
        <v>68</v>
      </c>
      <c r="Y43" s="268" t="s">
        <v>68</v>
      </c>
      <c r="Z43" s="268" t="s">
        <v>69</v>
      </c>
      <c r="AA43" s="268"/>
      <c r="AB43" s="268" t="s">
        <v>3776</v>
      </c>
      <c r="AC43" s="269">
        <v>36</v>
      </c>
      <c r="AD43" s="269">
        <v>8</v>
      </c>
      <c r="AE43" s="269">
        <v>0</v>
      </c>
      <c r="AF43" s="759">
        <v>70.400000000000006</v>
      </c>
      <c r="AG43" s="759">
        <v>0</v>
      </c>
      <c r="AH43" s="758">
        <f t="shared" si="0"/>
        <v>70.400000000000006</v>
      </c>
      <c r="AI43" s="599">
        <f t="shared" si="1"/>
        <v>75.328000000000017</v>
      </c>
    </row>
    <row r="44" spans="1:35" s="272" customFormat="1">
      <c r="A44" s="693">
        <v>42</v>
      </c>
      <c r="B44" s="268" t="s">
        <v>1</v>
      </c>
      <c r="C44" s="268" t="s">
        <v>3777</v>
      </c>
      <c r="D44" s="268" t="s">
        <v>3675</v>
      </c>
      <c r="E44" s="268" t="s">
        <v>439</v>
      </c>
      <c r="F44" s="268" t="s">
        <v>3739</v>
      </c>
      <c r="G44" s="268"/>
      <c r="H44" s="268" t="s">
        <v>3778</v>
      </c>
      <c r="I44" s="268">
        <v>3000</v>
      </c>
      <c r="J44" s="268" t="s">
        <v>121</v>
      </c>
      <c r="K44" s="268" t="s">
        <v>437</v>
      </c>
      <c r="L44" s="268">
        <v>500</v>
      </c>
      <c r="M44" s="268" t="s">
        <v>113</v>
      </c>
      <c r="N44" s="268" t="s">
        <v>401</v>
      </c>
      <c r="O44" s="268" t="s">
        <v>139</v>
      </c>
      <c r="P44" s="268">
        <v>0</v>
      </c>
      <c r="Q44" s="268"/>
      <c r="R44" s="268"/>
      <c r="S44" s="268" t="s">
        <v>3779</v>
      </c>
      <c r="T44" s="268" t="s">
        <v>375</v>
      </c>
      <c r="U44" s="268" t="s">
        <v>3780</v>
      </c>
      <c r="V44" s="268" t="s">
        <v>68</v>
      </c>
      <c r="W44" s="268" t="s">
        <v>68</v>
      </c>
      <c r="X44" s="268" t="s">
        <v>68</v>
      </c>
      <c r="Y44" s="268" t="s">
        <v>68</v>
      </c>
      <c r="Z44" s="268" t="s">
        <v>69</v>
      </c>
      <c r="AA44" s="268"/>
      <c r="AB44" s="268" t="s">
        <v>3742</v>
      </c>
      <c r="AC44" s="269">
        <v>36</v>
      </c>
      <c r="AD44" s="269">
        <v>8</v>
      </c>
      <c r="AE44" s="269">
        <v>0</v>
      </c>
      <c r="AF44" s="759">
        <v>70.400000000000006</v>
      </c>
      <c r="AG44" s="759">
        <v>0</v>
      </c>
      <c r="AH44" s="758">
        <f t="shared" si="0"/>
        <v>70.400000000000006</v>
      </c>
      <c r="AI44" s="599">
        <f t="shared" si="1"/>
        <v>75.328000000000017</v>
      </c>
    </row>
    <row r="45" spans="1:35" s="272" customFormat="1">
      <c r="A45" s="693">
        <v>43</v>
      </c>
      <c r="B45" s="268" t="s">
        <v>1</v>
      </c>
      <c r="C45" s="268" t="s">
        <v>3781</v>
      </c>
      <c r="D45" s="268" t="s">
        <v>3675</v>
      </c>
      <c r="E45" s="268" t="s">
        <v>439</v>
      </c>
      <c r="F45" s="268" t="s">
        <v>3782</v>
      </c>
      <c r="G45" s="268"/>
      <c r="H45" s="268" t="s">
        <v>3783</v>
      </c>
      <c r="I45" s="268">
        <v>2000</v>
      </c>
      <c r="J45" s="268" t="s">
        <v>121</v>
      </c>
      <c r="K45" s="268"/>
      <c r="L45" s="268"/>
      <c r="M45" s="268" t="s">
        <v>113</v>
      </c>
      <c r="N45" s="268" t="s">
        <v>75</v>
      </c>
      <c r="O45" s="268" t="s">
        <v>139</v>
      </c>
      <c r="P45" s="268">
        <v>0</v>
      </c>
      <c r="Q45" s="268"/>
      <c r="R45" s="268"/>
      <c r="S45" s="268"/>
      <c r="T45" s="268"/>
      <c r="U45" s="268" t="s">
        <v>3784</v>
      </c>
      <c r="V45" s="268" t="s">
        <v>68</v>
      </c>
      <c r="W45" s="268" t="s">
        <v>68</v>
      </c>
      <c r="X45" s="268" t="s">
        <v>68</v>
      </c>
      <c r="Y45" s="268" t="s">
        <v>68</v>
      </c>
      <c r="Z45" s="268" t="s">
        <v>69</v>
      </c>
      <c r="AA45" s="268" t="s">
        <v>82</v>
      </c>
      <c r="AB45" s="268" t="s">
        <v>3785</v>
      </c>
      <c r="AC45" s="269">
        <v>29</v>
      </c>
      <c r="AD45" s="269">
        <v>8</v>
      </c>
      <c r="AE45" s="269">
        <v>-10</v>
      </c>
      <c r="AF45" s="759">
        <v>43.2</v>
      </c>
      <c r="AG45" s="759">
        <v>0</v>
      </c>
      <c r="AH45" s="758">
        <f t="shared" si="0"/>
        <v>43.2</v>
      </c>
      <c r="AI45" s="599">
        <f t="shared" si="1"/>
        <v>46.224000000000004</v>
      </c>
    </row>
    <row r="46" spans="1:35" s="272" customFormat="1">
      <c r="A46" s="693">
        <v>44</v>
      </c>
      <c r="B46" s="268" t="s">
        <v>1</v>
      </c>
      <c r="C46" s="268" t="s">
        <v>3786</v>
      </c>
      <c r="D46" s="268" t="s">
        <v>3675</v>
      </c>
      <c r="E46" s="268" t="s">
        <v>440</v>
      </c>
      <c r="F46" s="268" t="s">
        <v>3739</v>
      </c>
      <c r="G46" s="268"/>
      <c r="H46" s="268" t="s">
        <v>3685</v>
      </c>
      <c r="I46" s="268" t="s">
        <v>3154</v>
      </c>
      <c r="J46" s="268" t="s">
        <v>108</v>
      </c>
      <c r="K46" s="268"/>
      <c r="L46" s="268"/>
      <c r="M46" s="268" t="s">
        <v>113</v>
      </c>
      <c r="N46" s="268" t="s">
        <v>113</v>
      </c>
      <c r="O46" s="268" t="s">
        <v>139</v>
      </c>
      <c r="P46" s="268"/>
      <c r="Q46" s="268"/>
      <c r="R46" s="268"/>
      <c r="S46" s="268"/>
      <c r="T46" s="268"/>
      <c r="U46" s="268" t="s">
        <v>3787</v>
      </c>
      <c r="V46" s="268" t="s">
        <v>3747</v>
      </c>
      <c r="W46" s="268" t="s">
        <v>68</v>
      </c>
      <c r="X46" s="268" t="s">
        <v>68</v>
      </c>
      <c r="Y46" s="268" t="s">
        <v>3747</v>
      </c>
      <c r="Z46" s="268" t="s">
        <v>69</v>
      </c>
      <c r="AA46" s="268"/>
      <c r="AB46" s="268" t="s">
        <v>3742</v>
      </c>
      <c r="AC46" s="269">
        <v>21</v>
      </c>
      <c r="AD46" s="269">
        <v>0</v>
      </c>
      <c r="AE46" s="269">
        <v>-10</v>
      </c>
      <c r="AF46" s="759">
        <v>17.600000000000001</v>
      </c>
      <c r="AG46" s="759">
        <v>0</v>
      </c>
      <c r="AH46" s="758">
        <f t="shared" si="0"/>
        <v>17.600000000000001</v>
      </c>
      <c r="AI46" s="599">
        <f t="shared" si="1"/>
        <v>18.832000000000004</v>
      </c>
    </row>
    <row r="47" spans="1:35" s="272" customFormat="1">
      <c r="A47" s="693">
        <v>45</v>
      </c>
      <c r="B47" s="268" t="s">
        <v>1</v>
      </c>
      <c r="C47" s="268" t="s">
        <v>3788</v>
      </c>
      <c r="D47" s="268" t="s">
        <v>3675</v>
      </c>
      <c r="E47" s="268" t="s">
        <v>440</v>
      </c>
      <c r="F47" s="268" t="s">
        <v>3739</v>
      </c>
      <c r="G47" s="268"/>
      <c r="H47" s="268" t="s">
        <v>3685</v>
      </c>
      <c r="I47" s="268" t="s">
        <v>3154</v>
      </c>
      <c r="J47" s="268" t="s">
        <v>108</v>
      </c>
      <c r="K47" s="268"/>
      <c r="L47" s="268"/>
      <c r="M47" s="268" t="s">
        <v>113</v>
      </c>
      <c r="N47" s="268" t="s">
        <v>113</v>
      </c>
      <c r="O47" s="268" t="s">
        <v>139</v>
      </c>
      <c r="P47" s="268"/>
      <c r="Q47" s="268"/>
      <c r="R47" s="268"/>
      <c r="S47" s="268"/>
      <c r="T47" s="268"/>
      <c r="U47" s="268" t="s">
        <v>3789</v>
      </c>
      <c r="V47" s="268" t="s">
        <v>3747</v>
      </c>
      <c r="W47" s="268" t="s">
        <v>68</v>
      </c>
      <c r="X47" s="268" t="s">
        <v>68</v>
      </c>
      <c r="Y47" s="268" t="s">
        <v>3747</v>
      </c>
      <c r="Z47" s="268" t="s">
        <v>69</v>
      </c>
      <c r="AA47" s="268"/>
      <c r="AB47" s="268" t="s">
        <v>3742</v>
      </c>
      <c r="AC47" s="269">
        <v>21</v>
      </c>
      <c r="AD47" s="269">
        <v>0</v>
      </c>
      <c r="AE47" s="269">
        <v>-10</v>
      </c>
      <c r="AF47" s="759">
        <v>17.600000000000001</v>
      </c>
      <c r="AG47" s="759">
        <v>0</v>
      </c>
      <c r="AH47" s="758">
        <f t="shared" si="0"/>
        <v>17.600000000000001</v>
      </c>
      <c r="AI47" s="599">
        <f t="shared" si="1"/>
        <v>18.832000000000004</v>
      </c>
    </row>
    <row r="48" spans="1:35" s="701" customFormat="1" ht="15.75" thickBot="1">
      <c r="A48" s="696">
        <v>46</v>
      </c>
      <c r="B48" s="697" t="s">
        <v>8</v>
      </c>
      <c r="C48" s="697" t="s">
        <v>3790</v>
      </c>
      <c r="D48" s="697" t="s">
        <v>3675</v>
      </c>
      <c r="E48" s="697" t="s">
        <v>378</v>
      </c>
      <c r="F48" s="697" t="s">
        <v>3791</v>
      </c>
      <c r="G48" s="697"/>
      <c r="H48" s="697" t="s">
        <v>3792</v>
      </c>
      <c r="I48" s="697"/>
      <c r="J48" s="697" t="s">
        <v>108</v>
      </c>
      <c r="K48" s="697"/>
      <c r="L48" s="697">
        <v>500</v>
      </c>
      <c r="M48" s="697" t="s">
        <v>236</v>
      </c>
      <c r="N48" s="697" t="s">
        <v>75</v>
      </c>
      <c r="O48" s="697" t="s">
        <v>139</v>
      </c>
      <c r="P48" s="697"/>
      <c r="Q48" s="697"/>
      <c r="R48" s="697"/>
      <c r="S48" s="697"/>
      <c r="T48" s="697"/>
      <c r="U48" s="697" t="s">
        <v>3793</v>
      </c>
      <c r="V48" s="697" t="s">
        <v>68</v>
      </c>
      <c r="W48" s="697" t="s">
        <v>68</v>
      </c>
      <c r="X48" s="697" t="s">
        <v>68</v>
      </c>
      <c r="Y48" s="697" t="s">
        <v>68</v>
      </c>
      <c r="Z48" s="697" t="s">
        <v>69</v>
      </c>
      <c r="AA48" s="697"/>
      <c r="AB48" s="697" t="s">
        <v>238</v>
      </c>
      <c r="AC48" s="698">
        <v>21</v>
      </c>
      <c r="AD48" s="698">
        <v>0</v>
      </c>
      <c r="AE48" s="698">
        <v>0</v>
      </c>
      <c r="AF48" s="761">
        <v>33.6</v>
      </c>
      <c r="AG48" s="761">
        <v>0</v>
      </c>
      <c r="AH48" s="762">
        <f t="shared" si="0"/>
        <v>33.6</v>
      </c>
      <c r="AI48" s="600">
        <f t="shared" si="1"/>
        <v>35.952000000000005</v>
      </c>
    </row>
    <row r="49" spans="1:35">
      <c r="AH49" s="146"/>
    </row>
    <row r="50" spans="1:35">
      <c r="A50" s="692" t="s">
        <v>133</v>
      </c>
      <c r="V50" s="225">
        <f>SUM(V2:V48)</f>
        <v>0</v>
      </c>
      <c r="AH50" s="146"/>
      <c r="AI50" s="90"/>
    </row>
  </sheetData>
  <customSheetViews>
    <customSheetView guid="{1B6ADCBD-C280-4470-851F-30A10F715017}" scale="75" hiddenColumns="1">
      <pageMargins left="0.7" right="0.7" top="0.75" bottom="0.75" header="0.3" footer="0.3"/>
      <pageSetup orientation="portrait" horizontalDpi="4294967295" verticalDpi="4294967295"/>
    </customSheetView>
    <customSheetView guid="{5B1FA305-463D-4B6E-BF98-81A6929C891E}" scale="75">
      <pageMargins left="0.7" right="0.7" top="0.75" bottom="0.75" header="0.3" footer="0.3"/>
      <pageSetup orientation="portrait" horizontalDpi="4294967295" verticalDpi="4294967295"/>
    </customSheetView>
    <customSheetView guid="{3404915B-ECC1-450C-BC7F-CCAAA07C3040}" scale="75">
      <pageMargins left="0.7" right="0.7" top="0.75" bottom="0.75" header="0.3" footer="0.3"/>
      <pageSetup orientation="portrait" horizontalDpi="4294967295" verticalDpi="4294967295"/>
    </customSheetView>
    <customSheetView guid="{B6E6045D-E631-482D-8F65-2EABDB0B6ECE}" scale="75">
      <selection activeCell="AW39" sqref="AW39"/>
      <pageMargins left="0.7" right="0.7" top="0.75" bottom="0.75" header="0.3" footer="0.3"/>
      <pageSetup orientation="portrait" horizontalDpi="4294967295" verticalDpi="4294967295"/>
    </customSheetView>
    <customSheetView guid="{074FE138-8171-45F3-8951-6B9C47661CC2}" scale="75">
      <selection activeCell="AW39" sqref="AW39"/>
      <pageMargins left="0.7" right="0.7" top="0.75" bottom="0.75" header="0.3" footer="0.3"/>
      <pageSetup orientation="portrait" horizontalDpi="4294967295" verticalDpi="4294967295"/>
    </customSheetView>
    <customSheetView guid="{E9310A78-B1D5-4554-8685-C0561907B0AB}" scale="75">
      <selection activeCell="F54" sqref="F54"/>
      <pageMargins left="0" right="0" top="0" bottom="0" header="0" footer="0"/>
      <pageSetup orientation="portrait" horizontalDpi="4294967295" verticalDpi="4294967295"/>
    </customSheetView>
    <customSheetView guid="{C7D2B2DA-D43B-42CE-8359-0D8E1474403E}" scale="75">
      <pageMargins left="0.7" right="0.7" top="0.75" bottom="0.75" header="0.3" footer="0.3"/>
      <pageSetup orientation="portrait" horizontalDpi="4294967295" verticalDpi="4294967295"/>
    </customSheetView>
    <customSheetView guid="{71B299E4-61CE-49C1-81D9-062E3F90F2BD}" scale="75">
      <pageMargins left="0.7" right="0.7" top="0.75" bottom="0.75" header="0.3" footer="0.3"/>
      <pageSetup orientation="portrait" horizontalDpi="4294967295" verticalDpi="4294967295"/>
    </customSheetView>
    <customSheetView guid="{BF7BEA0E-ED18-4608-868B-0C16A30D130B}" scale="75" hiddenColumns="1">
      <pageMargins left="0.7" right="0.7" top="0.75" bottom="0.75" header="0.3" footer="0.3"/>
      <pageSetup orientation="portrait" horizontalDpi="4294967295" verticalDpi="4294967295"/>
    </customSheetView>
  </customSheetViews>
  <pageMargins left="0.7" right="0.7" top="0.75" bottom="0.75" header="0.3" footer="0.3"/>
  <pageSetup orientation="portrait" horizontalDpi="4294967295" verticalDpi="4294967295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FFFF00"/>
  </sheetPr>
  <dimension ref="A1:AK30"/>
  <sheetViews>
    <sheetView zoomScale="75" zoomScaleNormal="75" workbookViewId="0">
      <selection activeCell="AI3" sqref="AI3"/>
    </sheetView>
  </sheetViews>
  <sheetFormatPr baseColWidth="10" defaultColWidth="9.140625" defaultRowHeight="15"/>
  <cols>
    <col min="1" max="1" width="4.28515625" style="706" bestFit="1" customWidth="1"/>
    <col min="2" max="2" width="8.140625" style="123" bestFit="1" customWidth="1"/>
    <col min="3" max="3" width="12.85546875" style="123" hidden="1" customWidth="1"/>
    <col min="4" max="4" width="9.28515625" style="123" hidden="1" customWidth="1"/>
    <col min="5" max="5" width="11.5703125" style="123" hidden="1" customWidth="1"/>
    <col min="6" max="6" width="8" style="123" bestFit="1" customWidth="1"/>
    <col min="7" max="7" width="7.140625" style="123" hidden="1" customWidth="1"/>
    <col min="8" max="8" width="8.140625" style="123" bestFit="1" customWidth="1"/>
    <col min="9" max="9" width="8.85546875" style="123" hidden="1" customWidth="1"/>
    <col min="10" max="10" width="6.42578125" style="123" bestFit="1" customWidth="1"/>
    <col min="11" max="11" width="20.85546875" style="123" bestFit="1" customWidth="1"/>
    <col min="12" max="12" width="8.28515625" style="123" bestFit="1" customWidth="1"/>
    <col min="13" max="13" width="11.140625" style="123" bestFit="1" customWidth="1"/>
    <col min="14" max="14" width="6.5703125" style="123" bestFit="1" customWidth="1"/>
    <col min="15" max="15" width="6.85546875" style="123" bestFit="1" customWidth="1"/>
    <col min="16" max="16" width="9.28515625" style="123" hidden="1" customWidth="1"/>
    <col min="17" max="17" width="12.85546875" style="123" hidden="1" customWidth="1"/>
    <col min="18" max="18" width="15.7109375" style="123" hidden="1" customWidth="1"/>
    <col min="19" max="19" width="18" style="123" customWidth="1"/>
    <col min="20" max="20" width="10.5703125" style="123" hidden="1" customWidth="1"/>
    <col min="21" max="21" width="13.140625" style="123" bestFit="1" customWidth="1"/>
    <col min="22" max="22" width="38.28515625" style="123" hidden="1" customWidth="1"/>
    <col min="23" max="23" width="38.28515625" style="123" bestFit="1" customWidth="1"/>
    <col min="24" max="24" width="16.85546875" style="123" bestFit="1" customWidth="1"/>
    <col min="25" max="25" width="15" style="123" bestFit="1" customWidth="1"/>
    <col min="26" max="26" width="4.7109375" style="123" bestFit="1" customWidth="1"/>
    <col min="27" max="27" width="6" style="123" customWidth="1"/>
    <col min="28" max="28" width="13.85546875" style="123" hidden="1" customWidth="1"/>
    <col min="29" max="29" width="13.140625" style="124" hidden="1" customWidth="1"/>
    <col min="30" max="30" width="10" style="124" hidden="1" customWidth="1"/>
    <col min="31" max="31" width="9.85546875" style="124" hidden="1" customWidth="1"/>
    <col min="32" max="32" width="8.7109375" style="708" customWidth="1"/>
    <col min="33" max="33" width="12.5703125" style="708" bestFit="1" customWidth="1"/>
    <col min="34" max="34" width="10" style="124" bestFit="1" customWidth="1"/>
    <col min="35" max="35" width="11" style="125" bestFit="1" customWidth="1"/>
    <col min="36" max="36" width="9.140625" style="126"/>
    <col min="37" max="37" width="22.85546875" style="126" bestFit="1" customWidth="1"/>
    <col min="38" max="16384" width="9.140625" style="126"/>
  </cols>
  <sheetData>
    <row r="1" spans="1:37" s="276" customFormat="1" ht="75" customHeight="1" thickBot="1">
      <c r="A1" s="704"/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273"/>
      <c r="AB1" s="273"/>
      <c r="AC1" s="274"/>
      <c r="AD1" s="274"/>
      <c r="AE1" s="274"/>
      <c r="AF1" s="707"/>
      <c r="AG1" s="707"/>
      <c r="AH1" s="274"/>
      <c r="AI1" s="275"/>
    </row>
    <row r="2" spans="1:37" s="878" customFormat="1" ht="15.75" thickBot="1">
      <c r="A2" s="874" t="s">
        <v>22</v>
      </c>
      <c r="B2" s="875" t="s">
        <v>23</v>
      </c>
      <c r="C2" s="875" t="s">
        <v>24</v>
      </c>
      <c r="D2" s="875" t="s">
        <v>25</v>
      </c>
      <c r="E2" s="875" t="s">
        <v>26</v>
      </c>
      <c r="F2" s="875" t="s">
        <v>27</v>
      </c>
      <c r="G2" s="875" t="s">
        <v>28</v>
      </c>
      <c r="H2" s="875" t="s">
        <v>29</v>
      </c>
      <c r="I2" s="875" t="s">
        <v>30</v>
      </c>
      <c r="J2" s="875" t="s">
        <v>31</v>
      </c>
      <c r="K2" s="875" t="s">
        <v>32</v>
      </c>
      <c r="L2" s="875" t="s">
        <v>33</v>
      </c>
      <c r="M2" s="875" t="s">
        <v>34</v>
      </c>
      <c r="N2" s="875" t="s">
        <v>35</v>
      </c>
      <c r="O2" s="875" t="s">
        <v>36</v>
      </c>
      <c r="P2" s="875" t="s">
        <v>37</v>
      </c>
      <c r="Q2" s="875" t="s">
        <v>38</v>
      </c>
      <c r="R2" s="875" t="s">
        <v>39</v>
      </c>
      <c r="S2" s="875" t="s">
        <v>40</v>
      </c>
      <c r="T2" s="875" t="s">
        <v>41</v>
      </c>
      <c r="U2" s="875" t="s">
        <v>42</v>
      </c>
      <c r="V2" s="875" t="s">
        <v>43</v>
      </c>
      <c r="W2" s="875" t="s">
        <v>44</v>
      </c>
      <c r="X2" s="875" t="s">
        <v>45</v>
      </c>
      <c r="Y2" s="875" t="s">
        <v>46</v>
      </c>
      <c r="Z2" s="875" t="s">
        <v>47</v>
      </c>
      <c r="AA2" s="875" t="s">
        <v>48</v>
      </c>
      <c r="AB2" s="875" t="s">
        <v>49</v>
      </c>
      <c r="AC2" s="876" t="s">
        <v>50</v>
      </c>
      <c r="AD2" s="876" t="s">
        <v>51</v>
      </c>
      <c r="AE2" s="876" t="s">
        <v>52</v>
      </c>
      <c r="AF2" s="876" t="s">
        <v>53</v>
      </c>
      <c r="AG2" s="876" t="s">
        <v>54</v>
      </c>
      <c r="AH2" s="876" t="s">
        <v>55</v>
      </c>
      <c r="AI2" s="877" t="s">
        <v>56</v>
      </c>
      <c r="AK2" s="621" t="s">
        <v>57</v>
      </c>
    </row>
    <row r="3" spans="1:37" s="276" customFormat="1">
      <c r="A3" s="705">
        <v>1</v>
      </c>
      <c r="B3" s="273" t="s">
        <v>1</v>
      </c>
      <c r="C3" s="273" t="s">
        <v>3822</v>
      </c>
      <c r="D3" s="273" t="s">
        <v>3823</v>
      </c>
      <c r="E3" s="273" t="s">
        <v>409</v>
      </c>
      <c r="F3" s="273" t="s">
        <v>3739</v>
      </c>
      <c r="G3" s="273" t="s">
        <v>133</v>
      </c>
      <c r="H3" s="273" t="s">
        <v>443</v>
      </c>
      <c r="I3" s="273" t="s">
        <v>133</v>
      </c>
      <c r="J3" s="273" t="s">
        <v>121</v>
      </c>
      <c r="K3" s="273" t="s">
        <v>133</v>
      </c>
      <c r="L3" s="273" t="s">
        <v>216</v>
      </c>
      <c r="M3" s="273" t="s">
        <v>113</v>
      </c>
      <c r="N3" s="273" t="s">
        <v>401</v>
      </c>
      <c r="O3" s="273" t="s">
        <v>139</v>
      </c>
      <c r="P3" s="273" t="s">
        <v>133</v>
      </c>
      <c r="Q3" s="273" t="s">
        <v>133</v>
      </c>
      <c r="R3" s="273" t="s">
        <v>133</v>
      </c>
      <c r="S3" s="273" t="s">
        <v>133</v>
      </c>
      <c r="T3" s="273" t="s">
        <v>133</v>
      </c>
      <c r="U3" s="273" t="s">
        <v>3824</v>
      </c>
      <c r="V3" s="273" t="s">
        <v>68</v>
      </c>
      <c r="W3" s="273" t="s">
        <v>68</v>
      </c>
      <c r="X3" s="273" t="s">
        <v>68</v>
      </c>
      <c r="Y3" s="273" t="s">
        <v>68</v>
      </c>
      <c r="Z3" s="273" t="s">
        <v>69</v>
      </c>
      <c r="AA3" s="273" t="s">
        <v>133</v>
      </c>
      <c r="AB3" s="273" t="s">
        <v>3825</v>
      </c>
      <c r="AC3" s="274">
        <v>52</v>
      </c>
      <c r="AD3" s="274">
        <v>8</v>
      </c>
      <c r="AE3" s="274">
        <v>8</v>
      </c>
      <c r="AF3" s="707">
        <v>108.80000000000001</v>
      </c>
      <c r="AG3" s="707">
        <f t="shared" ref="AG3:AG12" si="0">AF3*(1-(0.95^0*0.9^0*0.8^0*0.7^0*0.65^0*0.93^0*0.93^0*1^0))</f>
        <v>0</v>
      </c>
      <c r="AH3" s="702">
        <f t="shared" ref="AH3:AH28" si="1">AF3-AG3</f>
        <v>108.80000000000001</v>
      </c>
      <c r="AI3" s="703">
        <f>AF3*1.07</f>
        <v>116.41600000000003</v>
      </c>
    </row>
    <row r="4" spans="1:37" s="276" customFormat="1">
      <c r="A4" s="705">
        <v>2</v>
      </c>
      <c r="B4" s="273" t="s">
        <v>1</v>
      </c>
      <c r="C4" s="273" t="s">
        <v>3826</v>
      </c>
      <c r="D4" s="273" t="s">
        <v>3823</v>
      </c>
      <c r="E4" s="273" t="s">
        <v>409</v>
      </c>
      <c r="F4" s="273" t="s">
        <v>3739</v>
      </c>
      <c r="G4" s="273" t="s">
        <v>133</v>
      </c>
      <c r="H4" s="273" t="s">
        <v>443</v>
      </c>
      <c r="I4" s="273" t="s">
        <v>133</v>
      </c>
      <c r="J4" s="273" t="s">
        <v>121</v>
      </c>
      <c r="K4" s="273" t="s">
        <v>133</v>
      </c>
      <c r="L4" s="273" t="s">
        <v>386</v>
      </c>
      <c r="M4" s="273" t="s">
        <v>113</v>
      </c>
      <c r="N4" s="273" t="s">
        <v>401</v>
      </c>
      <c r="O4" s="273" t="s">
        <v>139</v>
      </c>
      <c r="P4" s="273" t="s">
        <v>133</v>
      </c>
      <c r="Q4" s="273" t="s">
        <v>133</v>
      </c>
      <c r="R4" s="273" t="s">
        <v>133</v>
      </c>
      <c r="S4" s="273" t="s">
        <v>133</v>
      </c>
      <c r="T4" s="273" t="s">
        <v>133</v>
      </c>
      <c r="U4" s="273" t="s">
        <v>3827</v>
      </c>
      <c r="V4" s="273" t="s">
        <v>68</v>
      </c>
      <c r="W4" s="273" t="s">
        <v>68</v>
      </c>
      <c r="X4" s="273" t="s">
        <v>68</v>
      </c>
      <c r="Y4" s="273" t="s">
        <v>68</v>
      </c>
      <c r="Z4" s="273" t="s">
        <v>69</v>
      </c>
      <c r="AA4" s="273" t="s">
        <v>133</v>
      </c>
      <c r="AB4" s="273" t="s">
        <v>3825</v>
      </c>
      <c r="AC4" s="274">
        <v>52</v>
      </c>
      <c r="AD4" s="274">
        <v>8</v>
      </c>
      <c r="AE4" s="274">
        <v>8</v>
      </c>
      <c r="AF4" s="707">
        <v>108.80000000000001</v>
      </c>
      <c r="AG4" s="707">
        <f t="shared" si="0"/>
        <v>0</v>
      </c>
      <c r="AH4" s="702">
        <f t="shared" si="1"/>
        <v>108.80000000000001</v>
      </c>
      <c r="AI4" s="703">
        <f t="shared" ref="AI4:AI28" si="2">AF4*1.07</f>
        <v>116.41600000000003</v>
      </c>
    </row>
    <row r="5" spans="1:37" s="276" customFormat="1">
      <c r="A5" s="705">
        <v>3</v>
      </c>
      <c r="B5" s="273" t="s">
        <v>1</v>
      </c>
      <c r="C5" s="273" t="s">
        <v>3828</v>
      </c>
      <c r="D5" s="273" t="s">
        <v>3823</v>
      </c>
      <c r="E5" s="273" t="s">
        <v>409</v>
      </c>
      <c r="F5" s="273" t="s">
        <v>3739</v>
      </c>
      <c r="G5" s="273" t="s">
        <v>133</v>
      </c>
      <c r="H5" s="273" t="s">
        <v>443</v>
      </c>
      <c r="I5" s="273" t="s">
        <v>133</v>
      </c>
      <c r="J5" s="273" t="s">
        <v>121</v>
      </c>
      <c r="K5" s="273" t="s">
        <v>133</v>
      </c>
      <c r="L5" s="273" t="s">
        <v>386</v>
      </c>
      <c r="M5" s="273" t="s">
        <v>113</v>
      </c>
      <c r="N5" s="273" t="s">
        <v>401</v>
      </c>
      <c r="O5" s="273" t="s">
        <v>139</v>
      </c>
      <c r="P5" s="273" t="s">
        <v>133</v>
      </c>
      <c r="Q5" s="273" t="s">
        <v>133</v>
      </c>
      <c r="R5" s="273" t="s">
        <v>133</v>
      </c>
      <c r="S5" s="273" t="s">
        <v>133</v>
      </c>
      <c r="T5" s="273" t="s">
        <v>133</v>
      </c>
      <c r="U5" s="273" t="s">
        <v>3829</v>
      </c>
      <c r="V5" s="273" t="s">
        <v>68</v>
      </c>
      <c r="W5" s="273" t="s">
        <v>68</v>
      </c>
      <c r="X5" s="273" t="s">
        <v>68</v>
      </c>
      <c r="Y5" s="273" t="s">
        <v>68</v>
      </c>
      <c r="Z5" s="273" t="s">
        <v>69</v>
      </c>
      <c r="AA5" s="273" t="s">
        <v>133</v>
      </c>
      <c r="AB5" s="273" t="s">
        <v>3825</v>
      </c>
      <c r="AC5" s="274">
        <v>52</v>
      </c>
      <c r="AD5" s="274">
        <v>8</v>
      </c>
      <c r="AE5" s="274">
        <v>8</v>
      </c>
      <c r="AF5" s="707">
        <v>108.80000000000001</v>
      </c>
      <c r="AG5" s="707">
        <f t="shared" si="0"/>
        <v>0</v>
      </c>
      <c r="AH5" s="702">
        <f t="shared" si="1"/>
        <v>108.80000000000001</v>
      </c>
      <c r="AI5" s="703">
        <f t="shared" si="2"/>
        <v>116.41600000000003</v>
      </c>
    </row>
    <row r="6" spans="1:37" s="276" customFormat="1">
      <c r="A6" s="705">
        <v>4</v>
      </c>
      <c r="B6" s="273" t="s">
        <v>1</v>
      </c>
      <c r="C6" s="273" t="s">
        <v>3830</v>
      </c>
      <c r="D6" s="273" t="s">
        <v>3823</v>
      </c>
      <c r="E6" s="273" t="s">
        <v>409</v>
      </c>
      <c r="F6" s="273" t="s">
        <v>3739</v>
      </c>
      <c r="G6" s="273" t="s">
        <v>133</v>
      </c>
      <c r="H6" s="273" t="s">
        <v>443</v>
      </c>
      <c r="I6" s="273" t="s">
        <v>133</v>
      </c>
      <c r="J6" s="273" t="s">
        <v>121</v>
      </c>
      <c r="K6" s="273" t="s">
        <v>133</v>
      </c>
      <c r="L6" s="273" t="s">
        <v>386</v>
      </c>
      <c r="M6" s="273" t="s">
        <v>113</v>
      </c>
      <c r="N6" s="273" t="s">
        <v>401</v>
      </c>
      <c r="O6" s="273" t="s">
        <v>139</v>
      </c>
      <c r="P6" s="273" t="s">
        <v>133</v>
      </c>
      <c r="Q6" s="273" t="s">
        <v>133</v>
      </c>
      <c r="R6" s="273" t="s">
        <v>133</v>
      </c>
      <c r="S6" s="273" t="s">
        <v>133</v>
      </c>
      <c r="T6" s="273" t="s">
        <v>133</v>
      </c>
      <c r="U6" s="273" t="s">
        <v>3831</v>
      </c>
      <c r="V6" s="273" t="s">
        <v>68</v>
      </c>
      <c r="W6" s="273" t="s">
        <v>68</v>
      </c>
      <c r="X6" s="273" t="s">
        <v>68</v>
      </c>
      <c r="Y6" s="273" t="s">
        <v>68</v>
      </c>
      <c r="Z6" s="273" t="s">
        <v>69</v>
      </c>
      <c r="AA6" s="273" t="s">
        <v>133</v>
      </c>
      <c r="AB6" s="273" t="s">
        <v>3825</v>
      </c>
      <c r="AC6" s="274">
        <v>52</v>
      </c>
      <c r="AD6" s="274">
        <v>8</v>
      </c>
      <c r="AE6" s="274">
        <v>8</v>
      </c>
      <c r="AF6" s="707">
        <v>108.80000000000001</v>
      </c>
      <c r="AG6" s="707">
        <f t="shared" si="0"/>
        <v>0</v>
      </c>
      <c r="AH6" s="702">
        <f t="shared" si="1"/>
        <v>108.80000000000001</v>
      </c>
      <c r="AI6" s="703">
        <f t="shared" si="2"/>
        <v>116.41600000000003</v>
      </c>
    </row>
    <row r="7" spans="1:37" s="276" customFormat="1">
      <c r="A7" s="705">
        <v>5</v>
      </c>
      <c r="B7" s="273" t="s">
        <v>1</v>
      </c>
      <c r="C7" s="273" t="s">
        <v>3832</v>
      </c>
      <c r="D7" s="273" t="s">
        <v>3823</v>
      </c>
      <c r="E7" s="273" t="s">
        <v>409</v>
      </c>
      <c r="F7" s="273" t="s">
        <v>3739</v>
      </c>
      <c r="G7" s="273" t="s">
        <v>133</v>
      </c>
      <c r="H7" s="273" t="s">
        <v>443</v>
      </c>
      <c r="I7" s="273" t="s">
        <v>133</v>
      </c>
      <c r="J7" s="273" t="s">
        <v>121</v>
      </c>
      <c r="K7" s="273" t="s">
        <v>133</v>
      </c>
      <c r="L7" s="273" t="s">
        <v>386</v>
      </c>
      <c r="M7" s="273" t="s">
        <v>113</v>
      </c>
      <c r="N7" s="273" t="s">
        <v>436</v>
      </c>
      <c r="O7" s="273" t="s">
        <v>139</v>
      </c>
      <c r="P7" s="273" t="s">
        <v>133</v>
      </c>
      <c r="Q7" s="273" t="s">
        <v>133</v>
      </c>
      <c r="R7" s="273" t="s">
        <v>133</v>
      </c>
      <c r="S7" s="273" t="s">
        <v>133</v>
      </c>
      <c r="T7" s="273" t="s">
        <v>133</v>
      </c>
      <c r="U7" s="273" t="s">
        <v>3833</v>
      </c>
      <c r="V7" s="273" t="s">
        <v>68</v>
      </c>
      <c r="W7" s="273" t="s">
        <v>68</v>
      </c>
      <c r="X7" s="273" t="s">
        <v>68</v>
      </c>
      <c r="Y7" s="273" t="s">
        <v>68</v>
      </c>
      <c r="Z7" s="273" t="s">
        <v>69</v>
      </c>
      <c r="AA7" s="273" t="s">
        <v>133</v>
      </c>
      <c r="AB7" s="273" t="s">
        <v>3825</v>
      </c>
      <c r="AC7" s="274">
        <v>52</v>
      </c>
      <c r="AD7" s="274">
        <v>8</v>
      </c>
      <c r="AE7" s="274">
        <v>8</v>
      </c>
      <c r="AF7" s="707">
        <v>108.80000000000001</v>
      </c>
      <c r="AG7" s="707">
        <f t="shared" si="0"/>
        <v>0</v>
      </c>
      <c r="AH7" s="702">
        <f t="shared" si="1"/>
        <v>108.80000000000001</v>
      </c>
      <c r="AI7" s="703">
        <f t="shared" si="2"/>
        <v>116.41600000000003</v>
      </c>
    </row>
    <row r="8" spans="1:37" s="276" customFormat="1">
      <c r="A8" s="705">
        <v>6</v>
      </c>
      <c r="B8" s="273" t="s">
        <v>1</v>
      </c>
      <c r="C8" s="273" t="s">
        <v>3834</v>
      </c>
      <c r="D8" s="273" t="s">
        <v>3823</v>
      </c>
      <c r="E8" s="273" t="s">
        <v>409</v>
      </c>
      <c r="F8" s="273" t="s">
        <v>3739</v>
      </c>
      <c r="G8" s="273" t="s">
        <v>133</v>
      </c>
      <c r="H8" s="273" t="s">
        <v>443</v>
      </c>
      <c r="I8" s="273" t="s">
        <v>133</v>
      </c>
      <c r="J8" s="273" t="s">
        <v>121</v>
      </c>
      <c r="K8" s="273" t="s">
        <v>133</v>
      </c>
      <c r="L8" s="273" t="s">
        <v>386</v>
      </c>
      <c r="M8" s="273" t="s">
        <v>113</v>
      </c>
      <c r="N8" s="273" t="s">
        <v>436</v>
      </c>
      <c r="O8" s="273" t="s">
        <v>139</v>
      </c>
      <c r="P8" s="273" t="s">
        <v>133</v>
      </c>
      <c r="Q8" s="273" t="s">
        <v>133</v>
      </c>
      <c r="R8" s="273" t="s">
        <v>133</v>
      </c>
      <c r="S8" s="273" t="s">
        <v>133</v>
      </c>
      <c r="T8" s="273" t="s">
        <v>133</v>
      </c>
      <c r="U8" s="273" t="s">
        <v>3835</v>
      </c>
      <c r="V8" s="273" t="s">
        <v>68</v>
      </c>
      <c r="W8" s="273" t="s">
        <v>68</v>
      </c>
      <c r="X8" s="273" t="s">
        <v>68</v>
      </c>
      <c r="Y8" s="273" t="s">
        <v>68</v>
      </c>
      <c r="Z8" s="273" t="s">
        <v>69</v>
      </c>
      <c r="AA8" s="273" t="s">
        <v>133</v>
      </c>
      <c r="AB8" s="273" t="s">
        <v>3825</v>
      </c>
      <c r="AC8" s="274">
        <v>52</v>
      </c>
      <c r="AD8" s="274">
        <v>8</v>
      </c>
      <c r="AE8" s="274">
        <v>8</v>
      </c>
      <c r="AF8" s="707">
        <v>108.80000000000001</v>
      </c>
      <c r="AG8" s="707">
        <f t="shared" si="0"/>
        <v>0</v>
      </c>
      <c r="AH8" s="702">
        <f t="shared" si="1"/>
        <v>108.80000000000001</v>
      </c>
      <c r="AI8" s="703">
        <f t="shared" si="2"/>
        <v>116.41600000000003</v>
      </c>
    </row>
    <row r="9" spans="1:37" s="276" customFormat="1">
      <c r="A9" s="705">
        <v>7</v>
      </c>
      <c r="B9" s="273" t="s">
        <v>1</v>
      </c>
      <c r="C9" s="273" t="s">
        <v>3836</v>
      </c>
      <c r="D9" s="273" t="s">
        <v>3823</v>
      </c>
      <c r="E9" s="273" t="s">
        <v>409</v>
      </c>
      <c r="F9" s="273" t="s">
        <v>3739</v>
      </c>
      <c r="G9" s="273" t="s">
        <v>133</v>
      </c>
      <c r="H9" s="273" t="s">
        <v>443</v>
      </c>
      <c r="I9" s="273" t="s">
        <v>133</v>
      </c>
      <c r="J9" s="273" t="s">
        <v>121</v>
      </c>
      <c r="K9" s="273" t="s">
        <v>133</v>
      </c>
      <c r="L9" s="273" t="s">
        <v>386</v>
      </c>
      <c r="M9" s="273" t="s">
        <v>113</v>
      </c>
      <c r="N9" s="273" t="s">
        <v>401</v>
      </c>
      <c r="O9" s="273" t="s">
        <v>139</v>
      </c>
      <c r="P9" s="273" t="s">
        <v>133</v>
      </c>
      <c r="Q9" s="273" t="s">
        <v>133</v>
      </c>
      <c r="R9" s="273" t="s">
        <v>133</v>
      </c>
      <c r="S9" s="273" t="s">
        <v>133</v>
      </c>
      <c r="T9" s="273" t="s">
        <v>133</v>
      </c>
      <c r="U9" s="273" t="s">
        <v>3837</v>
      </c>
      <c r="V9" s="273" t="s">
        <v>68</v>
      </c>
      <c r="W9" s="273" t="s">
        <v>68</v>
      </c>
      <c r="X9" s="273" t="s">
        <v>68</v>
      </c>
      <c r="Y9" s="273" t="s">
        <v>68</v>
      </c>
      <c r="Z9" s="273" t="s">
        <v>69</v>
      </c>
      <c r="AA9" s="273" t="s">
        <v>133</v>
      </c>
      <c r="AB9" s="273" t="s">
        <v>3825</v>
      </c>
      <c r="AC9" s="274">
        <v>52</v>
      </c>
      <c r="AD9" s="274">
        <v>8</v>
      </c>
      <c r="AE9" s="274">
        <v>8</v>
      </c>
      <c r="AF9" s="707">
        <v>108.80000000000001</v>
      </c>
      <c r="AG9" s="707">
        <f t="shared" si="0"/>
        <v>0</v>
      </c>
      <c r="AH9" s="702">
        <f t="shared" si="1"/>
        <v>108.80000000000001</v>
      </c>
      <c r="AI9" s="703">
        <f t="shared" si="2"/>
        <v>116.41600000000003</v>
      </c>
    </row>
    <row r="10" spans="1:37" s="276" customFormat="1">
      <c r="A10" s="705">
        <v>8</v>
      </c>
      <c r="B10" s="273" t="s">
        <v>1</v>
      </c>
      <c r="C10" s="273" t="s">
        <v>3838</v>
      </c>
      <c r="D10" s="273" t="s">
        <v>3823</v>
      </c>
      <c r="E10" s="273" t="s">
        <v>409</v>
      </c>
      <c r="F10" s="273" t="s">
        <v>3739</v>
      </c>
      <c r="G10" s="273" t="s">
        <v>133</v>
      </c>
      <c r="H10" s="273" t="s">
        <v>443</v>
      </c>
      <c r="I10" s="273" t="s">
        <v>133</v>
      </c>
      <c r="J10" s="273" t="s">
        <v>121</v>
      </c>
      <c r="K10" s="273" t="s">
        <v>133</v>
      </c>
      <c r="L10" s="273" t="s">
        <v>386</v>
      </c>
      <c r="M10" s="273" t="s">
        <v>113</v>
      </c>
      <c r="N10" s="273" t="s">
        <v>401</v>
      </c>
      <c r="O10" s="273" t="s">
        <v>139</v>
      </c>
      <c r="P10" s="273" t="s">
        <v>133</v>
      </c>
      <c r="Q10" s="273" t="s">
        <v>133</v>
      </c>
      <c r="R10" s="273" t="s">
        <v>133</v>
      </c>
      <c r="S10" s="273" t="s">
        <v>133</v>
      </c>
      <c r="T10" s="273" t="s">
        <v>133</v>
      </c>
      <c r="U10" s="273" t="s">
        <v>3839</v>
      </c>
      <c r="V10" s="273" t="s">
        <v>68</v>
      </c>
      <c r="W10" s="273" t="s">
        <v>68</v>
      </c>
      <c r="X10" s="273" t="s">
        <v>68</v>
      </c>
      <c r="Y10" s="273" t="s">
        <v>68</v>
      </c>
      <c r="Z10" s="273" t="s">
        <v>69</v>
      </c>
      <c r="AA10" s="273" t="s">
        <v>133</v>
      </c>
      <c r="AB10" s="273" t="s">
        <v>3825</v>
      </c>
      <c r="AC10" s="274">
        <v>52</v>
      </c>
      <c r="AD10" s="274">
        <v>8</v>
      </c>
      <c r="AE10" s="274">
        <v>8</v>
      </c>
      <c r="AF10" s="707">
        <v>108.80000000000001</v>
      </c>
      <c r="AG10" s="707">
        <f t="shared" si="0"/>
        <v>0</v>
      </c>
      <c r="AH10" s="702">
        <f t="shared" si="1"/>
        <v>108.80000000000001</v>
      </c>
      <c r="AI10" s="703">
        <f t="shared" si="2"/>
        <v>116.41600000000003</v>
      </c>
    </row>
    <row r="11" spans="1:37" s="276" customFormat="1">
      <c r="A11" s="705">
        <v>9</v>
      </c>
      <c r="B11" s="273" t="s">
        <v>1</v>
      </c>
      <c r="C11" s="273" t="s">
        <v>3840</v>
      </c>
      <c r="D11" s="273" t="s">
        <v>3823</v>
      </c>
      <c r="E11" s="273" t="s">
        <v>409</v>
      </c>
      <c r="F11" s="273" t="s">
        <v>3739</v>
      </c>
      <c r="G11" s="273" t="s">
        <v>133</v>
      </c>
      <c r="H11" s="273" t="s">
        <v>443</v>
      </c>
      <c r="I11" s="273" t="s">
        <v>133</v>
      </c>
      <c r="J11" s="273" t="s">
        <v>121</v>
      </c>
      <c r="K11" s="273" t="s">
        <v>133</v>
      </c>
      <c r="L11" s="273" t="s">
        <v>395</v>
      </c>
      <c r="M11" s="273" t="s">
        <v>113</v>
      </c>
      <c r="N11" s="273" t="s">
        <v>401</v>
      </c>
      <c r="O11" s="273" t="s">
        <v>139</v>
      </c>
      <c r="P11" s="273" t="s">
        <v>133</v>
      </c>
      <c r="Q11" s="273" t="s">
        <v>133</v>
      </c>
      <c r="R11" s="273" t="s">
        <v>133</v>
      </c>
      <c r="S11" s="273" t="s">
        <v>133</v>
      </c>
      <c r="T11" s="273" t="s">
        <v>133</v>
      </c>
      <c r="U11" s="273" t="s">
        <v>3841</v>
      </c>
      <c r="V11" s="273" t="s">
        <v>68</v>
      </c>
      <c r="W11" s="273" t="s">
        <v>68</v>
      </c>
      <c r="X11" s="273" t="s">
        <v>68</v>
      </c>
      <c r="Y11" s="273" t="s">
        <v>68</v>
      </c>
      <c r="Z11" s="273" t="s">
        <v>69</v>
      </c>
      <c r="AA11" s="273" t="s">
        <v>133</v>
      </c>
      <c r="AB11" s="273" t="s">
        <v>3825</v>
      </c>
      <c r="AC11" s="274">
        <v>52</v>
      </c>
      <c r="AD11" s="274">
        <v>8</v>
      </c>
      <c r="AE11" s="274">
        <v>13</v>
      </c>
      <c r="AF11" s="707">
        <v>116.80000000000001</v>
      </c>
      <c r="AG11" s="707">
        <f t="shared" si="0"/>
        <v>0</v>
      </c>
      <c r="AH11" s="702">
        <f t="shared" si="1"/>
        <v>116.80000000000001</v>
      </c>
      <c r="AI11" s="703">
        <f t="shared" si="2"/>
        <v>124.97600000000001</v>
      </c>
    </row>
    <row r="12" spans="1:37" s="276" customFormat="1">
      <c r="A12" s="705">
        <v>10</v>
      </c>
      <c r="B12" s="273" t="s">
        <v>1</v>
      </c>
      <c r="C12" s="273" t="s">
        <v>3842</v>
      </c>
      <c r="D12" s="273" t="s">
        <v>3823</v>
      </c>
      <c r="E12" s="273" t="s">
        <v>409</v>
      </c>
      <c r="F12" s="273" t="s">
        <v>3739</v>
      </c>
      <c r="G12" s="273" t="s">
        <v>133</v>
      </c>
      <c r="H12" s="273" t="s">
        <v>457</v>
      </c>
      <c r="I12" s="273" t="s">
        <v>133</v>
      </c>
      <c r="J12" s="273" t="s">
        <v>121</v>
      </c>
      <c r="K12" s="273" t="s">
        <v>133</v>
      </c>
      <c r="L12" s="273" t="s">
        <v>404</v>
      </c>
      <c r="M12" s="273" t="s">
        <v>63</v>
      </c>
      <c r="N12" s="273" t="s">
        <v>401</v>
      </c>
      <c r="O12" s="273" t="s">
        <v>139</v>
      </c>
      <c r="P12" s="273" t="s">
        <v>133</v>
      </c>
      <c r="Q12" s="273" t="s">
        <v>133</v>
      </c>
      <c r="R12" s="273" t="s">
        <v>133</v>
      </c>
      <c r="S12" s="273" t="s">
        <v>133</v>
      </c>
      <c r="T12" s="273" t="s">
        <v>133</v>
      </c>
      <c r="U12" s="273" t="s">
        <v>3843</v>
      </c>
      <c r="V12" s="273" t="s">
        <v>68</v>
      </c>
      <c r="W12" s="273" t="s">
        <v>68</v>
      </c>
      <c r="X12" s="273" t="s">
        <v>68</v>
      </c>
      <c r="Y12" s="273" t="s">
        <v>68</v>
      </c>
      <c r="Z12" s="273" t="s">
        <v>69</v>
      </c>
      <c r="AA12" s="273" t="s">
        <v>133</v>
      </c>
      <c r="AB12" s="273" t="s">
        <v>3825</v>
      </c>
      <c r="AC12" s="274">
        <v>72</v>
      </c>
      <c r="AD12" s="274">
        <v>8</v>
      </c>
      <c r="AE12" s="274">
        <v>13</v>
      </c>
      <c r="AF12" s="707">
        <v>148.80000000000001</v>
      </c>
      <c r="AG12" s="707">
        <f t="shared" si="0"/>
        <v>0</v>
      </c>
      <c r="AH12" s="702">
        <f t="shared" si="1"/>
        <v>148.80000000000001</v>
      </c>
      <c r="AI12" s="703">
        <f t="shared" si="2"/>
        <v>159.21600000000001</v>
      </c>
    </row>
    <row r="13" spans="1:37" s="276" customFormat="1">
      <c r="A13" s="705">
        <v>11</v>
      </c>
      <c r="B13" s="273" t="s">
        <v>1</v>
      </c>
      <c r="C13" s="273" t="s">
        <v>3844</v>
      </c>
      <c r="D13" s="273" t="s">
        <v>3823</v>
      </c>
      <c r="E13" s="273" t="s">
        <v>409</v>
      </c>
      <c r="F13" s="273" t="s">
        <v>3739</v>
      </c>
      <c r="G13" s="273" t="s">
        <v>133</v>
      </c>
      <c r="H13" s="273" t="s">
        <v>457</v>
      </c>
      <c r="I13" s="273" t="s">
        <v>133</v>
      </c>
      <c r="J13" s="273" t="s">
        <v>121</v>
      </c>
      <c r="K13" s="273" t="s">
        <v>133</v>
      </c>
      <c r="L13" s="273" t="s">
        <v>404</v>
      </c>
      <c r="M13" s="273" t="s">
        <v>63</v>
      </c>
      <c r="N13" s="273" t="s">
        <v>401</v>
      </c>
      <c r="O13" s="273" t="s">
        <v>139</v>
      </c>
      <c r="P13" s="273" t="s">
        <v>133</v>
      </c>
      <c r="Q13" s="273" t="s">
        <v>133</v>
      </c>
      <c r="R13" s="273" t="s">
        <v>133</v>
      </c>
      <c r="S13" s="273" t="s">
        <v>3845</v>
      </c>
      <c r="T13" s="273" t="s">
        <v>133</v>
      </c>
      <c r="U13" s="273" t="s">
        <v>3846</v>
      </c>
      <c r="V13" s="273" t="s">
        <v>2233</v>
      </c>
      <c r="W13" s="273" t="s">
        <v>2234</v>
      </c>
      <c r="X13" s="273" t="s">
        <v>68</v>
      </c>
      <c r="Y13" s="273" t="s">
        <v>68</v>
      </c>
      <c r="Z13" s="273" t="s">
        <v>69</v>
      </c>
      <c r="AA13" s="273" t="s">
        <v>133</v>
      </c>
      <c r="AB13" s="273" t="s">
        <v>3847</v>
      </c>
      <c r="AC13" s="274">
        <v>72</v>
      </c>
      <c r="AD13" s="274">
        <v>8</v>
      </c>
      <c r="AE13" s="274">
        <v>13</v>
      </c>
      <c r="AF13" s="707">
        <v>148.80000000000001</v>
      </c>
      <c r="AG13" s="707">
        <v>0</v>
      </c>
      <c r="AH13" s="702">
        <f t="shared" si="1"/>
        <v>148.80000000000001</v>
      </c>
      <c r="AI13" s="703">
        <f t="shared" si="2"/>
        <v>159.21600000000001</v>
      </c>
    </row>
    <row r="14" spans="1:37" s="276" customFormat="1">
      <c r="A14" s="705">
        <v>12</v>
      </c>
      <c r="B14" s="273" t="s">
        <v>1</v>
      </c>
      <c r="C14" s="273" t="s">
        <v>3848</v>
      </c>
      <c r="D14" s="273" t="s">
        <v>3823</v>
      </c>
      <c r="E14" s="273" t="s">
        <v>409</v>
      </c>
      <c r="F14" s="273" t="s">
        <v>3739</v>
      </c>
      <c r="G14" s="273" t="s">
        <v>133</v>
      </c>
      <c r="H14" s="273" t="s">
        <v>457</v>
      </c>
      <c r="I14" s="273" t="s">
        <v>133</v>
      </c>
      <c r="J14" s="273" t="s">
        <v>121</v>
      </c>
      <c r="K14" s="273" t="s">
        <v>133</v>
      </c>
      <c r="L14" s="273" t="s">
        <v>404</v>
      </c>
      <c r="M14" s="273" t="s">
        <v>63</v>
      </c>
      <c r="N14" s="273" t="s">
        <v>401</v>
      </c>
      <c r="O14" s="273" t="s">
        <v>139</v>
      </c>
      <c r="P14" s="273"/>
      <c r="Q14" s="273" t="s">
        <v>133</v>
      </c>
      <c r="R14" s="273" t="s">
        <v>133</v>
      </c>
      <c r="S14" s="273" t="s">
        <v>3845</v>
      </c>
      <c r="T14" s="273" t="s">
        <v>133</v>
      </c>
      <c r="U14" s="273" t="s">
        <v>3849</v>
      </c>
      <c r="V14" s="273" t="s">
        <v>2233</v>
      </c>
      <c r="W14" s="273" t="s">
        <v>2234</v>
      </c>
      <c r="X14" s="273" t="s">
        <v>68</v>
      </c>
      <c r="Y14" s="273" t="s">
        <v>68</v>
      </c>
      <c r="Z14" s="273" t="s">
        <v>69</v>
      </c>
      <c r="AA14" s="273" t="s">
        <v>133</v>
      </c>
      <c r="AB14" s="273" t="s">
        <v>3847</v>
      </c>
      <c r="AC14" s="274">
        <v>72</v>
      </c>
      <c r="AD14" s="274">
        <v>8</v>
      </c>
      <c r="AE14" s="274">
        <v>13</v>
      </c>
      <c r="AF14" s="707">
        <v>148.80000000000001</v>
      </c>
      <c r="AG14" s="707">
        <v>0</v>
      </c>
      <c r="AH14" s="702">
        <f t="shared" si="1"/>
        <v>148.80000000000001</v>
      </c>
      <c r="AI14" s="703">
        <f t="shared" si="2"/>
        <v>159.21600000000001</v>
      </c>
    </row>
    <row r="15" spans="1:37" s="276" customFormat="1">
      <c r="A15" s="705">
        <v>13</v>
      </c>
      <c r="B15" s="273" t="s">
        <v>1</v>
      </c>
      <c r="C15" s="273" t="s">
        <v>3850</v>
      </c>
      <c r="D15" s="273" t="s">
        <v>3823</v>
      </c>
      <c r="E15" s="273" t="s">
        <v>408</v>
      </c>
      <c r="F15" s="273" t="s">
        <v>3739</v>
      </c>
      <c r="G15" s="273" t="s">
        <v>133</v>
      </c>
      <c r="H15" s="273" t="s">
        <v>457</v>
      </c>
      <c r="I15" s="273">
        <v>2000</v>
      </c>
      <c r="J15" s="273" t="s">
        <v>121</v>
      </c>
      <c r="K15" s="273" t="s">
        <v>437</v>
      </c>
      <c r="L15" s="273" t="s">
        <v>404</v>
      </c>
      <c r="M15" s="273" t="s">
        <v>74</v>
      </c>
      <c r="N15" s="273" t="s">
        <v>401</v>
      </c>
      <c r="O15" s="273" t="s">
        <v>139</v>
      </c>
      <c r="P15" s="273"/>
      <c r="Q15" s="273" t="s">
        <v>133</v>
      </c>
      <c r="R15" s="273" t="s">
        <v>133</v>
      </c>
      <c r="S15" s="273" t="s">
        <v>438</v>
      </c>
      <c r="T15" s="273" t="s">
        <v>133</v>
      </c>
      <c r="U15" s="273" t="s">
        <v>3851</v>
      </c>
      <c r="V15" s="273" t="s">
        <v>68</v>
      </c>
      <c r="W15" s="273" t="s">
        <v>68</v>
      </c>
      <c r="X15" s="273" t="s">
        <v>68</v>
      </c>
      <c r="Y15" s="273" t="s">
        <v>68</v>
      </c>
      <c r="Z15" s="273" t="s">
        <v>69</v>
      </c>
      <c r="AA15" s="273" t="s">
        <v>133</v>
      </c>
      <c r="AB15" s="273" t="s">
        <v>3742</v>
      </c>
      <c r="AC15" s="274">
        <v>72</v>
      </c>
      <c r="AD15" s="274">
        <v>8</v>
      </c>
      <c r="AE15" s="274">
        <v>13</v>
      </c>
      <c r="AF15" s="707">
        <v>148.80000000000001</v>
      </c>
      <c r="AG15" s="707">
        <f t="shared" ref="AG15:AG28" si="3">AF15*(1-(0.95^0*0.9^0*0.8^0*0.7^0*0.65^0*0.93^0*0.93^0*1^0))</f>
        <v>0</v>
      </c>
      <c r="AH15" s="702">
        <f t="shared" si="1"/>
        <v>148.80000000000001</v>
      </c>
      <c r="AI15" s="703">
        <f t="shared" si="2"/>
        <v>159.21600000000001</v>
      </c>
    </row>
    <row r="16" spans="1:37" s="276" customFormat="1">
      <c r="A16" s="705">
        <v>14</v>
      </c>
      <c r="B16" s="273" t="s">
        <v>1</v>
      </c>
      <c r="C16" s="273" t="s">
        <v>3852</v>
      </c>
      <c r="D16" s="273" t="s">
        <v>3823</v>
      </c>
      <c r="E16" s="273" t="s">
        <v>408</v>
      </c>
      <c r="F16" s="273" t="s">
        <v>3739</v>
      </c>
      <c r="G16" s="273" t="s">
        <v>133</v>
      </c>
      <c r="H16" s="273" t="s">
        <v>457</v>
      </c>
      <c r="I16" s="273">
        <v>2000</v>
      </c>
      <c r="J16" s="273" t="s">
        <v>121</v>
      </c>
      <c r="K16" s="273" t="s">
        <v>437</v>
      </c>
      <c r="L16" s="273" t="s">
        <v>404</v>
      </c>
      <c r="M16" s="273" t="s">
        <v>74</v>
      </c>
      <c r="N16" s="273" t="s">
        <v>401</v>
      </c>
      <c r="O16" s="273" t="s">
        <v>139</v>
      </c>
      <c r="P16" s="273"/>
      <c r="Q16" s="273" t="s">
        <v>133</v>
      </c>
      <c r="R16" s="273" t="s">
        <v>133</v>
      </c>
      <c r="S16" s="273" t="s">
        <v>438</v>
      </c>
      <c r="T16" s="273" t="s">
        <v>133</v>
      </c>
      <c r="U16" s="273" t="s">
        <v>3853</v>
      </c>
      <c r="V16" s="273" t="s">
        <v>68</v>
      </c>
      <c r="W16" s="273" t="s">
        <v>68</v>
      </c>
      <c r="X16" s="273" t="s">
        <v>68</v>
      </c>
      <c r="Y16" s="273" t="s">
        <v>68</v>
      </c>
      <c r="Z16" s="273" t="s">
        <v>69</v>
      </c>
      <c r="AA16" s="273" t="s">
        <v>133</v>
      </c>
      <c r="AB16" s="273" t="s">
        <v>3742</v>
      </c>
      <c r="AC16" s="274">
        <v>72</v>
      </c>
      <c r="AD16" s="274">
        <v>8</v>
      </c>
      <c r="AE16" s="274">
        <v>13</v>
      </c>
      <c r="AF16" s="707">
        <v>148.80000000000001</v>
      </c>
      <c r="AG16" s="707">
        <f t="shared" si="3"/>
        <v>0</v>
      </c>
      <c r="AH16" s="702">
        <f t="shared" si="1"/>
        <v>148.80000000000001</v>
      </c>
      <c r="AI16" s="703">
        <f t="shared" si="2"/>
        <v>159.21600000000001</v>
      </c>
    </row>
    <row r="17" spans="1:35" s="276" customFormat="1">
      <c r="A17" s="705">
        <v>15</v>
      </c>
      <c r="B17" s="273" t="s">
        <v>1</v>
      </c>
      <c r="C17" s="273" t="s">
        <v>3854</v>
      </c>
      <c r="D17" s="273" t="s">
        <v>3823</v>
      </c>
      <c r="E17" s="273" t="s">
        <v>408</v>
      </c>
      <c r="F17" s="273" t="s">
        <v>3739</v>
      </c>
      <c r="G17" s="273" t="s">
        <v>133</v>
      </c>
      <c r="H17" s="273" t="s">
        <v>457</v>
      </c>
      <c r="I17" s="273">
        <v>2000</v>
      </c>
      <c r="J17" s="273" t="s">
        <v>121</v>
      </c>
      <c r="K17" s="273" t="s">
        <v>437</v>
      </c>
      <c r="L17" s="273" t="s">
        <v>404</v>
      </c>
      <c r="M17" s="273" t="s">
        <v>74</v>
      </c>
      <c r="N17" s="273" t="s">
        <v>401</v>
      </c>
      <c r="O17" s="273" t="s">
        <v>139</v>
      </c>
      <c r="P17" s="273"/>
      <c r="Q17" s="273" t="s">
        <v>133</v>
      </c>
      <c r="R17" s="273" t="s">
        <v>133</v>
      </c>
      <c r="S17" s="273" t="s">
        <v>438</v>
      </c>
      <c r="T17" s="273" t="s">
        <v>133</v>
      </c>
      <c r="U17" s="273" t="s">
        <v>3855</v>
      </c>
      <c r="V17" s="273" t="s">
        <v>68</v>
      </c>
      <c r="W17" s="273" t="s">
        <v>68</v>
      </c>
      <c r="X17" s="273" t="s">
        <v>68</v>
      </c>
      <c r="Y17" s="273" t="s">
        <v>68</v>
      </c>
      <c r="Z17" s="273" t="s">
        <v>69</v>
      </c>
      <c r="AA17" s="273" t="s">
        <v>133</v>
      </c>
      <c r="AB17" s="273" t="s">
        <v>3742</v>
      </c>
      <c r="AC17" s="274">
        <v>72</v>
      </c>
      <c r="AD17" s="274">
        <v>8</v>
      </c>
      <c r="AE17" s="274">
        <v>13</v>
      </c>
      <c r="AF17" s="707">
        <v>148.80000000000001</v>
      </c>
      <c r="AG17" s="707">
        <f t="shared" si="3"/>
        <v>0</v>
      </c>
      <c r="AH17" s="702">
        <f t="shared" si="1"/>
        <v>148.80000000000001</v>
      </c>
      <c r="AI17" s="703">
        <f t="shared" si="2"/>
        <v>159.21600000000001</v>
      </c>
    </row>
    <row r="18" spans="1:35" s="276" customFormat="1">
      <c r="A18" s="705">
        <v>16</v>
      </c>
      <c r="B18" s="273" t="s">
        <v>1</v>
      </c>
      <c r="C18" s="273" t="s">
        <v>3856</v>
      </c>
      <c r="D18" s="273" t="s">
        <v>3823</v>
      </c>
      <c r="E18" s="273" t="s">
        <v>408</v>
      </c>
      <c r="F18" s="273" t="s">
        <v>3739</v>
      </c>
      <c r="G18" s="273" t="s">
        <v>133</v>
      </c>
      <c r="H18" s="273" t="s">
        <v>457</v>
      </c>
      <c r="I18" s="273">
        <v>2000</v>
      </c>
      <c r="J18" s="273" t="s">
        <v>121</v>
      </c>
      <c r="K18" s="273" t="s">
        <v>437</v>
      </c>
      <c r="L18" s="273" t="s">
        <v>404</v>
      </c>
      <c r="M18" s="273" t="s">
        <v>74</v>
      </c>
      <c r="N18" s="273" t="s">
        <v>401</v>
      </c>
      <c r="O18" s="273" t="s">
        <v>139</v>
      </c>
      <c r="P18" s="273"/>
      <c r="Q18" s="273" t="s">
        <v>133</v>
      </c>
      <c r="R18" s="273" t="s">
        <v>133</v>
      </c>
      <c r="S18" s="273" t="s">
        <v>438</v>
      </c>
      <c r="T18" s="273" t="s">
        <v>133</v>
      </c>
      <c r="U18" s="273" t="s">
        <v>3857</v>
      </c>
      <c r="V18" s="273" t="s">
        <v>68</v>
      </c>
      <c r="W18" s="273" t="s">
        <v>68</v>
      </c>
      <c r="X18" s="273" t="s">
        <v>68</v>
      </c>
      <c r="Y18" s="273" t="s">
        <v>68</v>
      </c>
      <c r="Z18" s="273" t="s">
        <v>69</v>
      </c>
      <c r="AA18" s="273" t="s">
        <v>133</v>
      </c>
      <c r="AB18" s="273" t="s">
        <v>3742</v>
      </c>
      <c r="AC18" s="274">
        <v>72</v>
      </c>
      <c r="AD18" s="274">
        <v>8</v>
      </c>
      <c r="AE18" s="274">
        <v>13</v>
      </c>
      <c r="AF18" s="707">
        <v>148.80000000000001</v>
      </c>
      <c r="AG18" s="707">
        <f t="shared" si="3"/>
        <v>0</v>
      </c>
      <c r="AH18" s="702">
        <f t="shared" si="1"/>
        <v>148.80000000000001</v>
      </c>
      <c r="AI18" s="703">
        <f t="shared" si="2"/>
        <v>159.21600000000001</v>
      </c>
    </row>
    <row r="19" spans="1:35" s="276" customFormat="1">
      <c r="A19" s="705">
        <v>17</v>
      </c>
      <c r="B19" s="273" t="s">
        <v>1</v>
      </c>
      <c r="C19" s="273" t="s">
        <v>3858</v>
      </c>
      <c r="D19" s="273" t="s">
        <v>3823</v>
      </c>
      <c r="E19" s="273" t="s">
        <v>408</v>
      </c>
      <c r="F19" s="273" t="s">
        <v>3739</v>
      </c>
      <c r="G19" s="273" t="s">
        <v>133</v>
      </c>
      <c r="H19" s="273" t="s">
        <v>457</v>
      </c>
      <c r="I19" s="273">
        <v>2000</v>
      </c>
      <c r="J19" s="273" t="s">
        <v>121</v>
      </c>
      <c r="K19" s="273" t="s">
        <v>437</v>
      </c>
      <c r="L19" s="273" t="s">
        <v>404</v>
      </c>
      <c r="M19" s="273" t="s">
        <v>74</v>
      </c>
      <c r="N19" s="273" t="s">
        <v>401</v>
      </c>
      <c r="O19" s="273" t="s">
        <v>139</v>
      </c>
      <c r="P19" s="273"/>
      <c r="Q19" s="273" t="s">
        <v>133</v>
      </c>
      <c r="R19" s="273" t="s">
        <v>133</v>
      </c>
      <c r="S19" s="273" t="s">
        <v>438</v>
      </c>
      <c r="T19" s="273" t="s">
        <v>133</v>
      </c>
      <c r="U19" s="273" t="s">
        <v>3859</v>
      </c>
      <c r="V19" s="273" t="s">
        <v>68</v>
      </c>
      <c r="W19" s="273" t="s">
        <v>68</v>
      </c>
      <c r="X19" s="273" t="s">
        <v>68</v>
      </c>
      <c r="Y19" s="273" t="s">
        <v>68</v>
      </c>
      <c r="Z19" s="273" t="s">
        <v>69</v>
      </c>
      <c r="AA19" s="273" t="s">
        <v>133</v>
      </c>
      <c r="AB19" s="273" t="s">
        <v>3742</v>
      </c>
      <c r="AC19" s="274">
        <v>72</v>
      </c>
      <c r="AD19" s="274">
        <v>8</v>
      </c>
      <c r="AE19" s="274">
        <v>13</v>
      </c>
      <c r="AF19" s="707">
        <v>148.80000000000001</v>
      </c>
      <c r="AG19" s="707">
        <f t="shared" si="3"/>
        <v>0</v>
      </c>
      <c r="AH19" s="702">
        <f t="shared" si="1"/>
        <v>148.80000000000001</v>
      </c>
      <c r="AI19" s="703">
        <f t="shared" si="2"/>
        <v>159.21600000000001</v>
      </c>
    </row>
    <row r="20" spans="1:35" s="276" customFormat="1">
      <c r="A20" s="705">
        <v>18</v>
      </c>
      <c r="B20" s="273" t="s">
        <v>1</v>
      </c>
      <c r="C20" s="273" t="s">
        <v>3860</v>
      </c>
      <c r="D20" s="273" t="s">
        <v>3823</v>
      </c>
      <c r="E20" s="273" t="s">
        <v>408</v>
      </c>
      <c r="F20" s="273" t="s">
        <v>3739</v>
      </c>
      <c r="G20" s="273" t="s">
        <v>133</v>
      </c>
      <c r="H20" s="273" t="s">
        <v>457</v>
      </c>
      <c r="I20" s="273">
        <v>2000</v>
      </c>
      <c r="J20" s="273" t="s">
        <v>121</v>
      </c>
      <c r="K20" s="273" t="s">
        <v>437</v>
      </c>
      <c r="L20" s="273" t="s">
        <v>404</v>
      </c>
      <c r="M20" s="273" t="s">
        <v>74</v>
      </c>
      <c r="N20" s="273" t="s">
        <v>401</v>
      </c>
      <c r="O20" s="273" t="s">
        <v>139</v>
      </c>
      <c r="P20" s="273"/>
      <c r="Q20" s="273" t="s">
        <v>133</v>
      </c>
      <c r="R20" s="273" t="s">
        <v>133</v>
      </c>
      <c r="S20" s="273" t="s">
        <v>438</v>
      </c>
      <c r="T20" s="273" t="s">
        <v>133</v>
      </c>
      <c r="U20" s="273" t="s">
        <v>3861</v>
      </c>
      <c r="V20" s="273" t="s">
        <v>68</v>
      </c>
      <c r="W20" s="273" t="s">
        <v>68</v>
      </c>
      <c r="X20" s="273" t="s">
        <v>68</v>
      </c>
      <c r="Y20" s="273" t="s">
        <v>68</v>
      </c>
      <c r="Z20" s="273" t="s">
        <v>69</v>
      </c>
      <c r="AA20" s="273" t="s">
        <v>133</v>
      </c>
      <c r="AB20" s="273" t="s">
        <v>3742</v>
      </c>
      <c r="AC20" s="274">
        <v>72</v>
      </c>
      <c r="AD20" s="274">
        <v>8</v>
      </c>
      <c r="AE20" s="274">
        <v>13</v>
      </c>
      <c r="AF20" s="707">
        <v>148.80000000000001</v>
      </c>
      <c r="AG20" s="707">
        <f t="shared" si="3"/>
        <v>0</v>
      </c>
      <c r="AH20" s="702">
        <f t="shared" si="1"/>
        <v>148.80000000000001</v>
      </c>
      <c r="AI20" s="703">
        <f t="shared" si="2"/>
        <v>159.21600000000001</v>
      </c>
    </row>
    <row r="21" spans="1:35" s="276" customFormat="1">
      <c r="A21" s="705">
        <v>19</v>
      </c>
      <c r="B21" s="273" t="s">
        <v>1</v>
      </c>
      <c r="C21" s="273" t="s">
        <v>3862</v>
      </c>
      <c r="D21" s="273" t="s">
        <v>3823</v>
      </c>
      <c r="E21" s="273" t="s">
        <v>408</v>
      </c>
      <c r="F21" s="273" t="s">
        <v>3739</v>
      </c>
      <c r="G21" s="273" t="s">
        <v>133</v>
      </c>
      <c r="H21" s="273" t="s">
        <v>457</v>
      </c>
      <c r="I21" s="273">
        <v>2000</v>
      </c>
      <c r="J21" s="273" t="s">
        <v>121</v>
      </c>
      <c r="K21" s="273" t="s">
        <v>437</v>
      </c>
      <c r="L21" s="273" t="s">
        <v>404</v>
      </c>
      <c r="M21" s="273" t="s">
        <v>74</v>
      </c>
      <c r="N21" s="273" t="s">
        <v>401</v>
      </c>
      <c r="O21" s="273" t="s">
        <v>139</v>
      </c>
      <c r="P21" s="273"/>
      <c r="Q21" s="273" t="s">
        <v>133</v>
      </c>
      <c r="R21" s="273" t="s">
        <v>133</v>
      </c>
      <c r="S21" s="273" t="s">
        <v>438</v>
      </c>
      <c r="T21" s="273" t="s">
        <v>133</v>
      </c>
      <c r="U21" s="273" t="s">
        <v>3863</v>
      </c>
      <c r="V21" s="273" t="s">
        <v>68</v>
      </c>
      <c r="W21" s="273" t="s">
        <v>68</v>
      </c>
      <c r="X21" s="273" t="s">
        <v>68</v>
      </c>
      <c r="Y21" s="273" t="s">
        <v>68</v>
      </c>
      <c r="Z21" s="273" t="s">
        <v>69</v>
      </c>
      <c r="AA21" s="273" t="s">
        <v>133</v>
      </c>
      <c r="AB21" s="273" t="s">
        <v>3742</v>
      </c>
      <c r="AC21" s="274">
        <v>72</v>
      </c>
      <c r="AD21" s="274">
        <v>8</v>
      </c>
      <c r="AE21" s="274">
        <v>13</v>
      </c>
      <c r="AF21" s="707">
        <v>148.80000000000001</v>
      </c>
      <c r="AG21" s="707">
        <f t="shared" si="3"/>
        <v>0</v>
      </c>
      <c r="AH21" s="702">
        <f t="shared" si="1"/>
        <v>148.80000000000001</v>
      </c>
      <c r="AI21" s="703">
        <f t="shared" si="2"/>
        <v>159.21600000000001</v>
      </c>
    </row>
    <row r="22" spans="1:35" s="276" customFormat="1">
      <c r="A22" s="705">
        <v>20</v>
      </c>
      <c r="B22" s="273" t="s">
        <v>1</v>
      </c>
      <c r="C22" s="273" t="s">
        <v>3864</v>
      </c>
      <c r="D22" s="273" t="s">
        <v>3823</v>
      </c>
      <c r="E22" s="273" t="s">
        <v>408</v>
      </c>
      <c r="F22" s="273" t="s">
        <v>3739</v>
      </c>
      <c r="G22" s="273" t="s">
        <v>133</v>
      </c>
      <c r="H22" s="273" t="s">
        <v>457</v>
      </c>
      <c r="I22" s="273">
        <v>2000</v>
      </c>
      <c r="J22" s="273" t="s">
        <v>121</v>
      </c>
      <c r="K22" s="273" t="s">
        <v>437</v>
      </c>
      <c r="L22" s="273" t="s">
        <v>404</v>
      </c>
      <c r="M22" s="273" t="s">
        <v>74</v>
      </c>
      <c r="N22" s="273" t="s">
        <v>401</v>
      </c>
      <c r="O22" s="273" t="s">
        <v>139</v>
      </c>
      <c r="P22" s="273"/>
      <c r="Q22" s="273" t="s">
        <v>133</v>
      </c>
      <c r="R22" s="273" t="s">
        <v>133</v>
      </c>
      <c r="S22" s="273" t="s">
        <v>438</v>
      </c>
      <c r="T22" s="273" t="s">
        <v>133</v>
      </c>
      <c r="U22" s="273" t="s">
        <v>3865</v>
      </c>
      <c r="V22" s="273" t="s">
        <v>68</v>
      </c>
      <c r="W22" s="273" t="s">
        <v>68</v>
      </c>
      <c r="X22" s="273" t="s">
        <v>68</v>
      </c>
      <c r="Y22" s="273" t="s">
        <v>68</v>
      </c>
      <c r="Z22" s="273" t="s">
        <v>69</v>
      </c>
      <c r="AA22" s="273" t="s">
        <v>133</v>
      </c>
      <c r="AB22" s="273" t="s">
        <v>3742</v>
      </c>
      <c r="AC22" s="274">
        <v>72</v>
      </c>
      <c r="AD22" s="274">
        <v>8</v>
      </c>
      <c r="AE22" s="274">
        <v>13</v>
      </c>
      <c r="AF22" s="707">
        <v>148.80000000000001</v>
      </c>
      <c r="AG22" s="707">
        <f t="shared" si="3"/>
        <v>0</v>
      </c>
      <c r="AH22" s="702">
        <f t="shared" si="1"/>
        <v>148.80000000000001</v>
      </c>
      <c r="AI22" s="703">
        <f t="shared" si="2"/>
        <v>159.21600000000001</v>
      </c>
    </row>
    <row r="23" spans="1:35" s="276" customFormat="1">
      <c r="A23" s="705">
        <v>21</v>
      </c>
      <c r="B23" s="273" t="s">
        <v>1</v>
      </c>
      <c r="C23" s="273" t="s">
        <v>3866</v>
      </c>
      <c r="D23" s="273" t="s">
        <v>3823</v>
      </c>
      <c r="E23" s="273" t="s">
        <v>408</v>
      </c>
      <c r="F23" s="273" t="s">
        <v>3739</v>
      </c>
      <c r="G23" s="273" t="s">
        <v>133</v>
      </c>
      <c r="H23" s="273" t="s">
        <v>457</v>
      </c>
      <c r="I23" s="273">
        <v>2000</v>
      </c>
      <c r="J23" s="273" t="s">
        <v>121</v>
      </c>
      <c r="K23" s="273" t="s">
        <v>437</v>
      </c>
      <c r="L23" s="273" t="s">
        <v>404</v>
      </c>
      <c r="M23" s="273" t="s">
        <v>74</v>
      </c>
      <c r="N23" s="273" t="s">
        <v>401</v>
      </c>
      <c r="O23" s="273" t="s">
        <v>139</v>
      </c>
      <c r="P23" s="273"/>
      <c r="Q23" s="273" t="s">
        <v>133</v>
      </c>
      <c r="R23" s="273" t="s">
        <v>133</v>
      </c>
      <c r="S23" s="273" t="s">
        <v>438</v>
      </c>
      <c r="T23" s="273" t="s">
        <v>133</v>
      </c>
      <c r="U23" s="273" t="s">
        <v>3867</v>
      </c>
      <c r="V23" s="273" t="s">
        <v>68</v>
      </c>
      <c r="W23" s="273" t="s">
        <v>68</v>
      </c>
      <c r="X23" s="273" t="s">
        <v>68</v>
      </c>
      <c r="Y23" s="273" t="s">
        <v>68</v>
      </c>
      <c r="Z23" s="273" t="s">
        <v>69</v>
      </c>
      <c r="AA23" s="273" t="s">
        <v>133</v>
      </c>
      <c r="AB23" s="273" t="s">
        <v>3742</v>
      </c>
      <c r="AC23" s="274">
        <v>72</v>
      </c>
      <c r="AD23" s="274">
        <v>8</v>
      </c>
      <c r="AE23" s="274">
        <v>13</v>
      </c>
      <c r="AF23" s="707">
        <v>148.80000000000001</v>
      </c>
      <c r="AG23" s="707">
        <f t="shared" si="3"/>
        <v>0</v>
      </c>
      <c r="AH23" s="702">
        <f t="shared" si="1"/>
        <v>148.80000000000001</v>
      </c>
      <c r="AI23" s="703">
        <f t="shared" si="2"/>
        <v>159.21600000000001</v>
      </c>
    </row>
    <row r="24" spans="1:35" s="276" customFormat="1">
      <c r="A24" s="705">
        <v>22</v>
      </c>
      <c r="B24" s="273" t="s">
        <v>1</v>
      </c>
      <c r="C24" s="273" t="s">
        <v>3868</v>
      </c>
      <c r="D24" s="273" t="s">
        <v>3823</v>
      </c>
      <c r="E24" s="273" t="s">
        <v>408</v>
      </c>
      <c r="F24" s="273" t="s">
        <v>3739</v>
      </c>
      <c r="G24" s="273" t="s">
        <v>133</v>
      </c>
      <c r="H24" s="273" t="s">
        <v>457</v>
      </c>
      <c r="I24" s="273">
        <v>2000</v>
      </c>
      <c r="J24" s="273" t="s">
        <v>121</v>
      </c>
      <c r="K24" s="273" t="s">
        <v>437</v>
      </c>
      <c r="L24" s="273" t="s">
        <v>404</v>
      </c>
      <c r="M24" s="273" t="s">
        <v>74</v>
      </c>
      <c r="N24" s="273" t="s">
        <v>401</v>
      </c>
      <c r="O24" s="273" t="s">
        <v>139</v>
      </c>
      <c r="P24" s="273"/>
      <c r="Q24" s="273" t="s">
        <v>133</v>
      </c>
      <c r="R24" s="273" t="s">
        <v>133</v>
      </c>
      <c r="S24" s="273" t="s">
        <v>438</v>
      </c>
      <c r="T24" s="273" t="s">
        <v>133</v>
      </c>
      <c r="U24" s="273" t="s">
        <v>3869</v>
      </c>
      <c r="V24" s="273" t="s">
        <v>68</v>
      </c>
      <c r="W24" s="273" t="s">
        <v>68</v>
      </c>
      <c r="X24" s="273" t="s">
        <v>68</v>
      </c>
      <c r="Y24" s="273" t="s">
        <v>68</v>
      </c>
      <c r="Z24" s="273" t="s">
        <v>69</v>
      </c>
      <c r="AA24" s="273" t="s">
        <v>133</v>
      </c>
      <c r="AB24" s="273" t="s">
        <v>3742</v>
      </c>
      <c r="AC24" s="274">
        <v>72</v>
      </c>
      <c r="AD24" s="274">
        <v>8</v>
      </c>
      <c r="AE24" s="274">
        <v>13</v>
      </c>
      <c r="AF24" s="707">
        <v>148.80000000000001</v>
      </c>
      <c r="AG24" s="707">
        <f t="shared" si="3"/>
        <v>0</v>
      </c>
      <c r="AH24" s="702">
        <f t="shared" si="1"/>
        <v>148.80000000000001</v>
      </c>
      <c r="AI24" s="703">
        <f t="shared" si="2"/>
        <v>159.21600000000001</v>
      </c>
    </row>
    <row r="25" spans="1:35" s="276" customFormat="1">
      <c r="A25" s="705">
        <v>23</v>
      </c>
      <c r="B25" s="273" t="s">
        <v>1</v>
      </c>
      <c r="C25" s="273" t="s">
        <v>3870</v>
      </c>
      <c r="D25" s="273" t="s">
        <v>3823</v>
      </c>
      <c r="E25" s="273" t="s">
        <v>408</v>
      </c>
      <c r="F25" s="273" t="s">
        <v>3739</v>
      </c>
      <c r="G25" s="273" t="s">
        <v>133</v>
      </c>
      <c r="H25" s="273" t="s">
        <v>457</v>
      </c>
      <c r="I25" s="273">
        <v>2000</v>
      </c>
      <c r="J25" s="273" t="s">
        <v>121</v>
      </c>
      <c r="K25" s="273" t="s">
        <v>437</v>
      </c>
      <c r="L25" s="273" t="s">
        <v>404</v>
      </c>
      <c r="M25" s="273" t="s">
        <v>74</v>
      </c>
      <c r="N25" s="273" t="s">
        <v>401</v>
      </c>
      <c r="O25" s="273" t="s">
        <v>139</v>
      </c>
      <c r="P25" s="273"/>
      <c r="Q25" s="273" t="s">
        <v>133</v>
      </c>
      <c r="R25" s="273" t="s">
        <v>133</v>
      </c>
      <c r="S25" s="273" t="s">
        <v>438</v>
      </c>
      <c r="T25" s="273" t="s">
        <v>133</v>
      </c>
      <c r="U25" s="273" t="s">
        <v>3871</v>
      </c>
      <c r="V25" s="273" t="s">
        <v>68</v>
      </c>
      <c r="W25" s="273" t="s">
        <v>68</v>
      </c>
      <c r="X25" s="273" t="s">
        <v>68</v>
      </c>
      <c r="Y25" s="273" t="s">
        <v>68</v>
      </c>
      <c r="Z25" s="273" t="s">
        <v>69</v>
      </c>
      <c r="AA25" s="273" t="s">
        <v>133</v>
      </c>
      <c r="AB25" s="273" t="s">
        <v>3742</v>
      </c>
      <c r="AC25" s="274">
        <v>72</v>
      </c>
      <c r="AD25" s="274">
        <v>8</v>
      </c>
      <c r="AE25" s="274">
        <v>13</v>
      </c>
      <c r="AF25" s="707">
        <v>148.80000000000001</v>
      </c>
      <c r="AG25" s="707">
        <f t="shared" si="3"/>
        <v>0</v>
      </c>
      <c r="AH25" s="702">
        <f t="shared" si="1"/>
        <v>148.80000000000001</v>
      </c>
      <c r="AI25" s="703">
        <f t="shared" si="2"/>
        <v>159.21600000000001</v>
      </c>
    </row>
    <row r="26" spans="1:35" s="276" customFormat="1">
      <c r="A26" s="705">
        <v>24</v>
      </c>
      <c r="B26" s="273" t="s">
        <v>1</v>
      </c>
      <c r="C26" s="273" t="s">
        <v>3872</v>
      </c>
      <c r="D26" s="273" t="s">
        <v>3823</v>
      </c>
      <c r="E26" s="273" t="s">
        <v>455</v>
      </c>
      <c r="F26" s="273" t="s">
        <v>3739</v>
      </c>
      <c r="G26" s="273" t="s">
        <v>133</v>
      </c>
      <c r="H26" s="273" t="s">
        <v>457</v>
      </c>
      <c r="I26" s="273">
        <v>2000</v>
      </c>
      <c r="J26" s="273" t="s">
        <v>121</v>
      </c>
      <c r="K26" s="273" t="s">
        <v>437</v>
      </c>
      <c r="L26" s="273" t="s">
        <v>404</v>
      </c>
      <c r="M26" s="273" t="s">
        <v>63</v>
      </c>
      <c r="N26" s="273" t="s">
        <v>401</v>
      </c>
      <c r="O26" s="273" t="s">
        <v>139</v>
      </c>
      <c r="P26" s="273"/>
      <c r="Q26" s="273" t="s">
        <v>133</v>
      </c>
      <c r="R26" s="273" t="s">
        <v>133</v>
      </c>
      <c r="S26" s="273" t="s">
        <v>438</v>
      </c>
      <c r="T26" s="273" t="s">
        <v>133</v>
      </c>
      <c r="U26" s="273" t="s">
        <v>3873</v>
      </c>
      <c r="V26" s="273" t="s">
        <v>68</v>
      </c>
      <c r="W26" s="273" t="s">
        <v>68</v>
      </c>
      <c r="X26" s="273" t="s">
        <v>68</v>
      </c>
      <c r="Y26" s="273" t="s">
        <v>68</v>
      </c>
      <c r="Z26" s="273" t="s">
        <v>69</v>
      </c>
      <c r="AA26" s="273" t="s">
        <v>133</v>
      </c>
      <c r="AB26" s="273" t="s">
        <v>3742</v>
      </c>
      <c r="AC26" s="274">
        <v>72</v>
      </c>
      <c r="AD26" s="274">
        <v>8</v>
      </c>
      <c r="AE26" s="274">
        <v>13</v>
      </c>
      <c r="AF26" s="707">
        <v>148.80000000000001</v>
      </c>
      <c r="AG26" s="707">
        <f t="shared" si="3"/>
        <v>0</v>
      </c>
      <c r="AH26" s="702">
        <f t="shared" si="1"/>
        <v>148.80000000000001</v>
      </c>
      <c r="AI26" s="703">
        <f t="shared" si="2"/>
        <v>159.21600000000001</v>
      </c>
    </row>
    <row r="27" spans="1:35" s="276" customFormat="1">
      <c r="A27" s="705">
        <v>25</v>
      </c>
      <c r="B27" s="273" t="s">
        <v>1</v>
      </c>
      <c r="C27" s="273" t="s">
        <v>3874</v>
      </c>
      <c r="D27" s="273" t="s">
        <v>3823</v>
      </c>
      <c r="E27" s="273" t="s">
        <v>408</v>
      </c>
      <c r="F27" s="273" t="s">
        <v>3875</v>
      </c>
      <c r="G27" s="273" t="s">
        <v>133</v>
      </c>
      <c r="H27" s="273" t="s">
        <v>443</v>
      </c>
      <c r="I27" s="273" t="s">
        <v>133</v>
      </c>
      <c r="J27" s="273" t="s">
        <v>121</v>
      </c>
      <c r="K27" s="273" t="s">
        <v>458</v>
      </c>
      <c r="L27" s="273" t="s">
        <v>386</v>
      </c>
      <c r="M27" s="273" t="s">
        <v>113</v>
      </c>
      <c r="N27" s="273" t="s">
        <v>401</v>
      </c>
      <c r="O27" s="273" t="s">
        <v>139</v>
      </c>
      <c r="P27" s="273"/>
      <c r="Q27" s="273" t="s">
        <v>133</v>
      </c>
      <c r="R27" s="273" t="s">
        <v>133</v>
      </c>
      <c r="S27" s="273" t="s">
        <v>133</v>
      </c>
      <c r="T27" s="273" t="s">
        <v>133</v>
      </c>
      <c r="U27" s="273" t="s">
        <v>3876</v>
      </c>
      <c r="V27" s="273" t="s">
        <v>68</v>
      </c>
      <c r="W27" s="273" t="s">
        <v>68</v>
      </c>
      <c r="X27" s="273" t="s">
        <v>68</v>
      </c>
      <c r="Y27" s="273" t="s">
        <v>68</v>
      </c>
      <c r="Z27" s="273" t="s">
        <v>69</v>
      </c>
      <c r="AA27" s="273" t="s">
        <v>133</v>
      </c>
      <c r="AB27" s="273" t="s">
        <v>238</v>
      </c>
      <c r="AC27" s="274">
        <v>52</v>
      </c>
      <c r="AD27" s="274">
        <v>8</v>
      </c>
      <c r="AE27" s="274">
        <v>8</v>
      </c>
      <c r="AF27" s="707">
        <v>108.80000000000001</v>
      </c>
      <c r="AG27" s="707">
        <f t="shared" si="3"/>
        <v>0</v>
      </c>
      <c r="AH27" s="702">
        <f t="shared" si="1"/>
        <v>108.80000000000001</v>
      </c>
      <c r="AI27" s="703">
        <f t="shared" si="2"/>
        <v>116.41600000000003</v>
      </c>
    </row>
    <row r="28" spans="1:35" s="716" customFormat="1" ht="15.75" thickBot="1">
      <c r="A28" s="710">
        <v>26</v>
      </c>
      <c r="B28" s="711" t="s">
        <v>1</v>
      </c>
      <c r="C28" s="711" t="s">
        <v>3877</v>
      </c>
      <c r="D28" s="711" t="s">
        <v>3823</v>
      </c>
      <c r="E28" s="711" t="s">
        <v>408</v>
      </c>
      <c r="F28" s="711" t="s">
        <v>3875</v>
      </c>
      <c r="G28" s="711" t="s">
        <v>133</v>
      </c>
      <c r="H28" s="711" t="s">
        <v>443</v>
      </c>
      <c r="I28" s="711" t="s">
        <v>133</v>
      </c>
      <c r="J28" s="711" t="s">
        <v>121</v>
      </c>
      <c r="K28" s="711" t="s">
        <v>458</v>
      </c>
      <c r="L28" s="711" t="s">
        <v>386</v>
      </c>
      <c r="M28" s="711" t="s">
        <v>113</v>
      </c>
      <c r="N28" s="711" t="s">
        <v>401</v>
      </c>
      <c r="O28" s="711" t="s">
        <v>139</v>
      </c>
      <c r="P28" s="711" t="s">
        <v>133</v>
      </c>
      <c r="Q28" s="711" t="s">
        <v>133</v>
      </c>
      <c r="R28" s="711" t="s">
        <v>133</v>
      </c>
      <c r="S28" s="711" t="s">
        <v>133</v>
      </c>
      <c r="T28" s="711" t="s">
        <v>133</v>
      </c>
      <c r="U28" s="711" t="s">
        <v>3878</v>
      </c>
      <c r="V28" s="711" t="s">
        <v>68</v>
      </c>
      <c r="W28" s="711" t="s">
        <v>68</v>
      </c>
      <c r="X28" s="711" t="s">
        <v>68</v>
      </c>
      <c r="Y28" s="711" t="s">
        <v>68</v>
      </c>
      <c r="Z28" s="711" t="s">
        <v>69</v>
      </c>
      <c r="AA28" s="711" t="s">
        <v>133</v>
      </c>
      <c r="AB28" s="711" t="s">
        <v>238</v>
      </c>
      <c r="AC28" s="712">
        <v>52</v>
      </c>
      <c r="AD28" s="712">
        <v>8</v>
      </c>
      <c r="AE28" s="712">
        <v>8</v>
      </c>
      <c r="AF28" s="713">
        <v>108.80000000000001</v>
      </c>
      <c r="AG28" s="713">
        <f t="shared" si="3"/>
        <v>0</v>
      </c>
      <c r="AH28" s="714">
        <f t="shared" si="1"/>
        <v>108.80000000000001</v>
      </c>
      <c r="AI28" s="715">
        <f t="shared" si="2"/>
        <v>116.41600000000003</v>
      </c>
    </row>
    <row r="29" spans="1:35">
      <c r="AH29" s="128"/>
    </row>
    <row r="30" spans="1:35">
      <c r="A30" s="706" t="s">
        <v>133</v>
      </c>
      <c r="AH30" s="128"/>
      <c r="AI30" s="129"/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 r:id="rId1"/>
    </customSheetView>
    <customSheetView guid="{5B1FA305-463D-4B6E-BF98-81A6929C891E}" scale="75" hiddenColumns="1">
      <pageMargins left="0.7" right="0.7" top="0.75" bottom="0.75" header="0.3" footer="0.3"/>
      <pageSetup orientation="portrait" horizontalDpi="4294967295" verticalDpi="4294967295" r:id="rId2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 r:id="rId3"/>
    </customSheetView>
    <customSheetView guid="{B6E6045D-E631-482D-8F65-2EABDB0B6ECE}" scale="75" hiddenColumns="1">
      <selection activeCell="AW39" sqref="AW39"/>
      <pageMargins left="0" right="0" top="0" bottom="0" header="0" footer="0"/>
      <pageSetup orientation="portrait" horizontalDpi="4294967295" verticalDpi="4294967295" r:id="rId4"/>
    </customSheetView>
    <customSheetView guid="{074FE138-8171-45F3-8951-6B9C47661CC2}" scale="75" hiddenColumns="1">
      <selection activeCell="AW39" sqref="AW39"/>
      <pageMargins left="0" right="0" top="0" bottom="0" header="0" footer="0"/>
      <pageSetup orientation="portrait" horizontalDpi="4294967295" verticalDpi="4294967295" r:id="rId5"/>
    </customSheetView>
    <customSheetView guid="{6B75CD61-CFF4-4706-A14B-83CD51F19D1B}" scale="75" hiddenColumns="1">
      <pageMargins left="0" right="0" top="0" bottom="0" header="0" footer="0"/>
      <pageSetup orientation="portrait" horizontalDpi="4294967295" verticalDpi="4294967295" r:id="rId6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 r:id="rId7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 r:id="rId8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 r:id="rId9"/>
    </customSheetView>
    <customSheetView guid="{71B299E4-61CE-49C1-81D9-062E3F90F2BD}" scale="75" hiddenColumns="1">
      <pageMargins left="0" right="0" top="0" bottom="0" header="0" footer="0"/>
      <pageSetup orientation="portrait" horizontalDpi="4294967295" verticalDpi="4294967295" r:id="rId10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 r:id="rId11"/>
    </customSheetView>
  </customSheetViews>
  <hyperlinks>
    <hyperlink ref="AK2" location="'OVERVIEW'!A1" display="BACK TO OVERVIEW"/>
  </hyperlinks>
  <pageMargins left="0" right="0" top="0" bottom="0" header="0" footer="0"/>
  <pageSetup orientation="portrait" horizontalDpi="4294967295" verticalDpi="4294967295" r:id="rId12"/>
  <drawing r:id="rId13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FFFF00"/>
  </sheetPr>
  <dimension ref="A1:AK263"/>
  <sheetViews>
    <sheetView topLeftCell="L169" zoomScale="75" zoomScaleNormal="75" workbookViewId="0">
      <selection activeCell="S199" sqref="S199"/>
    </sheetView>
  </sheetViews>
  <sheetFormatPr baseColWidth="10" defaultColWidth="6.85546875" defaultRowHeight="15"/>
  <cols>
    <col min="1" max="1" width="4.28515625" style="880" bestFit="1" customWidth="1"/>
    <col min="2" max="2" width="8.140625" style="170" bestFit="1" customWidth="1"/>
    <col min="3" max="3" width="12.85546875" style="170" hidden="1" customWidth="1"/>
    <col min="4" max="4" width="9.28515625" style="170" hidden="1" customWidth="1"/>
    <col min="5" max="5" width="11.5703125" style="170" hidden="1" customWidth="1"/>
    <col min="6" max="6" width="20.85546875" style="170" bestFit="1" customWidth="1"/>
    <col min="7" max="7" width="7.140625" style="170" hidden="1" customWidth="1"/>
    <col min="8" max="8" width="16.5703125" style="170" bestFit="1" customWidth="1"/>
    <col min="9" max="9" width="8.85546875" style="170" hidden="1" customWidth="1"/>
    <col min="10" max="10" width="6.42578125" style="170" bestFit="1" customWidth="1"/>
    <col min="11" max="11" width="21.140625" style="170" bestFit="1" customWidth="1"/>
    <col min="12" max="12" width="20.140625" style="170" bestFit="1" customWidth="1"/>
    <col min="13" max="13" width="11.140625" style="170" bestFit="1" customWidth="1"/>
    <col min="14" max="14" width="6.5703125" style="170" bestFit="1" customWidth="1"/>
    <col min="15" max="15" width="9.140625" style="170" bestFit="1" customWidth="1"/>
    <col min="16" max="16" width="9.28515625" style="170" hidden="1" customWidth="1"/>
    <col min="17" max="17" width="12.85546875" style="170" hidden="1" customWidth="1"/>
    <col min="18" max="18" width="15.7109375" style="170" hidden="1" customWidth="1"/>
    <col min="19" max="19" width="39.5703125" style="170" customWidth="1"/>
    <col min="20" max="20" width="10.5703125" style="170" hidden="1" customWidth="1"/>
    <col min="21" max="21" width="16.7109375" style="170" bestFit="1" customWidth="1"/>
    <col min="22" max="22" width="30" style="170" hidden="1" customWidth="1"/>
    <col min="23" max="23" width="30" style="170" bestFit="1" customWidth="1"/>
    <col min="24" max="24" width="16.85546875" style="170" bestFit="1" customWidth="1"/>
    <col min="25" max="25" width="15" style="170" bestFit="1" customWidth="1"/>
    <col min="26" max="26" width="4.7109375" style="170" bestFit="1" customWidth="1"/>
    <col min="27" max="27" width="6" style="170" bestFit="1" customWidth="1"/>
    <col min="28" max="28" width="13.85546875" style="170" hidden="1" customWidth="1"/>
    <col min="29" max="29" width="13.140625" style="171" hidden="1" customWidth="1"/>
    <col min="30" max="30" width="10" style="171" hidden="1" customWidth="1"/>
    <col min="31" max="31" width="9.85546875" style="171" hidden="1" customWidth="1"/>
    <col min="32" max="32" width="8.5703125" style="883" bestFit="1" customWidth="1"/>
    <col min="33" max="33" width="12.5703125" style="883" bestFit="1" customWidth="1"/>
    <col min="34" max="34" width="10" style="171" bestFit="1" customWidth="1"/>
    <col min="35" max="35" width="11" style="172" bestFit="1" customWidth="1"/>
    <col min="36" max="36" width="8.5703125" style="177" bestFit="1" customWidth="1"/>
    <col min="37" max="37" width="22.85546875" style="169" bestFit="1" customWidth="1"/>
    <col min="38" max="16384" width="6.85546875" style="169"/>
  </cols>
  <sheetData>
    <row r="1" spans="1:37" s="316" customFormat="1" ht="77.25" customHeight="1" thickBot="1">
      <c r="A1" s="879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3"/>
      <c r="AE1" s="313"/>
      <c r="AF1" s="882"/>
      <c r="AG1" s="882"/>
      <c r="AH1" s="313"/>
      <c r="AI1" s="314"/>
      <c r="AJ1" s="315"/>
    </row>
    <row r="2" spans="1:37" s="622" customFormat="1" ht="15.75" thickBot="1">
      <c r="A2" s="439" t="s">
        <v>22</v>
      </c>
      <c r="B2" s="618" t="s">
        <v>23</v>
      </c>
      <c r="C2" s="618" t="s">
        <v>24</v>
      </c>
      <c r="D2" s="618" t="s">
        <v>25</v>
      </c>
      <c r="E2" s="618" t="s">
        <v>26</v>
      </c>
      <c r="F2" s="618" t="s">
        <v>27</v>
      </c>
      <c r="G2" s="618" t="s">
        <v>28</v>
      </c>
      <c r="H2" s="618" t="s">
        <v>29</v>
      </c>
      <c r="I2" s="618" t="s">
        <v>30</v>
      </c>
      <c r="J2" s="618" t="s">
        <v>31</v>
      </c>
      <c r="K2" s="618" t="s">
        <v>32</v>
      </c>
      <c r="L2" s="618" t="s">
        <v>33</v>
      </c>
      <c r="M2" s="618" t="s">
        <v>34</v>
      </c>
      <c r="N2" s="618" t="s">
        <v>35</v>
      </c>
      <c r="O2" s="618" t="s">
        <v>36</v>
      </c>
      <c r="P2" s="618" t="s">
        <v>37</v>
      </c>
      <c r="Q2" s="618" t="s">
        <v>38</v>
      </c>
      <c r="R2" s="618" t="s">
        <v>39</v>
      </c>
      <c r="S2" s="618" t="s">
        <v>40</v>
      </c>
      <c r="T2" s="618" t="s">
        <v>41</v>
      </c>
      <c r="U2" s="618" t="s">
        <v>42</v>
      </c>
      <c r="V2" s="618" t="s">
        <v>43</v>
      </c>
      <c r="W2" s="618" t="s">
        <v>44</v>
      </c>
      <c r="X2" s="618" t="s">
        <v>45</v>
      </c>
      <c r="Y2" s="618" t="s">
        <v>46</v>
      </c>
      <c r="Z2" s="618" t="s">
        <v>47</v>
      </c>
      <c r="AA2" s="618" t="s">
        <v>48</v>
      </c>
      <c r="AB2" s="618" t="s">
        <v>49</v>
      </c>
      <c r="AC2" s="377" t="s">
        <v>50</v>
      </c>
      <c r="AD2" s="377" t="s">
        <v>51</v>
      </c>
      <c r="AE2" s="377" t="s">
        <v>52</v>
      </c>
      <c r="AF2" s="377" t="s">
        <v>53</v>
      </c>
      <c r="AG2" s="377" t="s">
        <v>54</v>
      </c>
      <c r="AH2" s="377" t="s">
        <v>55</v>
      </c>
      <c r="AI2" s="619" t="s">
        <v>56</v>
      </c>
      <c r="AJ2" s="620"/>
      <c r="AK2" s="621"/>
    </row>
    <row r="3" spans="1:37" s="409" customFormat="1">
      <c r="A3" s="404">
        <v>1</v>
      </c>
      <c r="B3" s="405" t="s">
        <v>1</v>
      </c>
      <c r="C3" s="405" t="s">
        <v>3879</v>
      </c>
      <c r="D3" s="405" t="s">
        <v>3880</v>
      </c>
      <c r="E3" s="405" t="s">
        <v>406</v>
      </c>
      <c r="F3" s="405" t="s">
        <v>3881</v>
      </c>
      <c r="G3" s="405" t="s">
        <v>133</v>
      </c>
      <c r="H3" s="405" t="s">
        <v>3166</v>
      </c>
      <c r="I3" s="405" t="s">
        <v>746</v>
      </c>
      <c r="J3" s="405" t="s">
        <v>389</v>
      </c>
      <c r="K3" s="405" t="s">
        <v>194</v>
      </c>
      <c r="L3" s="405" t="s">
        <v>2238</v>
      </c>
      <c r="M3" s="405" t="s">
        <v>113</v>
      </c>
      <c r="N3" s="405" t="s">
        <v>75</v>
      </c>
      <c r="O3" s="405" t="s">
        <v>65</v>
      </c>
      <c r="P3" s="405">
        <v>0</v>
      </c>
      <c r="Q3" s="405" t="s">
        <v>133</v>
      </c>
      <c r="R3" s="405" t="s">
        <v>133</v>
      </c>
      <c r="S3" s="405"/>
      <c r="T3" s="405" t="s">
        <v>133</v>
      </c>
      <c r="U3" s="405" t="s">
        <v>3882</v>
      </c>
      <c r="V3" s="405" t="s">
        <v>68</v>
      </c>
      <c r="W3" s="405" t="s">
        <v>68</v>
      </c>
      <c r="X3" s="405" t="s">
        <v>68</v>
      </c>
      <c r="Y3" s="405" t="s">
        <v>68</v>
      </c>
      <c r="Z3" s="405" t="s">
        <v>69</v>
      </c>
      <c r="AA3" s="405" t="s">
        <v>133</v>
      </c>
      <c r="AB3" s="405" t="s">
        <v>141</v>
      </c>
      <c r="AC3" s="406">
        <v>44</v>
      </c>
      <c r="AD3" s="406">
        <v>15</v>
      </c>
      <c r="AE3" s="406">
        <v>8</v>
      </c>
      <c r="AF3" s="407">
        <v>107.2</v>
      </c>
      <c r="AG3" s="407">
        <f t="shared" ref="AG3:AG9" si="0">AF3*(1-(0.95^0*0.9^0*0.8^0*0.7^0*0.65^0*0.93^0*0.93^0*1^0))</f>
        <v>0</v>
      </c>
      <c r="AH3" s="408">
        <f t="shared" ref="AH3:AH20" si="1">AF3-AG3</f>
        <v>107.2</v>
      </c>
      <c r="AI3" s="434">
        <f>AF3*1.07</f>
        <v>114.70400000000001</v>
      </c>
      <c r="AJ3" s="410"/>
    </row>
    <row r="4" spans="1:37" s="409" customFormat="1">
      <c r="A4" s="404">
        <v>2</v>
      </c>
      <c r="B4" s="405" t="s">
        <v>1</v>
      </c>
      <c r="C4" s="405" t="s">
        <v>3883</v>
      </c>
      <c r="D4" s="405" t="s">
        <v>3880</v>
      </c>
      <c r="E4" s="405" t="s">
        <v>3884</v>
      </c>
      <c r="F4" s="405" t="s">
        <v>3885</v>
      </c>
      <c r="G4" s="405" t="s">
        <v>133</v>
      </c>
      <c r="H4" s="405" t="s">
        <v>3886</v>
      </c>
      <c r="I4" s="405" t="s">
        <v>3887</v>
      </c>
      <c r="J4" s="405" t="s">
        <v>389</v>
      </c>
      <c r="K4" s="405" t="s">
        <v>437</v>
      </c>
      <c r="L4" s="405">
        <v>1000</v>
      </c>
      <c r="M4" s="405" t="s">
        <v>74</v>
      </c>
      <c r="N4" s="405" t="s">
        <v>401</v>
      </c>
      <c r="O4" s="405" t="s">
        <v>65</v>
      </c>
      <c r="P4" s="405">
        <v>0</v>
      </c>
      <c r="Q4" s="405" t="s">
        <v>133</v>
      </c>
      <c r="R4" s="405" t="s">
        <v>133</v>
      </c>
      <c r="S4" s="405" t="s">
        <v>3888</v>
      </c>
      <c r="T4" s="405" t="s">
        <v>133</v>
      </c>
      <c r="U4" s="405" t="s">
        <v>3889</v>
      </c>
      <c r="V4" s="405" t="s">
        <v>68</v>
      </c>
      <c r="W4" s="405" t="s">
        <v>68</v>
      </c>
      <c r="X4" s="405" t="s">
        <v>68</v>
      </c>
      <c r="Y4" s="405" t="s">
        <v>68</v>
      </c>
      <c r="Z4" s="405" t="s">
        <v>69</v>
      </c>
      <c r="AA4" s="405" t="s">
        <v>133</v>
      </c>
      <c r="AB4" s="405" t="s">
        <v>141</v>
      </c>
      <c r="AC4" s="406">
        <v>44</v>
      </c>
      <c r="AD4" s="406">
        <v>15</v>
      </c>
      <c r="AE4" s="406">
        <v>8</v>
      </c>
      <c r="AF4" s="407">
        <v>107.2</v>
      </c>
      <c r="AG4" s="407">
        <f t="shared" si="0"/>
        <v>0</v>
      </c>
      <c r="AH4" s="408">
        <f t="shared" si="1"/>
        <v>107.2</v>
      </c>
      <c r="AI4" s="434">
        <f t="shared" ref="AI4:AI20" si="2">AF4*1.07</f>
        <v>114.70400000000001</v>
      </c>
      <c r="AJ4" s="410"/>
    </row>
    <row r="5" spans="1:37" s="409" customFormat="1">
      <c r="A5" s="404">
        <v>3</v>
      </c>
      <c r="B5" s="405" t="s">
        <v>1</v>
      </c>
      <c r="C5" s="405" t="s">
        <v>3890</v>
      </c>
      <c r="D5" s="405" t="s">
        <v>3880</v>
      </c>
      <c r="E5" s="405" t="s">
        <v>3884</v>
      </c>
      <c r="F5" s="405" t="s">
        <v>3885</v>
      </c>
      <c r="G5" s="405" t="s">
        <v>133</v>
      </c>
      <c r="H5" s="405" t="s">
        <v>3886</v>
      </c>
      <c r="I5" s="405" t="s">
        <v>3887</v>
      </c>
      <c r="J5" s="405" t="s">
        <v>389</v>
      </c>
      <c r="K5" s="405" t="s">
        <v>437</v>
      </c>
      <c r="L5" s="405">
        <v>1000</v>
      </c>
      <c r="M5" s="405" t="s">
        <v>74</v>
      </c>
      <c r="N5" s="405" t="s">
        <v>401</v>
      </c>
      <c r="O5" s="405" t="s">
        <v>65</v>
      </c>
      <c r="P5" s="405">
        <v>0</v>
      </c>
      <c r="Q5" s="405" t="s">
        <v>133</v>
      </c>
      <c r="R5" s="405" t="s">
        <v>133</v>
      </c>
      <c r="S5" s="405" t="s">
        <v>3888</v>
      </c>
      <c r="T5" s="405" t="s">
        <v>133</v>
      </c>
      <c r="U5" s="405" t="s">
        <v>3891</v>
      </c>
      <c r="V5" s="405" t="s">
        <v>68</v>
      </c>
      <c r="W5" s="405" t="s">
        <v>68</v>
      </c>
      <c r="X5" s="405" t="s">
        <v>68</v>
      </c>
      <c r="Y5" s="405" t="s">
        <v>68</v>
      </c>
      <c r="Z5" s="405" t="s">
        <v>69</v>
      </c>
      <c r="AA5" s="405" t="s">
        <v>133</v>
      </c>
      <c r="AB5" s="405" t="s">
        <v>141</v>
      </c>
      <c r="AC5" s="406">
        <v>44</v>
      </c>
      <c r="AD5" s="406">
        <v>15</v>
      </c>
      <c r="AE5" s="406">
        <v>8</v>
      </c>
      <c r="AF5" s="407">
        <v>107.2</v>
      </c>
      <c r="AG5" s="407">
        <f t="shared" si="0"/>
        <v>0</v>
      </c>
      <c r="AH5" s="408">
        <f t="shared" si="1"/>
        <v>107.2</v>
      </c>
      <c r="AI5" s="434">
        <f t="shared" si="2"/>
        <v>114.70400000000001</v>
      </c>
      <c r="AJ5" s="410"/>
    </row>
    <row r="6" spans="1:37" s="409" customFormat="1">
      <c r="A6" s="404">
        <v>4</v>
      </c>
      <c r="B6" s="405" t="s">
        <v>1</v>
      </c>
      <c r="C6" s="405" t="s">
        <v>3892</v>
      </c>
      <c r="D6" s="405" t="s">
        <v>3880</v>
      </c>
      <c r="E6" s="405" t="s">
        <v>3884</v>
      </c>
      <c r="F6" s="405" t="s">
        <v>3885</v>
      </c>
      <c r="G6" s="405" t="s">
        <v>133</v>
      </c>
      <c r="H6" s="405" t="s">
        <v>3886</v>
      </c>
      <c r="I6" s="405" t="s">
        <v>3887</v>
      </c>
      <c r="J6" s="405" t="s">
        <v>121</v>
      </c>
      <c r="K6" s="405" t="s">
        <v>437</v>
      </c>
      <c r="L6" s="405">
        <v>1000</v>
      </c>
      <c r="M6" s="405" t="s">
        <v>74</v>
      </c>
      <c r="N6" s="405" t="s">
        <v>401</v>
      </c>
      <c r="O6" s="405" t="s">
        <v>65</v>
      </c>
      <c r="P6" s="405">
        <v>0</v>
      </c>
      <c r="Q6" s="405" t="s">
        <v>133</v>
      </c>
      <c r="R6" s="405" t="s">
        <v>133</v>
      </c>
      <c r="S6" s="405" t="s">
        <v>3888</v>
      </c>
      <c r="T6" s="405" t="s">
        <v>133</v>
      </c>
      <c r="U6" s="405" t="s">
        <v>3893</v>
      </c>
      <c r="V6" s="405" t="s">
        <v>68</v>
      </c>
      <c r="W6" s="405" t="s">
        <v>68</v>
      </c>
      <c r="X6" s="405" t="s">
        <v>68</v>
      </c>
      <c r="Y6" s="405" t="s">
        <v>68</v>
      </c>
      <c r="Z6" s="405" t="s">
        <v>69</v>
      </c>
      <c r="AA6" s="405" t="s">
        <v>133</v>
      </c>
      <c r="AB6" s="405" t="s">
        <v>141</v>
      </c>
      <c r="AC6" s="406">
        <v>44</v>
      </c>
      <c r="AD6" s="406">
        <v>8</v>
      </c>
      <c r="AE6" s="406">
        <v>8</v>
      </c>
      <c r="AF6" s="407">
        <v>96</v>
      </c>
      <c r="AG6" s="407">
        <f t="shared" si="0"/>
        <v>0</v>
      </c>
      <c r="AH6" s="408">
        <f t="shared" si="1"/>
        <v>96</v>
      </c>
      <c r="AI6" s="434">
        <f t="shared" si="2"/>
        <v>102.72</v>
      </c>
      <c r="AJ6" s="410"/>
    </row>
    <row r="7" spans="1:37" s="409" customFormat="1">
      <c r="A7" s="404">
        <v>5</v>
      </c>
      <c r="B7" s="405" t="s">
        <v>1</v>
      </c>
      <c r="C7" s="405" t="s">
        <v>3894</v>
      </c>
      <c r="D7" s="405" t="s">
        <v>3880</v>
      </c>
      <c r="E7" s="405" t="s">
        <v>1144</v>
      </c>
      <c r="F7" s="405" t="s">
        <v>3895</v>
      </c>
      <c r="G7" s="405" t="s">
        <v>133</v>
      </c>
      <c r="H7" s="405" t="s">
        <v>709</v>
      </c>
      <c r="I7" s="405" t="s">
        <v>669</v>
      </c>
      <c r="J7" s="405" t="s">
        <v>389</v>
      </c>
      <c r="K7" s="405" t="s">
        <v>692</v>
      </c>
      <c r="L7" s="405">
        <v>500</v>
      </c>
      <c r="M7" s="405" t="s">
        <v>74</v>
      </c>
      <c r="N7" s="405" t="s">
        <v>401</v>
      </c>
      <c r="O7" s="405" t="s">
        <v>65</v>
      </c>
      <c r="P7" s="405">
        <v>0</v>
      </c>
      <c r="Q7" s="405" t="s">
        <v>133</v>
      </c>
      <c r="R7" s="405" t="s">
        <v>133</v>
      </c>
      <c r="S7" s="405" t="s">
        <v>3896</v>
      </c>
      <c r="T7" s="405" t="s">
        <v>133</v>
      </c>
      <c r="U7" s="405" t="s">
        <v>3897</v>
      </c>
      <c r="V7" s="405" t="s">
        <v>68</v>
      </c>
      <c r="W7" s="405" t="s">
        <v>68</v>
      </c>
      <c r="X7" s="405" t="s">
        <v>68</v>
      </c>
      <c r="Y7" s="405" t="s">
        <v>68</v>
      </c>
      <c r="Z7" s="405" t="s">
        <v>69</v>
      </c>
      <c r="AA7" s="405" t="s">
        <v>133</v>
      </c>
      <c r="AB7" s="405" t="s">
        <v>3898</v>
      </c>
      <c r="AC7" s="406">
        <v>44</v>
      </c>
      <c r="AD7" s="406">
        <v>15</v>
      </c>
      <c r="AE7" s="406">
        <v>0</v>
      </c>
      <c r="AF7" s="407">
        <v>94.4</v>
      </c>
      <c r="AG7" s="407">
        <f t="shared" si="0"/>
        <v>0</v>
      </c>
      <c r="AH7" s="408">
        <f t="shared" si="1"/>
        <v>94.4</v>
      </c>
      <c r="AI7" s="434">
        <f t="shared" si="2"/>
        <v>101.00800000000001</v>
      </c>
      <c r="AJ7" s="410"/>
    </row>
    <row r="8" spans="1:37" s="409" customFormat="1">
      <c r="A8" s="404">
        <v>6</v>
      </c>
      <c r="B8" s="405" t="s">
        <v>1</v>
      </c>
      <c r="C8" s="405" t="s">
        <v>3899</v>
      </c>
      <c r="D8" s="405" t="s">
        <v>3880</v>
      </c>
      <c r="E8" s="405" t="s">
        <v>1144</v>
      </c>
      <c r="F8" s="405" t="s">
        <v>3895</v>
      </c>
      <c r="G8" s="405" t="s">
        <v>133</v>
      </c>
      <c r="H8" s="405" t="s">
        <v>709</v>
      </c>
      <c r="I8" s="405" t="s">
        <v>669</v>
      </c>
      <c r="J8" s="405" t="s">
        <v>454</v>
      </c>
      <c r="K8" s="405" t="s">
        <v>692</v>
      </c>
      <c r="L8" s="405">
        <v>500</v>
      </c>
      <c r="M8" s="405" t="s">
        <v>74</v>
      </c>
      <c r="N8" s="405" t="s">
        <v>401</v>
      </c>
      <c r="O8" s="405" t="s">
        <v>65</v>
      </c>
      <c r="P8" s="405">
        <v>0</v>
      </c>
      <c r="Q8" s="405" t="s">
        <v>133</v>
      </c>
      <c r="R8" s="405" t="s">
        <v>133</v>
      </c>
      <c r="S8" s="405" t="s">
        <v>3896</v>
      </c>
      <c r="T8" s="405" t="s">
        <v>133</v>
      </c>
      <c r="U8" s="405" t="s">
        <v>3900</v>
      </c>
      <c r="V8" s="405" t="s">
        <v>68</v>
      </c>
      <c r="W8" s="405" t="s">
        <v>68</v>
      </c>
      <c r="X8" s="405" t="s">
        <v>68</v>
      </c>
      <c r="Y8" s="405" t="s">
        <v>68</v>
      </c>
      <c r="Z8" s="405" t="s">
        <v>69</v>
      </c>
      <c r="AA8" s="405" t="s">
        <v>133</v>
      </c>
      <c r="AB8" s="405" t="s">
        <v>3898</v>
      </c>
      <c r="AC8" s="406">
        <v>44</v>
      </c>
      <c r="AD8" s="406">
        <v>60</v>
      </c>
      <c r="AE8" s="406">
        <v>0</v>
      </c>
      <c r="AF8" s="407">
        <v>166.4</v>
      </c>
      <c r="AG8" s="407">
        <f t="shared" si="0"/>
        <v>0</v>
      </c>
      <c r="AH8" s="408">
        <f t="shared" si="1"/>
        <v>166.4</v>
      </c>
      <c r="AI8" s="434">
        <f t="shared" si="2"/>
        <v>178.04800000000003</v>
      </c>
      <c r="AJ8" s="410"/>
    </row>
    <row r="9" spans="1:37" s="409" customFormat="1">
      <c r="A9" s="404">
        <v>7</v>
      </c>
      <c r="B9" s="405" t="s">
        <v>1</v>
      </c>
      <c r="C9" s="405" t="s">
        <v>3901</v>
      </c>
      <c r="D9" s="405" t="s">
        <v>3880</v>
      </c>
      <c r="E9" s="405" t="s">
        <v>421</v>
      </c>
      <c r="F9" s="405" t="s">
        <v>3902</v>
      </c>
      <c r="G9" s="405" t="s">
        <v>133</v>
      </c>
      <c r="H9" s="405" t="s">
        <v>3903</v>
      </c>
      <c r="I9" s="405" t="s">
        <v>133</v>
      </c>
      <c r="J9" s="405" t="s">
        <v>121</v>
      </c>
      <c r="K9" s="405" t="s">
        <v>133</v>
      </c>
      <c r="L9" s="405">
        <v>500</v>
      </c>
      <c r="M9" s="405" t="s">
        <v>236</v>
      </c>
      <c r="N9" s="405" t="s">
        <v>75</v>
      </c>
      <c r="O9" s="405" t="s">
        <v>65</v>
      </c>
      <c r="P9" s="405" t="s">
        <v>133</v>
      </c>
      <c r="Q9" s="405" t="s">
        <v>133</v>
      </c>
      <c r="R9" s="405" t="s">
        <v>133</v>
      </c>
      <c r="S9" s="405" t="s">
        <v>3904</v>
      </c>
      <c r="T9" s="405" t="s">
        <v>133</v>
      </c>
      <c r="U9" s="405" t="s">
        <v>3905</v>
      </c>
      <c r="V9" s="405" t="s">
        <v>68</v>
      </c>
      <c r="W9" s="405" t="s">
        <v>68</v>
      </c>
      <c r="X9" s="405" t="s">
        <v>68</v>
      </c>
      <c r="Y9" s="405" t="s">
        <v>68</v>
      </c>
      <c r="Z9" s="405" t="s">
        <v>69</v>
      </c>
      <c r="AA9" s="405" t="s">
        <v>133</v>
      </c>
      <c r="AB9" s="405" t="s">
        <v>238</v>
      </c>
      <c r="AC9" s="406">
        <v>50</v>
      </c>
      <c r="AD9" s="406">
        <v>8</v>
      </c>
      <c r="AE9" s="406">
        <v>0</v>
      </c>
      <c r="AF9" s="407">
        <v>92.800000000000011</v>
      </c>
      <c r="AG9" s="407">
        <f t="shared" si="0"/>
        <v>0</v>
      </c>
      <c r="AH9" s="408">
        <f t="shared" si="1"/>
        <v>92.800000000000011</v>
      </c>
      <c r="AI9" s="434">
        <f t="shared" si="2"/>
        <v>99.296000000000021</v>
      </c>
      <c r="AJ9" s="410"/>
    </row>
    <row r="10" spans="1:37" s="409" customFormat="1">
      <c r="A10" s="404">
        <v>8</v>
      </c>
      <c r="B10" s="405" t="s">
        <v>1</v>
      </c>
      <c r="C10" s="405" t="s">
        <v>3906</v>
      </c>
      <c r="D10" s="405" t="s">
        <v>3880</v>
      </c>
      <c r="E10" s="405" t="s">
        <v>601</v>
      </c>
      <c r="F10" s="405" t="s">
        <v>3907</v>
      </c>
      <c r="G10" s="405" t="s">
        <v>133</v>
      </c>
      <c r="H10" s="405" t="s">
        <v>388</v>
      </c>
      <c r="I10" s="405" t="s">
        <v>133</v>
      </c>
      <c r="J10" s="405" t="s">
        <v>389</v>
      </c>
      <c r="K10" s="405" t="s">
        <v>133</v>
      </c>
      <c r="L10" s="405" t="s">
        <v>133</v>
      </c>
      <c r="M10" s="405" t="s">
        <v>74</v>
      </c>
      <c r="N10" s="405" t="s">
        <v>392</v>
      </c>
      <c r="O10" s="405" t="s">
        <v>65</v>
      </c>
      <c r="P10" s="405" t="s">
        <v>133</v>
      </c>
      <c r="Q10" s="405" t="s">
        <v>133</v>
      </c>
      <c r="R10" s="405" t="s">
        <v>133</v>
      </c>
      <c r="S10" s="405" t="s">
        <v>133</v>
      </c>
      <c r="T10" s="405" t="s">
        <v>133</v>
      </c>
      <c r="U10" s="405" t="s">
        <v>3908</v>
      </c>
      <c r="V10" s="405" t="s">
        <v>68</v>
      </c>
      <c r="W10" s="405" t="s">
        <v>68</v>
      </c>
      <c r="X10" s="405" t="s">
        <v>68</v>
      </c>
      <c r="Y10" s="405" t="s">
        <v>68</v>
      </c>
      <c r="Z10" s="405" t="s">
        <v>69</v>
      </c>
      <c r="AA10" s="405" t="s">
        <v>133</v>
      </c>
      <c r="AB10" s="405" t="s">
        <v>3909</v>
      </c>
      <c r="AC10" s="406">
        <v>48</v>
      </c>
      <c r="AD10" s="406">
        <v>15</v>
      </c>
      <c r="AE10" s="406">
        <v>0</v>
      </c>
      <c r="AF10" s="407">
        <v>100.80000000000001</v>
      </c>
      <c r="AG10" s="407">
        <v>0</v>
      </c>
      <c r="AH10" s="408">
        <f t="shared" si="1"/>
        <v>100.80000000000001</v>
      </c>
      <c r="AI10" s="434">
        <f t="shared" si="2"/>
        <v>107.85600000000002</v>
      </c>
      <c r="AJ10" s="410"/>
    </row>
    <row r="11" spans="1:37" s="409" customFormat="1">
      <c r="A11" s="404">
        <v>9</v>
      </c>
      <c r="B11" s="405" t="s">
        <v>1</v>
      </c>
      <c r="C11" s="405" t="s">
        <v>3910</v>
      </c>
      <c r="D11" s="405" t="s">
        <v>3880</v>
      </c>
      <c r="E11" s="405" t="s">
        <v>1144</v>
      </c>
      <c r="F11" s="405" t="s">
        <v>3911</v>
      </c>
      <c r="G11" s="405" t="s">
        <v>133</v>
      </c>
      <c r="H11" s="405" t="s">
        <v>425</v>
      </c>
      <c r="I11" s="405">
        <v>3000</v>
      </c>
      <c r="J11" s="405" t="s">
        <v>108</v>
      </c>
      <c r="K11" s="405" t="s">
        <v>194</v>
      </c>
      <c r="L11" s="405">
        <v>250</v>
      </c>
      <c r="M11" s="405" t="s">
        <v>113</v>
      </c>
      <c r="N11" s="405" t="s">
        <v>75</v>
      </c>
      <c r="O11" s="405" t="s">
        <v>65</v>
      </c>
      <c r="P11" s="405">
        <v>0</v>
      </c>
      <c r="Q11" s="405" t="s">
        <v>133</v>
      </c>
      <c r="R11" s="405" t="s">
        <v>133</v>
      </c>
      <c r="S11" s="405"/>
      <c r="T11" s="405" t="s">
        <v>133</v>
      </c>
      <c r="U11" s="405" t="s">
        <v>3912</v>
      </c>
      <c r="V11" s="405" t="s">
        <v>68</v>
      </c>
      <c r="W11" s="405" t="s">
        <v>68</v>
      </c>
      <c r="X11" s="405" t="s">
        <v>68</v>
      </c>
      <c r="Y11" s="405" t="s">
        <v>68</v>
      </c>
      <c r="Z11" s="405" t="s">
        <v>69</v>
      </c>
      <c r="AA11" s="405" t="s">
        <v>133</v>
      </c>
      <c r="AB11" s="405" t="s">
        <v>3913</v>
      </c>
      <c r="AC11" s="406">
        <v>41</v>
      </c>
      <c r="AD11" s="406">
        <v>0</v>
      </c>
      <c r="AE11" s="406">
        <v>0</v>
      </c>
      <c r="AF11" s="407">
        <v>65.600000000000009</v>
      </c>
      <c r="AG11" s="407">
        <f>AF11*(1-(0.95^0*0.9^0*0.8^0*0.7^0*0.65^0*0.93^0*0.93^0*1^0))</f>
        <v>0</v>
      </c>
      <c r="AH11" s="408">
        <f t="shared" si="1"/>
        <v>65.600000000000009</v>
      </c>
      <c r="AI11" s="434">
        <f t="shared" si="2"/>
        <v>70.192000000000007</v>
      </c>
      <c r="AJ11" s="410"/>
    </row>
    <row r="12" spans="1:37" s="409" customFormat="1">
      <c r="A12" s="404">
        <v>10</v>
      </c>
      <c r="B12" s="405" t="s">
        <v>1</v>
      </c>
      <c r="C12" s="405" t="s">
        <v>3914</v>
      </c>
      <c r="D12" s="405" t="s">
        <v>3880</v>
      </c>
      <c r="E12" s="405" t="s">
        <v>1144</v>
      </c>
      <c r="F12" s="405" t="s">
        <v>3911</v>
      </c>
      <c r="G12" s="405" t="s">
        <v>133</v>
      </c>
      <c r="H12" s="405" t="s">
        <v>425</v>
      </c>
      <c r="I12" s="405">
        <v>3000</v>
      </c>
      <c r="J12" s="405" t="s">
        <v>108</v>
      </c>
      <c r="K12" s="405" t="s">
        <v>194</v>
      </c>
      <c r="L12" s="405" t="s">
        <v>3915</v>
      </c>
      <c r="M12" s="405" t="s">
        <v>63</v>
      </c>
      <c r="N12" s="405" t="s">
        <v>75</v>
      </c>
      <c r="O12" s="405" t="s">
        <v>65</v>
      </c>
      <c r="P12" s="405">
        <v>0</v>
      </c>
      <c r="Q12" s="405" t="s">
        <v>133</v>
      </c>
      <c r="R12" s="405" t="s">
        <v>133</v>
      </c>
      <c r="S12" s="405" t="s">
        <v>3916</v>
      </c>
      <c r="T12" s="405" t="s">
        <v>133</v>
      </c>
      <c r="U12" s="405" t="s">
        <v>3917</v>
      </c>
      <c r="V12" s="405" t="s">
        <v>418</v>
      </c>
      <c r="W12" s="405" t="s">
        <v>418</v>
      </c>
      <c r="X12" s="405" t="s">
        <v>68</v>
      </c>
      <c r="Y12" s="405" t="s">
        <v>68</v>
      </c>
      <c r="Z12" s="405" t="s">
        <v>69</v>
      </c>
      <c r="AA12" s="405" t="s">
        <v>133</v>
      </c>
      <c r="AB12" s="405" t="s">
        <v>3918</v>
      </c>
      <c r="AC12" s="406">
        <v>41</v>
      </c>
      <c r="AD12" s="406">
        <v>0</v>
      </c>
      <c r="AE12" s="406">
        <v>8</v>
      </c>
      <c r="AF12" s="407">
        <v>78.400000000000006</v>
      </c>
      <c r="AG12" s="407">
        <v>0</v>
      </c>
      <c r="AH12" s="408">
        <f t="shared" si="1"/>
        <v>78.400000000000006</v>
      </c>
      <c r="AI12" s="434">
        <f t="shared" si="2"/>
        <v>83.888000000000005</v>
      </c>
      <c r="AJ12" s="410"/>
    </row>
    <row r="13" spans="1:37" s="409" customFormat="1">
      <c r="A13" s="404">
        <v>11</v>
      </c>
      <c r="B13" s="405" t="s">
        <v>1</v>
      </c>
      <c r="C13" s="405" t="s">
        <v>3919</v>
      </c>
      <c r="D13" s="405" t="s">
        <v>3880</v>
      </c>
      <c r="E13" s="405" t="s">
        <v>1105</v>
      </c>
      <c r="F13" s="405" t="s">
        <v>3911</v>
      </c>
      <c r="G13" s="405" t="s">
        <v>133</v>
      </c>
      <c r="H13" s="405" t="s">
        <v>394</v>
      </c>
      <c r="I13" s="405">
        <v>3000</v>
      </c>
      <c r="J13" s="405" t="s">
        <v>389</v>
      </c>
      <c r="K13" s="405" t="s">
        <v>194</v>
      </c>
      <c r="L13" s="405" t="s">
        <v>3920</v>
      </c>
      <c r="M13" s="405" t="s">
        <v>74</v>
      </c>
      <c r="N13" s="405" t="s">
        <v>75</v>
      </c>
      <c r="O13" s="405" t="s">
        <v>65</v>
      </c>
      <c r="P13" s="405">
        <v>0</v>
      </c>
      <c r="Q13" s="405" t="s">
        <v>133</v>
      </c>
      <c r="R13" s="405" t="s">
        <v>133</v>
      </c>
      <c r="S13" s="405" t="s">
        <v>3167</v>
      </c>
      <c r="T13" s="405" t="s">
        <v>375</v>
      </c>
      <c r="U13" s="405" t="s">
        <v>3921</v>
      </c>
      <c r="V13" s="405" t="s">
        <v>68</v>
      </c>
      <c r="W13" s="405" t="s">
        <v>68</v>
      </c>
      <c r="X13" s="405" t="s">
        <v>68</v>
      </c>
      <c r="Y13" s="405" t="s">
        <v>68</v>
      </c>
      <c r="Z13" s="405" t="s">
        <v>69</v>
      </c>
      <c r="AA13" s="405" t="s">
        <v>133</v>
      </c>
      <c r="AB13" s="405" t="s">
        <v>3913</v>
      </c>
      <c r="AC13" s="406">
        <v>52</v>
      </c>
      <c r="AD13" s="406">
        <v>15</v>
      </c>
      <c r="AE13" s="406">
        <v>16</v>
      </c>
      <c r="AF13" s="407">
        <v>132.80000000000001</v>
      </c>
      <c r="AG13" s="407">
        <f t="shared" ref="AG13:AG18" si="3">AF13*(1-(0.95^0*0.9^0*0.8^0*0.7^0*0.65^0*0.93^0*0.93^0*1^0))</f>
        <v>0</v>
      </c>
      <c r="AH13" s="408">
        <f t="shared" si="1"/>
        <v>132.80000000000001</v>
      </c>
      <c r="AI13" s="434">
        <f t="shared" si="2"/>
        <v>142.09600000000003</v>
      </c>
      <c r="AJ13" s="410"/>
    </row>
    <row r="14" spans="1:37" s="409" customFormat="1">
      <c r="A14" s="404">
        <v>12</v>
      </c>
      <c r="B14" s="405" t="s">
        <v>1</v>
      </c>
      <c r="C14" s="405" t="s">
        <v>3922</v>
      </c>
      <c r="D14" s="405" t="s">
        <v>3880</v>
      </c>
      <c r="E14" s="405" t="s">
        <v>1090</v>
      </c>
      <c r="F14" s="405" t="s">
        <v>3911</v>
      </c>
      <c r="G14" s="405" t="s">
        <v>133</v>
      </c>
      <c r="H14" s="405" t="s">
        <v>394</v>
      </c>
      <c r="I14" s="405">
        <v>3000</v>
      </c>
      <c r="J14" s="405" t="s">
        <v>121</v>
      </c>
      <c r="K14" s="405" t="s">
        <v>194</v>
      </c>
      <c r="L14" s="405" t="s">
        <v>3923</v>
      </c>
      <c r="M14" s="405" t="s">
        <v>74</v>
      </c>
      <c r="N14" s="405" t="s">
        <v>392</v>
      </c>
      <c r="O14" s="405" t="s">
        <v>65</v>
      </c>
      <c r="P14" s="405">
        <v>0</v>
      </c>
      <c r="Q14" s="405" t="s">
        <v>133</v>
      </c>
      <c r="R14" s="405" t="s">
        <v>133</v>
      </c>
      <c r="S14" s="405" t="s">
        <v>880</v>
      </c>
      <c r="T14" s="405" t="s">
        <v>133</v>
      </c>
      <c r="U14" s="405" t="s">
        <v>3924</v>
      </c>
      <c r="V14" s="405" t="s">
        <v>68</v>
      </c>
      <c r="W14" s="405" t="s">
        <v>68</v>
      </c>
      <c r="X14" s="405" t="s">
        <v>68</v>
      </c>
      <c r="Y14" s="405" t="s">
        <v>68</v>
      </c>
      <c r="Z14" s="405" t="s">
        <v>69</v>
      </c>
      <c r="AA14" s="405" t="s">
        <v>133</v>
      </c>
      <c r="AB14" s="405" t="s">
        <v>3913</v>
      </c>
      <c r="AC14" s="406">
        <v>52</v>
      </c>
      <c r="AD14" s="406">
        <v>8</v>
      </c>
      <c r="AE14" s="406">
        <v>8</v>
      </c>
      <c r="AF14" s="407">
        <v>108.80000000000001</v>
      </c>
      <c r="AG14" s="407">
        <f t="shared" si="3"/>
        <v>0</v>
      </c>
      <c r="AH14" s="408">
        <f t="shared" si="1"/>
        <v>108.80000000000001</v>
      </c>
      <c r="AI14" s="434">
        <f t="shared" si="2"/>
        <v>116.41600000000003</v>
      </c>
      <c r="AJ14" s="410"/>
    </row>
    <row r="15" spans="1:37" s="409" customFormat="1">
      <c r="A15" s="404">
        <v>13</v>
      </c>
      <c r="B15" s="405" t="s">
        <v>1</v>
      </c>
      <c r="C15" s="405" t="s">
        <v>3925</v>
      </c>
      <c r="D15" s="405" t="s">
        <v>3880</v>
      </c>
      <c r="E15" s="405" t="s">
        <v>3884</v>
      </c>
      <c r="F15" s="405" t="s">
        <v>3926</v>
      </c>
      <c r="G15" s="405" t="s">
        <v>133</v>
      </c>
      <c r="H15" s="405" t="s">
        <v>3206</v>
      </c>
      <c r="I15" s="405" t="s">
        <v>669</v>
      </c>
      <c r="J15" s="405" t="s">
        <v>389</v>
      </c>
      <c r="K15" s="405" t="s">
        <v>194</v>
      </c>
      <c r="L15" s="405">
        <v>1000</v>
      </c>
      <c r="M15" s="405" t="s">
        <v>74</v>
      </c>
      <c r="N15" s="405" t="s">
        <v>392</v>
      </c>
      <c r="O15" s="405" t="s">
        <v>65</v>
      </c>
      <c r="P15" s="405">
        <v>0</v>
      </c>
      <c r="Q15" s="405" t="s">
        <v>133</v>
      </c>
      <c r="R15" s="405" t="s">
        <v>133</v>
      </c>
      <c r="S15" s="405"/>
      <c r="T15" s="405" t="s">
        <v>133</v>
      </c>
      <c r="U15" s="405" t="s">
        <v>3927</v>
      </c>
      <c r="V15" s="405" t="s">
        <v>68</v>
      </c>
      <c r="W15" s="405" t="s">
        <v>68</v>
      </c>
      <c r="X15" s="405" t="s">
        <v>68</v>
      </c>
      <c r="Y15" s="405" t="s">
        <v>68</v>
      </c>
      <c r="Z15" s="405" t="s">
        <v>69</v>
      </c>
      <c r="AA15" s="405" t="s">
        <v>133</v>
      </c>
      <c r="AB15" s="405" t="s">
        <v>3928</v>
      </c>
      <c r="AC15" s="406">
        <v>58</v>
      </c>
      <c r="AD15" s="406">
        <v>15</v>
      </c>
      <c r="AE15" s="406">
        <v>8</v>
      </c>
      <c r="AF15" s="407">
        <v>129.6</v>
      </c>
      <c r="AG15" s="407">
        <f t="shared" si="3"/>
        <v>0</v>
      </c>
      <c r="AH15" s="408">
        <f t="shared" si="1"/>
        <v>129.6</v>
      </c>
      <c r="AI15" s="434">
        <f t="shared" si="2"/>
        <v>138.672</v>
      </c>
      <c r="AJ15" s="410"/>
    </row>
    <row r="16" spans="1:37" s="409" customFormat="1">
      <c r="A16" s="404">
        <v>14</v>
      </c>
      <c r="B16" s="405" t="s">
        <v>1</v>
      </c>
      <c r="C16" s="405" t="s">
        <v>3929</v>
      </c>
      <c r="D16" s="405" t="s">
        <v>3880</v>
      </c>
      <c r="E16" s="405" t="s">
        <v>3884</v>
      </c>
      <c r="F16" s="405" t="s">
        <v>3926</v>
      </c>
      <c r="G16" s="405" t="s">
        <v>133</v>
      </c>
      <c r="H16" s="405" t="s">
        <v>3206</v>
      </c>
      <c r="I16" s="405" t="s">
        <v>669</v>
      </c>
      <c r="J16" s="405" t="s">
        <v>389</v>
      </c>
      <c r="K16" s="405" t="s">
        <v>194</v>
      </c>
      <c r="L16" s="405">
        <v>1000</v>
      </c>
      <c r="M16" s="405" t="s">
        <v>74</v>
      </c>
      <c r="N16" s="405" t="s">
        <v>392</v>
      </c>
      <c r="O16" s="405" t="s">
        <v>65</v>
      </c>
      <c r="P16" s="405">
        <v>0</v>
      </c>
      <c r="Q16" s="405" t="s">
        <v>133</v>
      </c>
      <c r="R16" s="405" t="s">
        <v>133</v>
      </c>
      <c r="S16" s="405"/>
      <c r="T16" s="405" t="s">
        <v>133</v>
      </c>
      <c r="U16" s="405" t="s">
        <v>3930</v>
      </c>
      <c r="V16" s="405" t="s">
        <v>68</v>
      </c>
      <c r="W16" s="405" t="s">
        <v>68</v>
      </c>
      <c r="X16" s="405" t="s">
        <v>68</v>
      </c>
      <c r="Y16" s="405" t="s">
        <v>68</v>
      </c>
      <c r="Z16" s="405" t="s">
        <v>69</v>
      </c>
      <c r="AA16" s="405" t="s">
        <v>133</v>
      </c>
      <c r="AB16" s="405" t="s">
        <v>3928</v>
      </c>
      <c r="AC16" s="406">
        <v>58</v>
      </c>
      <c r="AD16" s="406">
        <v>15</v>
      </c>
      <c r="AE16" s="406">
        <v>8</v>
      </c>
      <c r="AF16" s="407">
        <v>129.6</v>
      </c>
      <c r="AG16" s="407">
        <f t="shared" si="3"/>
        <v>0</v>
      </c>
      <c r="AH16" s="408">
        <f t="shared" si="1"/>
        <v>129.6</v>
      </c>
      <c r="AI16" s="434">
        <f t="shared" si="2"/>
        <v>138.672</v>
      </c>
      <c r="AJ16" s="410"/>
    </row>
    <row r="17" spans="1:37" s="409" customFormat="1">
      <c r="A17" s="404">
        <v>15</v>
      </c>
      <c r="B17" s="405" t="s">
        <v>1</v>
      </c>
      <c r="C17" s="405" t="s">
        <v>3931</v>
      </c>
      <c r="D17" s="405" t="s">
        <v>3880</v>
      </c>
      <c r="E17" s="405" t="s">
        <v>3884</v>
      </c>
      <c r="F17" s="405" t="s">
        <v>3926</v>
      </c>
      <c r="G17" s="405" t="s">
        <v>133</v>
      </c>
      <c r="H17" s="405" t="s">
        <v>3206</v>
      </c>
      <c r="I17" s="405" t="s">
        <v>669</v>
      </c>
      <c r="J17" s="405" t="s">
        <v>389</v>
      </c>
      <c r="K17" s="405" t="s">
        <v>194</v>
      </c>
      <c r="L17" s="405">
        <v>1000</v>
      </c>
      <c r="M17" s="405" t="s">
        <v>74</v>
      </c>
      <c r="N17" s="405" t="s">
        <v>392</v>
      </c>
      <c r="O17" s="405" t="s">
        <v>65</v>
      </c>
      <c r="P17" s="405">
        <v>0</v>
      </c>
      <c r="Q17" s="405" t="s">
        <v>133</v>
      </c>
      <c r="R17" s="405" t="s">
        <v>133</v>
      </c>
      <c r="S17" s="405"/>
      <c r="T17" s="405" t="s">
        <v>133</v>
      </c>
      <c r="U17" s="405" t="s">
        <v>3932</v>
      </c>
      <c r="V17" s="405" t="s">
        <v>68</v>
      </c>
      <c r="W17" s="405" t="s">
        <v>68</v>
      </c>
      <c r="X17" s="405" t="s">
        <v>68</v>
      </c>
      <c r="Y17" s="405" t="s">
        <v>68</v>
      </c>
      <c r="Z17" s="405" t="s">
        <v>69</v>
      </c>
      <c r="AA17" s="405" t="s">
        <v>133</v>
      </c>
      <c r="AB17" s="405" t="s">
        <v>3928</v>
      </c>
      <c r="AC17" s="406">
        <v>58</v>
      </c>
      <c r="AD17" s="406">
        <v>15</v>
      </c>
      <c r="AE17" s="406">
        <v>8</v>
      </c>
      <c r="AF17" s="407">
        <v>129.6</v>
      </c>
      <c r="AG17" s="407">
        <f t="shared" si="3"/>
        <v>0</v>
      </c>
      <c r="AH17" s="408">
        <f t="shared" si="1"/>
        <v>129.6</v>
      </c>
      <c r="AI17" s="434">
        <f t="shared" si="2"/>
        <v>138.672</v>
      </c>
      <c r="AJ17" s="410"/>
    </row>
    <row r="18" spans="1:37" s="409" customFormat="1">
      <c r="A18" s="404">
        <v>16</v>
      </c>
      <c r="B18" s="405" t="s">
        <v>1</v>
      </c>
      <c r="C18" s="405" t="s">
        <v>3933</v>
      </c>
      <c r="D18" s="405" t="s">
        <v>3880</v>
      </c>
      <c r="E18" s="405" t="s">
        <v>3884</v>
      </c>
      <c r="F18" s="405" t="s">
        <v>3926</v>
      </c>
      <c r="G18" s="405" t="s">
        <v>133</v>
      </c>
      <c r="H18" s="405" t="s">
        <v>3206</v>
      </c>
      <c r="I18" s="405" t="s">
        <v>669</v>
      </c>
      <c r="J18" s="405" t="s">
        <v>389</v>
      </c>
      <c r="K18" s="405" t="s">
        <v>194</v>
      </c>
      <c r="L18" s="405">
        <v>1000</v>
      </c>
      <c r="M18" s="405" t="s">
        <v>74</v>
      </c>
      <c r="N18" s="405" t="s">
        <v>392</v>
      </c>
      <c r="O18" s="405" t="s">
        <v>65</v>
      </c>
      <c r="P18" s="405">
        <v>0</v>
      </c>
      <c r="Q18" s="405" t="s">
        <v>133</v>
      </c>
      <c r="R18" s="405" t="s">
        <v>133</v>
      </c>
      <c r="S18" s="405"/>
      <c r="T18" s="405" t="s">
        <v>133</v>
      </c>
      <c r="U18" s="405" t="s">
        <v>3934</v>
      </c>
      <c r="V18" s="405" t="s">
        <v>68</v>
      </c>
      <c r="W18" s="405" t="s">
        <v>68</v>
      </c>
      <c r="X18" s="405" t="s">
        <v>68</v>
      </c>
      <c r="Y18" s="405" t="s">
        <v>68</v>
      </c>
      <c r="Z18" s="405" t="s">
        <v>69</v>
      </c>
      <c r="AA18" s="405" t="s">
        <v>133</v>
      </c>
      <c r="AB18" s="405" t="s">
        <v>3928</v>
      </c>
      <c r="AC18" s="406">
        <v>58</v>
      </c>
      <c r="AD18" s="406">
        <v>15</v>
      </c>
      <c r="AE18" s="406">
        <v>8</v>
      </c>
      <c r="AF18" s="407">
        <v>129.6</v>
      </c>
      <c r="AG18" s="407">
        <f t="shared" si="3"/>
        <v>0</v>
      </c>
      <c r="AH18" s="408">
        <f t="shared" si="1"/>
        <v>129.6</v>
      </c>
      <c r="AI18" s="434">
        <f t="shared" si="2"/>
        <v>138.672</v>
      </c>
      <c r="AJ18" s="410"/>
    </row>
    <row r="19" spans="1:37" s="409" customFormat="1">
      <c r="A19" s="404">
        <v>17</v>
      </c>
      <c r="B19" s="405" t="s">
        <v>1</v>
      </c>
      <c r="C19" s="405" t="s">
        <v>3935</v>
      </c>
      <c r="D19" s="405" t="s">
        <v>3880</v>
      </c>
      <c r="E19" s="405" t="s">
        <v>3884</v>
      </c>
      <c r="F19" s="405" t="s">
        <v>3926</v>
      </c>
      <c r="G19" s="405" t="s">
        <v>133</v>
      </c>
      <c r="H19" s="405" t="s">
        <v>3206</v>
      </c>
      <c r="I19" s="405" t="s">
        <v>669</v>
      </c>
      <c r="J19" s="405" t="s">
        <v>389</v>
      </c>
      <c r="K19" s="405" t="s">
        <v>194</v>
      </c>
      <c r="L19" s="405">
        <v>1000</v>
      </c>
      <c r="M19" s="405" t="s">
        <v>74</v>
      </c>
      <c r="N19" s="405" t="s">
        <v>392</v>
      </c>
      <c r="O19" s="405" t="s">
        <v>65</v>
      </c>
      <c r="P19" s="405">
        <v>0</v>
      </c>
      <c r="Q19" s="405" t="s">
        <v>133</v>
      </c>
      <c r="R19" s="405" t="s">
        <v>133</v>
      </c>
      <c r="S19" s="405"/>
      <c r="T19" s="405" t="s">
        <v>133</v>
      </c>
      <c r="U19" s="405" t="s">
        <v>3936</v>
      </c>
      <c r="V19" s="405" t="s">
        <v>432</v>
      </c>
      <c r="W19" s="405" t="s">
        <v>432</v>
      </c>
      <c r="X19" s="405" t="s">
        <v>68</v>
      </c>
      <c r="Y19" s="405" t="s">
        <v>68</v>
      </c>
      <c r="Z19" s="405" t="s">
        <v>69</v>
      </c>
      <c r="AA19" s="405" t="s">
        <v>133</v>
      </c>
      <c r="AB19" s="405" t="s">
        <v>3937</v>
      </c>
      <c r="AC19" s="406">
        <v>58</v>
      </c>
      <c r="AD19" s="406">
        <v>15</v>
      </c>
      <c r="AE19" s="406">
        <v>8</v>
      </c>
      <c r="AF19" s="407">
        <v>129.6</v>
      </c>
      <c r="AG19" s="407">
        <v>0</v>
      </c>
      <c r="AH19" s="408">
        <f t="shared" si="1"/>
        <v>129.6</v>
      </c>
      <c r="AI19" s="434">
        <f t="shared" si="2"/>
        <v>138.672</v>
      </c>
      <c r="AJ19" s="410"/>
    </row>
    <row r="20" spans="1:37" s="417" customFormat="1" ht="15.75" thickBot="1">
      <c r="A20" s="411">
        <v>18</v>
      </c>
      <c r="B20" s="412" t="s">
        <v>1</v>
      </c>
      <c r="C20" s="412" t="s">
        <v>3938</v>
      </c>
      <c r="D20" s="412" t="s">
        <v>3880</v>
      </c>
      <c r="E20" s="412" t="s">
        <v>3884</v>
      </c>
      <c r="F20" s="412" t="s">
        <v>3926</v>
      </c>
      <c r="G20" s="412" t="s">
        <v>133</v>
      </c>
      <c r="H20" s="412" t="s">
        <v>3206</v>
      </c>
      <c r="I20" s="412" t="s">
        <v>669</v>
      </c>
      <c r="J20" s="412" t="s">
        <v>389</v>
      </c>
      <c r="K20" s="412" t="s">
        <v>194</v>
      </c>
      <c r="L20" s="412">
        <v>1000</v>
      </c>
      <c r="M20" s="412" t="s">
        <v>74</v>
      </c>
      <c r="N20" s="412" t="s">
        <v>392</v>
      </c>
      <c r="O20" s="412" t="s">
        <v>65</v>
      </c>
      <c r="P20" s="412">
        <v>0</v>
      </c>
      <c r="Q20" s="412" t="s">
        <v>133</v>
      </c>
      <c r="R20" s="412" t="s">
        <v>133</v>
      </c>
      <c r="S20" s="412"/>
      <c r="T20" s="412" t="s">
        <v>133</v>
      </c>
      <c r="U20" s="412" t="s">
        <v>3939</v>
      </c>
      <c r="V20" s="412" t="s">
        <v>68</v>
      </c>
      <c r="W20" s="412" t="s">
        <v>68</v>
      </c>
      <c r="X20" s="412" t="s">
        <v>68</v>
      </c>
      <c r="Y20" s="412" t="s">
        <v>68</v>
      </c>
      <c r="Z20" s="412" t="s">
        <v>69</v>
      </c>
      <c r="AA20" s="412" t="s">
        <v>133</v>
      </c>
      <c r="AB20" s="412" t="s">
        <v>3928</v>
      </c>
      <c r="AC20" s="413">
        <v>58</v>
      </c>
      <c r="AD20" s="413">
        <v>15</v>
      </c>
      <c r="AE20" s="413">
        <v>8</v>
      </c>
      <c r="AF20" s="414">
        <v>129.6</v>
      </c>
      <c r="AG20" s="414">
        <f>AF20*(1-(0.95^0*0.9^0*0.8^0*0.7^0*0.65^0*0.93^0*0.93^0*1^0))</f>
        <v>0</v>
      </c>
      <c r="AH20" s="415">
        <f t="shared" si="1"/>
        <v>129.6</v>
      </c>
      <c r="AI20" s="451">
        <f t="shared" si="2"/>
        <v>138.672</v>
      </c>
      <c r="AJ20" s="416"/>
    </row>
    <row r="21" spans="1:37" s="11" customFormat="1" ht="15.75" thickBot="1">
      <c r="A21" s="382"/>
      <c r="B21" s="68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15"/>
      <c r="AD21" s="15"/>
      <c r="AE21" s="15"/>
      <c r="AF21" s="376"/>
      <c r="AG21" s="376"/>
      <c r="AH21" s="17"/>
      <c r="AI21" s="16"/>
    </row>
    <row r="22" spans="1:37" s="622" customFormat="1" ht="15.75" thickBot="1">
      <c r="A22" s="439" t="s">
        <v>22</v>
      </c>
      <c r="B22" s="618" t="s">
        <v>23</v>
      </c>
      <c r="C22" s="618" t="s">
        <v>24</v>
      </c>
      <c r="D22" s="618" t="s">
        <v>25</v>
      </c>
      <c r="E22" s="618" t="s">
        <v>26</v>
      </c>
      <c r="F22" s="618" t="s">
        <v>27</v>
      </c>
      <c r="G22" s="618" t="s">
        <v>28</v>
      </c>
      <c r="H22" s="618" t="s">
        <v>29</v>
      </c>
      <c r="I22" s="618" t="s">
        <v>30</v>
      </c>
      <c r="J22" s="618" t="s">
        <v>31</v>
      </c>
      <c r="K22" s="618" t="s">
        <v>32</v>
      </c>
      <c r="L22" s="618" t="s">
        <v>33</v>
      </c>
      <c r="M22" s="618" t="s">
        <v>34</v>
      </c>
      <c r="N22" s="618" t="s">
        <v>35</v>
      </c>
      <c r="O22" s="618" t="s">
        <v>36</v>
      </c>
      <c r="P22" s="618" t="s">
        <v>37</v>
      </c>
      <c r="Q22" s="618" t="s">
        <v>38</v>
      </c>
      <c r="R22" s="618" t="s">
        <v>39</v>
      </c>
      <c r="S22" s="618" t="s">
        <v>40</v>
      </c>
      <c r="T22" s="618" t="s">
        <v>41</v>
      </c>
      <c r="U22" s="618" t="s">
        <v>42</v>
      </c>
      <c r="V22" s="618" t="s">
        <v>43</v>
      </c>
      <c r="W22" s="618" t="s">
        <v>44</v>
      </c>
      <c r="X22" s="618" t="s">
        <v>45</v>
      </c>
      <c r="Y22" s="618" t="s">
        <v>46</v>
      </c>
      <c r="Z22" s="618" t="s">
        <v>47</v>
      </c>
      <c r="AA22" s="618" t="s">
        <v>48</v>
      </c>
      <c r="AB22" s="618" t="s">
        <v>49</v>
      </c>
      <c r="AC22" s="377" t="s">
        <v>50</v>
      </c>
      <c r="AD22" s="377" t="s">
        <v>51</v>
      </c>
      <c r="AE22" s="377" t="s">
        <v>52</v>
      </c>
      <c r="AF22" s="377" t="s">
        <v>53</v>
      </c>
      <c r="AG22" s="377" t="s">
        <v>54</v>
      </c>
      <c r="AH22" s="377" t="s">
        <v>55</v>
      </c>
      <c r="AI22" s="619" t="s">
        <v>56</v>
      </c>
      <c r="AJ22" s="620"/>
      <c r="AK22" s="621"/>
    </row>
    <row r="23" spans="1:37" s="409" customFormat="1">
      <c r="A23" s="404">
        <v>1</v>
      </c>
      <c r="B23" s="405" t="s">
        <v>1</v>
      </c>
      <c r="C23" s="405" t="s">
        <v>3940</v>
      </c>
      <c r="D23" s="405" t="s">
        <v>3941</v>
      </c>
      <c r="E23" s="405" t="s">
        <v>3942</v>
      </c>
      <c r="F23" s="405" t="s">
        <v>3943</v>
      </c>
      <c r="G23" s="405"/>
      <c r="H23" s="405" t="s">
        <v>3944</v>
      </c>
      <c r="I23" s="405" t="s">
        <v>746</v>
      </c>
      <c r="J23" s="405" t="s">
        <v>389</v>
      </c>
      <c r="K23" s="405" t="s">
        <v>194</v>
      </c>
      <c r="L23" s="405">
        <v>500</v>
      </c>
      <c r="M23" s="405" t="s">
        <v>74</v>
      </c>
      <c r="N23" s="405" t="s">
        <v>392</v>
      </c>
      <c r="O23" s="405" t="s">
        <v>65</v>
      </c>
      <c r="P23" s="405"/>
      <c r="Q23" s="405"/>
      <c r="R23" s="405"/>
      <c r="S23" s="405" t="s">
        <v>3945</v>
      </c>
      <c r="T23" s="405"/>
      <c r="U23" s="405" t="s">
        <v>3946</v>
      </c>
      <c r="V23" s="405" t="s">
        <v>68</v>
      </c>
      <c r="W23" s="405" t="s">
        <v>68</v>
      </c>
      <c r="X23" s="405" t="s">
        <v>68</v>
      </c>
      <c r="Y23" s="405" t="s">
        <v>68</v>
      </c>
      <c r="Z23" s="405" t="s">
        <v>69</v>
      </c>
      <c r="AA23" s="405"/>
      <c r="AB23" s="405">
        <v>10000000011</v>
      </c>
      <c r="AC23" s="406">
        <v>130</v>
      </c>
      <c r="AD23" s="406">
        <v>15</v>
      </c>
      <c r="AE23" s="406">
        <v>0</v>
      </c>
      <c r="AF23" s="407">
        <v>232</v>
      </c>
      <c r="AG23" s="407">
        <f t="shared" ref="AG23:AG32" si="4">AF23*(1-(0.95^0*0.9^0*0.8^0*0.7^0*0.65^0*0.93^0*0.93^0*1^0))</f>
        <v>0</v>
      </c>
      <c r="AH23" s="408">
        <f t="shared" ref="AH23:AH40" si="5">AF23-AG23</f>
        <v>232</v>
      </c>
      <c r="AI23" s="434">
        <f>AF23*1.07</f>
        <v>248.24</v>
      </c>
      <c r="AJ23" s="410"/>
    </row>
    <row r="24" spans="1:37" s="409" customFormat="1">
      <c r="A24" s="404">
        <v>2</v>
      </c>
      <c r="B24" s="405" t="s">
        <v>1</v>
      </c>
      <c r="C24" s="405" t="s">
        <v>3947</v>
      </c>
      <c r="D24" s="405" t="s">
        <v>3941</v>
      </c>
      <c r="E24" s="405" t="s">
        <v>3942</v>
      </c>
      <c r="F24" s="405" t="s">
        <v>3943</v>
      </c>
      <c r="G24" s="405"/>
      <c r="H24" s="405" t="s">
        <v>3944</v>
      </c>
      <c r="I24" s="405" t="s">
        <v>746</v>
      </c>
      <c r="J24" s="405" t="s">
        <v>389</v>
      </c>
      <c r="K24" s="405" t="s">
        <v>194</v>
      </c>
      <c r="L24" s="405">
        <v>500</v>
      </c>
      <c r="M24" s="405" t="s">
        <v>74</v>
      </c>
      <c r="N24" s="405" t="s">
        <v>401</v>
      </c>
      <c r="O24" s="405" t="s">
        <v>65</v>
      </c>
      <c r="P24" s="405"/>
      <c r="Q24" s="405"/>
      <c r="R24" s="405"/>
      <c r="S24" s="405" t="s">
        <v>3945</v>
      </c>
      <c r="T24" s="405"/>
      <c r="U24" s="405" t="s">
        <v>3948</v>
      </c>
      <c r="V24" s="405" t="s">
        <v>68</v>
      </c>
      <c r="W24" s="405" t="s">
        <v>68</v>
      </c>
      <c r="X24" s="405" t="s">
        <v>68</v>
      </c>
      <c r="Y24" s="405" t="s">
        <v>68</v>
      </c>
      <c r="Z24" s="405" t="s">
        <v>69</v>
      </c>
      <c r="AA24" s="405"/>
      <c r="AB24" s="405">
        <v>10000000011</v>
      </c>
      <c r="AC24" s="406">
        <v>130</v>
      </c>
      <c r="AD24" s="406">
        <v>15</v>
      </c>
      <c r="AE24" s="406">
        <v>0</v>
      </c>
      <c r="AF24" s="407">
        <v>232</v>
      </c>
      <c r="AG24" s="407">
        <f t="shared" si="4"/>
        <v>0</v>
      </c>
      <c r="AH24" s="408">
        <f t="shared" si="5"/>
        <v>232</v>
      </c>
      <c r="AI24" s="434">
        <f t="shared" ref="AI24:AI40" si="6">AF24*1.07</f>
        <v>248.24</v>
      </c>
      <c r="AJ24" s="410"/>
    </row>
    <row r="25" spans="1:37" s="409" customFormat="1">
      <c r="A25" s="404">
        <v>3</v>
      </c>
      <c r="B25" s="405" t="s">
        <v>1</v>
      </c>
      <c r="C25" s="405" t="s">
        <v>3949</v>
      </c>
      <c r="D25" s="405" t="s">
        <v>3941</v>
      </c>
      <c r="E25" s="405" t="s">
        <v>3942</v>
      </c>
      <c r="F25" s="405" t="s">
        <v>3943</v>
      </c>
      <c r="G25" s="405"/>
      <c r="H25" s="405" t="s">
        <v>3944</v>
      </c>
      <c r="I25" s="405" t="s">
        <v>746</v>
      </c>
      <c r="J25" s="405" t="s">
        <v>389</v>
      </c>
      <c r="K25" s="405" t="s">
        <v>194</v>
      </c>
      <c r="L25" s="405">
        <v>500</v>
      </c>
      <c r="M25" s="405" t="s">
        <v>74</v>
      </c>
      <c r="N25" s="405" t="s">
        <v>392</v>
      </c>
      <c r="O25" s="405" t="s">
        <v>65</v>
      </c>
      <c r="P25" s="405"/>
      <c r="Q25" s="405"/>
      <c r="R25" s="405"/>
      <c r="S25" s="405" t="s">
        <v>3945</v>
      </c>
      <c r="T25" s="405"/>
      <c r="U25" s="405" t="s">
        <v>3950</v>
      </c>
      <c r="V25" s="405" t="s">
        <v>68</v>
      </c>
      <c r="W25" s="405" t="s">
        <v>68</v>
      </c>
      <c r="X25" s="405" t="s">
        <v>68</v>
      </c>
      <c r="Y25" s="405" t="s">
        <v>68</v>
      </c>
      <c r="Z25" s="405" t="s">
        <v>69</v>
      </c>
      <c r="AA25" s="405"/>
      <c r="AB25" s="405">
        <v>10000000011</v>
      </c>
      <c r="AC25" s="406">
        <v>130</v>
      </c>
      <c r="AD25" s="406">
        <v>15</v>
      </c>
      <c r="AE25" s="406">
        <v>0</v>
      </c>
      <c r="AF25" s="407">
        <v>232</v>
      </c>
      <c r="AG25" s="407">
        <f t="shared" si="4"/>
        <v>0</v>
      </c>
      <c r="AH25" s="408">
        <f t="shared" si="5"/>
        <v>232</v>
      </c>
      <c r="AI25" s="434">
        <f t="shared" si="6"/>
        <v>248.24</v>
      </c>
      <c r="AJ25" s="410"/>
    </row>
    <row r="26" spans="1:37" s="409" customFormat="1">
      <c r="A26" s="404">
        <v>4</v>
      </c>
      <c r="B26" s="405" t="s">
        <v>1</v>
      </c>
      <c r="C26" s="405" t="s">
        <v>3951</v>
      </c>
      <c r="D26" s="405" t="s">
        <v>3941</v>
      </c>
      <c r="E26" s="405" t="s">
        <v>3942</v>
      </c>
      <c r="F26" s="405" t="s">
        <v>3943</v>
      </c>
      <c r="G26" s="405"/>
      <c r="H26" s="405" t="s">
        <v>3944</v>
      </c>
      <c r="I26" s="405" t="s">
        <v>746</v>
      </c>
      <c r="J26" s="405" t="s">
        <v>389</v>
      </c>
      <c r="K26" s="405" t="s">
        <v>194</v>
      </c>
      <c r="L26" s="405">
        <v>500</v>
      </c>
      <c r="M26" s="405" t="s">
        <v>74</v>
      </c>
      <c r="N26" s="405" t="s">
        <v>392</v>
      </c>
      <c r="O26" s="405" t="s">
        <v>65</v>
      </c>
      <c r="P26" s="405"/>
      <c r="Q26" s="405"/>
      <c r="R26" s="405"/>
      <c r="S26" s="405" t="s">
        <v>3945</v>
      </c>
      <c r="T26" s="405"/>
      <c r="U26" s="405" t="s">
        <v>3952</v>
      </c>
      <c r="V26" s="405" t="s">
        <v>68</v>
      </c>
      <c r="W26" s="405" t="s">
        <v>68</v>
      </c>
      <c r="X26" s="405" t="s">
        <v>68</v>
      </c>
      <c r="Y26" s="405" t="s">
        <v>68</v>
      </c>
      <c r="Z26" s="405" t="s">
        <v>69</v>
      </c>
      <c r="AA26" s="405"/>
      <c r="AB26" s="405">
        <v>10000000011</v>
      </c>
      <c r="AC26" s="406">
        <v>130</v>
      </c>
      <c r="AD26" s="406">
        <v>15</v>
      </c>
      <c r="AE26" s="406">
        <v>0</v>
      </c>
      <c r="AF26" s="407">
        <v>232</v>
      </c>
      <c r="AG26" s="407">
        <f t="shared" si="4"/>
        <v>0</v>
      </c>
      <c r="AH26" s="408">
        <f t="shared" si="5"/>
        <v>232</v>
      </c>
      <c r="AI26" s="434">
        <f t="shared" si="6"/>
        <v>248.24</v>
      </c>
      <c r="AJ26" s="410"/>
    </row>
    <row r="27" spans="1:37" s="409" customFormat="1">
      <c r="A27" s="404">
        <v>5</v>
      </c>
      <c r="B27" s="405" t="s">
        <v>1</v>
      </c>
      <c r="C27" s="405" t="s">
        <v>3953</v>
      </c>
      <c r="D27" s="405" t="s">
        <v>3941</v>
      </c>
      <c r="E27" s="405" t="s">
        <v>3942</v>
      </c>
      <c r="F27" s="405" t="s">
        <v>3943</v>
      </c>
      <c r="G27" s="405"/>
      <c r="H27" s="405" t="s">
        <v>3944</v>
      </c>
      <c r="I27" s="405" t="s">
        <v>746</v>
      </c>
      <c r="J27" s="405" t="s">
        <v>389</v>
      </c>
      <c r="K27" s="405" t="s">
        <v>194</v>
      </c>
      <c r="L27" s="405">
        <v>500</v>
      </c>
      <c r="M27" s="405" t="s">
        <v>74</v>
      </c>
      <c r="N27" s="405" t="s">
        <v>392</v>
      </c>
      <c r="O27" s="405" t="s">
        <v>65</v>
      </c>
      <c r="P27" s="405"/>
      <c r="Q27" s="405"/>
      <c r="R27" s="405"/>
      <c r="S27" s="405" t="s">
        <v>3945</v>
      </c>
      <c r="T27" s="405"/>
      <c r="U27" s="405" t="s">
        <v>3954</v>
      </c>
      <c r="V27" s="405" t="s">
        <v>68</v>
      </c>
      <c r="W27" s="405" t="s">
        <v>68</v>
      </c>
      <c r="X27" s="405" t="s">
        <v>68</v>
      </c>
      <c r="Y27" s="405" t="s">
        <v>68</v>
      </c>
      <c r="Z27" s="405" t="s">
        <v>69</v>
      </c>
      <c r="AA27" s="405"/>
      <c r="AB27" s="405">
        <v>10000000011</v>
      </c>
      <c r="AC27" s="406">
        <v>130</v>
      </c>
      <c r="AD27" s="406">
        <v>15</v>
      </c>
      <c r="AE27" s="406">
        <v>0</v>
      </c>
      <c r="AF27" s="407">
        <v>232</v>
      </c>
      <c r="AG27" s="407">
        <f t="shared" si="4"/>
        <v>0</v>
      </c>
      <c r="AH27" s="408">
        <f t="shared" si="5"/>
        <v>232</v>
      </c>
      <c r="AI27" s="434">
        <f t="shared" si="6"/>
        <v>248.24</v>
      </c>
      <c r="AJ27" s="410"/>
    </row>
    <row r="28" spans="1:37" s="409" customFormat="1">
      <c r="A28" s="404">
        <v>6</v>
      </c>
      <c r="B28" s="405" t="s">
        <v>1</v>
      </c>
      <c r="C28" s="405" t="s">
        <v>3955</v>
      </c>
      <c r="D28" s="405" t="s">
        <v>3941</v>
      </c>
      <c r="E28" s="405" t="s">
        <v>3942</v>
      </c>
      <c r="F28" s="405" t="s">
        <v>3943</v>
      </c>
      <c r="G28" s="405"/>
      <c r="H28" s="405" t="s">
        <v>3944</v>
      </c>
      <c r="I28" s="405" t="s">
        <v>746</v>
      </c>
      <c r="J28" s="405" t="s">
        <v>389</v>
      </c>
      <c r="K28" s="405" t="s">
        <v>194</v>
      </c>
      <c r="L28" s="405">
        <v>750</v>
      </c>
      <c r="M28" s="405" t="s">
        <v>74</v>
      </c>
      <c r="N28" s="405" t="s">
        <v>392</v>
      </c>
      <c r="O28" s="405" t="s">
        <v>65</v>
      </c>
      <c r="P28" s="405"/>
      <c r="Q28" s="405"/>
      <c r="R28" s="405"/>
      <c r="S28" s="405" t="s">
        <v>3945</v>
      </c>
      <c r="T28" s="405"/>
      <c r="U28" s="405" t="s">
        <v>3956</v>
      </c>
      <c r="V28" s="405" t="s">
        <v>68</v>
      </c>
      <c r="W28" s="405" t="s">
        <v>68</v>
      </c>
      <c r="X28" s="405" t="s">
        <v>68</v>
      </c>
      <c r="Y28" s="405" t="s">
        <v>68</v>
      </c>
      <c r="Z28" s="405" t="s">
        <v>69</v>
      </c>
      <c r="AA28" s="405"/>
      <c r="AB28" s="405">
        <v>10000000011</v>
      </c>
      <c r="AC28" s="406">
        <v>130</v>
      </c>
      <c r="AD28" s="406">
        <v>15</v>
      </c>
      <c r="AE28" s="406">
        <v>5</v>
      </c>
      <c r="AF28" s="407">
        <v>240</v>
      </c>
      <c r="AG28" s="407">
        <f t="shared" si="4"/>
        <v>0</v>
      </c>
      <c r="AH28" s="408">
        <f t="shared" si="5"/>
        <v>240</v>
      </c>
      <c r="AI28" s="434">
        <f t="shared" si="6"/>
        <v>256.8</v>
      </c>
      <c r="AJ28" s="410"/>
    </row>
    <row r="29" spans="1:37" s="409" customFormat="1">
      <c r="A29" s="404">
        <v>7</v>
      </c>
      <c r="B29" s="405" t="s">
        <v>1</v>
      </c>
      <c r="C29" s="405" t="s">
        <v>3957</v>
      </c>
      <c r="D29" s="405" t="s">
        <v>3941</v>
      </c>
      <c r="E29" s="405" t="s">
        <v>3942</v>
      </c>
      <c r="F29" s="405" t="s">
        <v>3895</v>
      </c>
      <c r="G29" s="405"/>
      <c r="H29" s="405" t="s">
        <v>3958</v>
      </c>
      <c r="I29" s="405" t="s">
        <v>669</v>
      </c>
      <c r="J29" s="405" t="s">
        <v>389</v>
      </c>
      <c r="K29" s="405" t="s">
        <v>983</v>
      </c>
      <c r="L29" s="405">
        <v>500</v>
      </c>
      <c r="M29" s="405" t="s">
        <v>74</v>
      </c>
      <c r="N29" s="405" t="s">
        <v>401</v>
      </c>
      <c r="O29" s="405" t="s">
        <v>65</v>
      </c>
      <c r="P29" s="405"/>
      <c r="Q29" s="405"/>
      <c r="R29" s="405"/>
      <c r="S29" s="405" t="s">
        <v>672</v>
      </c>
      <c r="T29" s="405"/>
      <c r="U29" s="405" t="s">
        <v>3959</v>
      </c>
      <c r="V29" s="405" t="s">
        <v>68</v>
      </c>
      <c r="W29" s="405" t="s">
        <v>68</v>
      </c>
      <c r="X29" s="405" t="s">
        <v>68</v>
      </c>
      <c r="Y29" s="405" t="s">
        <v>68</v>
      </c>
      <c r="Z29" s="405" t="s">
        <v>69</v>
      </c>
      <c r="AA29" s="405"/>
      <c r="AB29" s="405">
        <v>10005001061</v>
      </c>
      <c r="AC29" s="406">
        <v>175</v>
      </c>
      <c r="AD29" s="406">
        <v>15</v>
      </c>
      <c r="AE29" s="406">
        <v>0</v>
      </c>
      <c r="AF29" s="407">
        <v>304</v>
      </c>
      <c r="AG29" s="407">
        <f t="shared" si="4"/>
        <v>0</v>
      </c>
      <c r="AH29" s="408">
        <f t="shared" si="5"/>
        <v>304</v>
      </c>
      <c r="AI29" s="434">
        <f t="shared" si="6"/>
        <v>325.28000000000003</v>
      </c>
      <c r="AJ29" s="410"/>
    </row>
    <row r="30" spans="1:37" s="409" customFormat="1">
      <c r="A30" s="404">
        <v>8</v>
      </c>
      <c r="B30" s="405" t="s">
        <v>1</v>
      </c>
      <c r="C30" s="405" t="s">
        <v>3960</v>
      </c>
      <c r="D30" s="405" t="s">
        <v>3941</v>
      </c>
      <c r="E30" s="405" t="s">
        <v>3942</v>
      </c>
      <c r="F30" s="405" t="s">
        <v>3895</v>
      </c>
      <c r="G30" s="405"/>
      <c r="H30" s="405" t="s">
        <v>3958</v>
      </c>
      <c r="I30" s="405" t="s">
        <v>669</v>
      </c>
      <c r="J30" s="405" t="s">
        <v>389</v>
      </c>
      <c r="K30" s="405" t="s">
        <v>983</v>
      </c>
      <c r="L30" s="405">
        <v>500</v>
      </c>
      <c r="M30" s="405" t="s">
        <v>74</v>
      </c>
      <c r="N30" s="405" t="s">
        <v>401</v>
      </c>
      <c r="O30" s="405" t="s">
        <v>65</v>
      </c>
      <c r="P30" s="405"/>
      <c r="Q30" s="405"/>
      <c r="R30" s="405"/>
      <c r="S30" s="405" t="s">
        <v>672</v>
      </c>
      <c r="T30" s="405"/>
      <c r="U30" s="405" t="s">
        <v>3961</v>
      </c>
      <c r="V30" s="405" t="s">
        <v>68</v>
      </c>
      <c r="W30" s="405" t="s">
        <v>68</v>
      </c>
      <c r="X30" s="405" t="s">
        <v>68</v>
      </c>
      <c r="Y30" s="405" t="s">
        <v>68</v>
      </c>
      <c r="Z30" s="405" t="s">
        <v>69</v>
      </c>
      <c r="AA30" s="405"/>
      <c r="AB30" s="405">
        <v>10005001061</v>
      </c>
      <c r="AC30" s="406">
        <v>175</v>
      </c>
      <c r="AD30" s="406">
        <v>15</v>
      </c>
      <c r="AE30" s="406">
        <v>0</v>
      </c>
      <c r="AF30" s="407">
        <v>304</v>
      </c>
      <c r="AG30" s="407">
        <f t="shared" si="4"/>
        <v>0</v>
      </c>
      <c r="AH30" s="408">
        <f t="shared" si="5"/>
        <v>304</v>
      </c>
      <c r="AI30" s="434">
        <f t="shared" si="6"/>
        <v>325.28000000000003</v>
      </c>
      <c r="AJ30" s="410"/>
    </row>
    <row r="31" spans="1:37" s="409" customFormat="1">
      <c r="A31" s="404">
        <v>9</v>
      </c>
      <c r="B31" s="405" t="s">
        <v>1</v>
      </c>
      <c r="C31" s="405" t="s">
        <v>3962</v>
      </c>
      <c r="D31" s="405" t="s">
        <v>3941</v>
      </c>
      <c r="E31" s="405" t="s">
        <v>3942</v>
      </c>
      <c r="F31" s="405" t="s">
        <v>3895</v>
      </c>
      <c r="G31" s="405"/>
      <c r="H31" s="405" t="s">
        <v>3958</v>
      </c>
      <c r="I31" s="405" t="s">
        <v>669</v>
      </c>
      <c r="J31" s="405" t="s">
        <v>389</v>
      </c>
      <c r="K31" s="405" t="s">
        <v>983</v>
      </c>
      <c r="L31" s="405">
        <v>500</v>
      </c>
      <c r="M31" s="405" t="s">
        <v>74</v>
      </c>
      <c r="N31" s="405" t="s">
        <v>401</v>
      </c>
      <c r="O31" s="405" t="s">
        <v>65</v>
      </c>
      <c r="P31" s="405"/>
      <c r="Q31" s="405"/>
      <c r="R31" s="405"/>
      <c r="S31" s="405" t="s">
        <v>3896</v>
      </c>
      <c r="T31" s="405"/>
      <c r="U31" s="405" t="s">
        <v>3963</v>
      </c>
      <c r="V31" s="405" t="s">
        <v>68</v>
      </c>
      <c r="W31" s="405" t="s">
        <v>68</v>
      </c>
      <c r="X31" s="405" t="s">
        <v>68</v>
      </c>
      <c r="Y31" s="405" t="s">
        <v>68</v>
      </c>
      <c r="Z31" s="405" t="s">
        <v>69</v>
      </c>
      <c r="AA31" s="405"/>
      <c r="AB31" s="405">
        <v>10005001061</v>
      </c>
      <c r="AC31" s="406">
        <v>175</v>
      </c>
      <c r="AD31" s="406">
        <v>15</v>
      </c>
      <c r="AE31" s="406">
        <v>0</v>
      </c>
      <c r="AF31" s="407">
        <v>304</v>
      </c>
      <c r="AG31" s="407">
        <f t="shared" si="4"/>
        <v>0</v>
      </c>
      <c r="AH31" s="408">
        <f t="shared" si="5"/>
        <v>304</v>
      </c>
      <c r="AI31" s="434">
        <f t="shared" si="6"/>
        <v>325.28000000000003</v>
      </c>
      <c r="AJ31" s="410"/>
    </row>
    <row r="32" spans="1:37" s="409" customFormat="1">
      <c r="A32" s="404">
        <v>10</v>
      </c>
      <c r="B32" s="405" t="s">
        <v>1</v>
      </c>
      <c r="C32" s="405" t="s">
        <v>3964</v>
      </c>
      <c r="D32" s="405" t="s">
        <v>3941</v>
      </c>
      <c r="E32" s="405" t="s">
        <v>3942</v>
      </c>
      <c r="F32" s="405" t="s">
        <v>3895</v>
      </c>
      <c r="G32" s="405"/>
      <c r="H32" s="405" t="s">
        <v>3958</v>
      </c>
      <c r="I32" s="405" t="s">
        <v>669</v>
      </c>
      <c r="J32" s="405" t="s">
        <v>389</v>
      </c>
      <c r="K32" s="405" t="s">
        <v>983</v>
      </c>
      <c r="L32" s="405">
        <v>500</v>
      </c>
      <c r="M32" s="405" t="s">
        <v>74</v>
      </c>
      <c r="N32" s="405" t="s">
        <v>401</v>
      </c>
      <c r="O32" s="405" t="s">
        <v>65</v>
      </c>
      <c r="P32" s="405"/>
      <c r="Q32" s="405"/>
      <c r="R32" s="405"/>
      <c r="S32" s="405" t="s">
        <v>672</v>
      </c>
      <c r="T32" s="405"/>
      <c r="U32" s="405" t="s">
        <v>3965</v>
      </c>
      <c r="V32" s="405" t="s">
        <v>68</v>
      </c>
      <c r="W32" s="405" t="s">
        <v>68</v>
      </c>
      <c r="X32" s="405" t="s">
        <v>68</v>
      </c>
      <c r="Y32" s="405" t="s">
        <v>68</v>
      </c>
      <c r="Z32" s="405" t="s">
        <v>69</v>
      </c>
      <c r="AA32" s="405"/>
      <c r="AB32" s="405">
        <v>10005001061</v>
      </c>
      <c r="AC32" s="406">
        <v>175</v>
      </c>
      <c r="AD32" s="406">
        <v>15</v>
      </c>
      <c r="AE32" s="406">
        <v>0</v>
      </c>
      <c r="AF32" s="407">
        <v>304</v>
      </c>
      <c r="AG32" s="407">
        <f t="shared" si="4"/>
        <v>0</v>
      </c>
      <c r="AH32" s="408">
        <f t="shared" si="5"/>
        <v>304</v>
      </c>
      <c r="AI32" s="434">
        <f t="shared" si="6"/>
        <v>325.28000000000003</v>
      </c>
      <c r="AJ32" s="410"/>
    </row>
    <row r="33" spans="1:37" s="409" customFormat="1">
      <c r="A33" s="404">
        <v>11</v>
      </c>
      <c r="B33" s="405" t="s">
        <v>1</v>
      </c>
      <c r="C33" s="405" t="s">
        <v>3966</v>
      </c>
      <c r="D33" s="405" t="s">
        <v>3941</v>
      </c>
      <c r="E33" s="405" t="s">
        <v>3942</v>
      </c>
      <c r="F33" s="405" t="s">
        <v>3895</v>
      </c>
      <c r="G33" s="405"/>
      <c r="H33" s="405" t="s">
        <v>3958</v>
      </c>
      <c r="I33" s="405" t="s">
        <v>669</v>
      </c>
      <c r="J33" s="405" t="s">
        <v>389</v>
      </c>
      <c r="K33" s="405" t="s">
        <v>983</v>
      </c>
      <c r="L33" s="405"/>
      <c r="M33" s="405" t="s">
        <v>74</v>
      </c>
      <c r="N33" s="405" t="s">
        <v>401</v>
      </c>
      <c r="O33" s="405" t="s">
        <v>65</v>
      </c>
      <c r="P33" s="405"/>
      <c r="Q33" s="405"/>
      <c r="R33" s="405"/>
      <c r="S33" s="405" t="s">
        <v>672</v>
      </c>
      <c r="T33" s="405"/>
      <c r="U33" s="405" t="s">
        <v>3967</v>
      </c>
      <c r="V33" s="405" t="s">
        <v>68</v>
      </c>
      <c r="W33" s="405" t="s">
        <v>68</v>
      </c>
      <c r="X33" s="405" t="s">
        <v>68</v>
      </c>
      <c r="Y33" s="405" t="s">
        <v>68</v>
      </c>
      <c r="Z33" s="405" t="s">
        <v>69</v>
      </c>
      <c r="AA33" s="405"/>
      <c r="AB33" s="405">
        <v>10005001061</v>
      </c>
      <c r="AC33" s="406">
        <v>175</v>
      </c>
      <c r="AD33" s="406">
        <v>15</v>
      </c>
      <c r="AE33" s="406">
        <v>-10</v>
      </c>
      <c r="AF33" s="407">
        <v>288</v>
      </c>
      <c r="AG33" s="407">
        <v>0</v>
      </c>
      <c r="AH33" s="408">
        <f t="shared" si="5"/>
        <v>288</v>
      </c>
      <c r="AI33" s="434">
        <f t="shared" si="6"/>
        <v>308.16000000000003</v>
      </c>
      <c r="AJ33" s="410"/>
    </row>
    <row r="34" spans="1:37" s="409" customFormat="1">
      <c r="A34" s="404">
        <v>12</v>
      </c>
      <c r="B34" s="405" t="s">
        <v>1</v>
      </c>
      <c r="C34" s="405" t="s">
        <v>3968</v>
      </c>
      <c r="D34" s="405" t="s">
        <v>3941</v>
      </c>
      <c r="E34" s="405" t="s">
        <v>3942</v>
      </c>
      <c r="F34" s="405" t="s">
        <v>3895</v>
      </c>
      <c r="G34" s="405"/>
      <c r="H34" s="405" t="s">
        <v>3958</v>
      </c>
      <c r="I34" s="405" t="s">
        <v>669</v>
      </c>
      <c r="J34" s="405" t="s">
        <v>389</v>
      </c>
      <c r="K34" s="405" t="s">
        <v>983</v>
      </c>
      <c r="L34" s="405"/>
      <c r="M34" s="405" t="s">
        <v>74</v>
      </c>
      <c r="N34" s="405" t="s">
        <v>401</v>
      </c>
      <c r="O34" s="405" t="s">
        <v>65</v>
      </c>
      <c r="P34" s="405"/>
      <c r="Q34" s="405"/>
      <c r="R34" s="405"/>
      <c r="S34" s="405" t="s">
        <v>672</v>
      </c>
      <c r="T34" s="405"/>
      <c r="U34" s="405" t="s">
        <v>3969</v>
      </c>
      <c r="V34" s="405" t="s">
        <v>68</v>
      </c>
      <c r="W34" s="405" t="s">
        <v>68</v>
      </c>
      <c r="X34" s="405" t="s">
        <v>68</v>
      </c>
      <c r="Y34" s="405" t="s">
        <v>68</v>
      </c>
      <c r="Z34" s="405" t="s">
        <v>69</v>
      </c>
      <c r="AA34" s="405"/>
      <c r="AB34" s="405">
        <v>10005001061</v>
      </c>
      <c r="AC34" s="406">
        <v>175</v>
      </c>
      <c r="AD34" s="406">
        <v>15</v>
      </c>
      <c r="AE34" s="406">
        <v>-10</v>
      </c>
      <c r="AF34" s="407">
        <v>288</v>
      </c>
      <c r="AG34" s="407">
        <v>0</v>
      </c>
      <c r="AH34" s="408">
        <f t="shared" si="5"/>
        <v>288</v>
      </c>
      <c r="AI34" s="434">
        <f t="shared" si="6"/>
        <v>308.16000000000003</v>
      </c>
      <c r="AJ34" s="410"/>
    </row>
    <row r="35" spans="1:37" s="409" customFormat="1">
      <c r="A35" s="404">
        <v>13</v>
      </c>
      <c r="B35" s="405" t="s">
        <v>1</v>
      </c>
      <c r="C35" s="405" t="s">
        <v>3970</v>
      </c>
      <c r="D35" s="405" t="s">
        <v>3941</v>
      </c>
      <c r="E35" s="405" t="s">
        <v>3942</v>
      </c>
      <c r="F35" s="405" t="s">
        <v>3895</v>
      </c>
      <c r="G35" s="405"/>
      <c r="H35" s="405" t="s">
        <v>3958</v>
      </c>
      <c r="I35" s="405" t="s">
        <v>669</v>
      </c>
      <c r="J35" s="405" t="s">
        <v>389</v>
      </c>
      <c r="K35" s="405" t="s">
        <v>983</v>
      </c>
      <c r="L35" s="405" t="s">
        <v>3226</v>
      </c>
      <c r="M35" s="405" t="s">
        <v>113</v>
      </c>
      <c r="N35" s="405" t="s">
        <v>401</v>
      </c>
      <c r="O35" s="405" t="s">
        <v>65</v>
      </c>
      <c r="P35" s="405"/>
      <c r="Q35" s="405"/>
      <c r="R35" s="405"/>
      <c r="S35" s="405" t="s">
        <v>672</v>
      </c>
      <c r="T35" s="405"/>
      <c r="U35" s="405" t="s">
        <v>3971</v>
      </c>
      <c r="V35" s="405" t="s">
        <v>68</v>
      </c>
      <c r="W35" s="405" t="s">
        <v>68</v>
      </c>
      <c r="X35" s="405" t="s">
        <v>68</v>
      </c>
      <c r="Y35" s="405" t="s">
        <v>68</v>
      </c>
      <c r="Z35" s="405" t="s">
        <v>69</v>
      </c>
      <c r="AA35" s="405"/>
      <c r="AB35" s="405">
        <v>10005001061</v>
      </c>
      <c r="AC35" s="406">
        <v>175</v>
      </c>
      <c r="AD35" s="406">
        <v>15</v>
      </c>
      <c r="AE35" s="406">
        <v>25</v>
      </c>
      <c r="AF35" s="407">
        <v>344</v>
      </c>
      <c r="AG35" s="407">
        <f t="shared" ref="AG35:AG40" si="7">AF35*(1-(0.95^0*0.9^0*0.8^0*0.7^0*0.65^0*0.93^0*0.93^0*1^0))</f>
        <v>0</v>
      </c>
      <c r="AH35" s="408">
        <f t="shared" si="5"/>
        <v>344</v>
      </c>
      <c r="AI35" s="434">
        <f t="shared" si="6"/>
        <v>368.08000000000004</v>
      </c>
      <c r="AJ35" s="410"/>
    </row>
    <row r="36" spans="1:37" s="418" customFormat="1">
      <c r="A36" s="404">
        <v>14</v>
      </c>
      <c r="B36" s="405" t="s">
        <v>1</v>
      </c>
      <c r="C36" s="405" t="s">
        <v>3972</v>
      </c>
      <c r="D36" s="405" t="s">
        <v>3941</v>
      </c>
      <c r="E36" s="405" t="s">
        <v>3942</v>
      </c>
      <c r="F36" s="405" t="s">
        <v>3895</v>
      </c>
      <c r="G36" s="405"/>
      <c r="H36" s="405" t="s">
        <v>3958</v>
      </c>
      <c r="I36" s="405" t="s">
        <v>669</v>
      </c>
      <c r="J36" s="405" t="s">
        <v>396</v>
      </c>
      <c r="K36" s="405" t="s">
        <v>983</v>
      </c>
      <c r="L36" s="405">
        <v>500</v>
      </c>
      <c r="M36" s="405" t="s">
        <v>74</v>
      </c>
      <c r="N36" s="405" t="s">
        <v>401</v>
      </c>
      <c r="O36" s="405" t="s">
        <v>65</v>
      </c>
      <c r="P36" s="405"/>
      <c r="Q36" s="405"/>
      <c r="R36" s="405"/>
      <c r="S36" s="405" t="s">
        <v>672</v>
      </c>
      <c r="T36" s="405"/>
      <c r="U36" s="405" t="s">
        <v>3973</v>
      </c>
      <c r="V36" s="405" t="s">
        <v>68</v>
      </c>
      <c r="W36" s="405" t="s">
        <v>68</v>
      </c>
      <c r="X36" s="405" t="s">
        <v>68</v>
      </c>
      <c r="Y36" s="405" t="s">
        <v>68</v>
      </c>
      <c r="Z36" s="405" t="s">
        <v>69</v>
      </c>
      <c r="AA36" s="405"/>
      <c r="AB36" s="405">
        <v>10005001061</v>
      </c>
      <c r="AC36" s="406">
        <v>175</v>
      </c>
      <c r="AD36" s="406">
        <v>25</v>
      </c>
      <c r="AE36" s="406">
        <v>0</v>
      </c>
      <c r="AF36" s="407">
        <v>320</v>
      </c>
      <c r="AG36" s="407">
        <f t="shared" si="7"/>
        <v>0</v>
      </c>
      <c r="AH36" s="408">
        <f t="shared" si="5"/>
        <v>320</v>
      </c>
      <c r="AI36" s="434">
        <f t="shared" si="6"/>
        <v>342.40000000000003</v>
      </c>
      <c r="AJ36" s="410"/>
      <c r="AK36" s="409"/>
    </row>
    <row r="37" spans="1:37" s="409" customFormat="1">
      <c r="A37" s="404">
        <v>15</v>
      </c>
      <c r="B37" s="405" t="s">
        <v>1</v>
      </c>
      <c r="C37" s="405" t="s">
        <v>3974</v>
      </c>
      <c r="D37" s="405" t="s">
        <v>3941</v>
      </c>
      <c r="E37" s="405" t="s">
        <v>3942</v>
      </c>
      <c r="F37" s="405" t="s">
        <v>3895</v>
      </c>
      <c r="G37" s="405"/>
      <c r="H37" s="405" t="s">
        <v>3958</v>
      </c>
      <c r="I37" s="405" t="s">
        <v>669</v>
      </c>
      <c r="J37" s="405" t="s">
        <v>454</v>
      </c>
      <c r="K37" s="405" t="s">
        <v>983</v>
      </c>
      <c r="L37" s="405" t="s">
        <v>3226</v>
      </c>
      <c r="M37" s="405" t="s">
        <v>74</v>
      </c>
      <c r="N37" s="405" t="s">
        <v>401</v>
      </c>
      <c r="O37" s="405" t="s">
        <v>65</v>
      </c>
      <c r="P37" s="405"/>
      <c r="Q37" s="405"/>
      <c r="R37" s="405"/>
      <c r="S37" s="405" t="s">
        <v>672</v>
      </c>
      <c r="T37" s="405"/>
      <c r="U37" s="405" t="s">
        <v>3975</v>
      </c>
      <c r="V37" s="405" t="s">
        <v>68</v>
      </c>
      <c r="W37" s="405" t="s">
        <v>68</v>
      </c>
      <c r="X37" s="405" t="s">
        <v>68</v>
      </c>
      <c r="Y37" s="405" t="s">
        <v>68</v>
      </c>
      <c r="Z37" s="405" t="s">
        <v>69</v>
      </c>
      <c r="AA37" s="405"/>
      <c r="AB37" s="405">
        <v>10005001061</v>
      </c>
      <c r="AC37" s="406">
        <v>175</v>
      </c>
      <c r="AD37" s="406">
        <v>40</v>
      </c>
      <c r="AE37" s="406">
        <v>25</v>
      </c>
      <c r="AF37" s="407">
        <v>384</v>
      </c>
      <c r="AG37" s="407">
        <f t="shared" si="7"/>
        <v>0</v>
      </c>
      <c r="AH37" s="408">
        <f t="shared" si="5"/>
        <v>384</v>
      </c>
      <c r="AI37" s="434">
        <f t="shared" si="6"/>
        <v>410.88</v>
      </c>
      <c r="AJ37" s="410"/>
    </row>
    <row r="38" spans="1:37" s="409" customFormat="1">
      <c r="A38" s="404">
        <v>16</v>
      </c>
      <c r="B38" s="405" t="s">
        <v>1</v>
      </c>
      <c r="C38" s="405" t="s">
        <v>3976</v>
      </c>
      <c r="D38" s="405" t="s">
        <v>3941</v>
      </c>
      <c r="E38" s="405" t="s">
        <v>3942</v>
      </c>
      <c r="F38" s="405" t="s">
        <v>3895</v>
      </c>
      <c r="G38" s="405"/>
      <c r="H38" s="405" t="s">
        <v>3958</v>
      </c>
      <c r="I38" s="405" t="s">
        <v>669</v>
      </c>
      <c r="J38" s="405" t="s">
        <v>454</v>
      </c>
      <c r="K38" s="405" t="s">
        <v>983</v>
      </c>
      <c r="L38" s="405" t="s">
        <v>3226</v>
      </c>
      <c r="M38" s="405" t="s">
        <v>74</v>
      </c>
      <c r="N38" s="405" t="s">
        <v>401</v>
      </c>
      <c r="O38" s="405" t="s">
        <v>65</v>
      </c>
      <c r="P38" s="405"/>
      <c r="Q38" s="405"/>
      <c r="R38" s="405"/>
      <c r="S38" s="405" t="s">
        <v>672</v>
      </c>
      <c r="T38" s="405"/>
      <c r="U38" s="405" t="s">
        <v>3977</v>
      </c>
      <c r="V38" s="405" t="s">
        <v>68</v>
      </c>
      <c r="W38" s="405" t="s">
        <v>68</v>
      </c>
      <c r="X38" s="405" t="s">
        <v>68</v>
      </c>
      <c r="Y38" s="405" t="s">
        <v>68</v>
      </c>
      <c r="Z38" s="405" t="s">
        <v>69</v>
      </c>
      <c r="AA38" s="405"/>
      <c r="AB38" s="405">
        <v>10005001061</v>
      </c>
      <c r="AC38" s="406">
        <v>175</v>
      </c>
      <c r="AD38" s="406">
        <v>40</v>
      </c>
      <c r="AE38" s="406">
        <v>25</v>
      </c>
      <c r="AF38" s="407">
        <v>384</v>
      </c>
      <c r="AG38" s="407">
        <f t="shared" si="7"/>
        <v>0</v>
      </c>
      <c r="AH38" s="408">
        <f t="shared" si="5"/>
        <v>384</v>
      </c>
      <c r="AI38" s="434">
        <f t="shared" si="6"/>
        <v>410.88</v>
      </c>
      <c r="AJ38" s="410"/>
    </row>
    <row r="39" spans="1:37" s="409" customFormat="1">
      <c r="A39" s="404">
        <v>17</v>
      </c>
      <c r="B39" s="405" t="s">
        <v>1</v>
      </c>
      <c r="C39" s="405" t="s">
        <v>3978</v>
      </c>
      <c r="D39" s="405" t="s">
        <v>3941</v>
      </c>
      <c r="E39" s="405" t="s">
        <v>233</v>
      </c>
      <c r="F39" s="405" t="s">
        <v>3926</v>
      </c>
      <c r="G39" s="405"/>
      <c r="H39" s="405" t="s">
        <v>3979</v>
      </c>
      <c r="I39" s="405" t="s">
        <v>669</v>
      </c>
      <c r="J39" s="405" t="s">
        <v>389</v>
      </c>
      <c r="K39" s="405"/>
      <c r="L39" s="405" t="s">
        <v>404</v>
      </c>
      <c r="M39" s="405" t="s">
        <v>63</v>
      </c>
      <c r="N39" s="405" t="s">
        <v>392</v>
      </c>
      <c r="O39" s="405" t="s">
        <v>65</v>
      </c>
      <c r="P39" s="405"/>
      <c r="Q39" s="405"/>
      <c r="R39" s="405"/>
      <c r="S39" s="405"/>
      <c r="T39" s="405"/>
      <c r="U39" s="405" t="s">
        <v>3980</v>
      </c>
      <c r="V39" s="405" t="s">
        <v>68</v>
      </c>
      <c r="W39" s="405" t="s">
        <v>68</v>
      </c>
      <c r="X39" s="405" t="s">
        <v>68</v>
      </c>
      <c r="Y39" s="405" t="s">
        <v>68</v>
      </c>
      <c r="Z39" s="405" t="s">
        <v>69</v>
      </c>
      <c r="AA39" s="405"/>
      <c r="AB39" s="405">
        <v>10005000902</v>
      </c>
      <c r="AC39" s="406">
        <v>175</v>
      </c>
      <c r="AD39" s="406">
        <v>15</v>
      </c>
      <c r="AE39" s="406">
        <v>13</v>
      </c>
      <c r="AF39" s="407">
        <v>324.8</v>
      </c>
      <c r="AG39" s="407">
        <f t="shared" si="7"/>
        <v>0</v>
      </c>
      <c r="AH39" s="408">
        <f t="shared" si="5"/>
        <v>324.8</v>
      </c>
      <c r="AI39" s="434">
        <f t="shared" si="6"/>
        <v>347.53600000000006</v>
      </c>
      <c r="AJ39" s="410"/>
    </row>
    <row r="40" spans="1:37" s="417" customFormat="1" ht="15.75" thickBot="1">
      <c r="A40" s="411">
        <v>18</v>
      </c>
      <c r="B40" s="412" t="s">
        <v>1</v>
      </c>
      <c r="C40" s="412" t="s">
        <v>3981</v>
      </c>
      <c r="D40" s="412" t="s">
        <v>3941</v>
      </c>
      <c r="E40" s="412" t="s">
        <v>601</v>
      </c>
      <c r="F40" s="412" t="s">
        <v>3926</v>
      </c>
      <c r="G40" s="412"/>
      <c r="H40" s="412" t="s">
        <v>770</v>
      </c>
      <c r="I40" s="412">
        <v>3000</v>
      </c>
      <c r="J40" s="412" t="s">
        <v>121</v>
      </c>
      <c r="K40" s="412" t="s">
        <v>194</v>
      </c>
      <c r="L40" s="412" t="s">
        <v>450</v>
      </c>
      <c r="M40" s="412" t="s">
        <v>74</v>
      </c>
      <c r="N40" s="412" t="s">
        <v>392</v>
      </c>
      <c r="O40" s="412" t="s">
        <v>65</v>
      </c>
      <c r="P40" s="412"/>
      <c r="Q40" s="412"/>
      <c r="R40" s="412"/>
      <c r="S40" s="412" t="s">
        <v>3982</v>
      </c>
      <c r="T40" s="412"/>
      <c r="U40" s="412" t="s">
        <v>3983</v>
      </c>
      <c r="V40" s="412" t="s">
        <v>68</v>
      </c>
      <c r="W40" s="412" t="s">
        <v>68</v>
      </c>
      <c r="X40" s="412" t="s">
        <v>68</v>
      </c>
      <c r="Y40" s="412" t="s">
        <v>68</v>
      </c>
      <c r="Z40" s="412" t="s">
        <v>69</v>
      </c>
      <c r="AA40" s="412"/>
      <c r="AB40" s="412">
        <v>10005000901</v>
      </c>
      <c r="AC40" s="413">
        <v>98</v>
      </c>
      <c r="AD40" s="413">
        <v>8</v>
      </c>
      <c r="AE40" s="413">
        <v>16</v>
      </c>
      <c r="AF40" s="414">
        <v>195.20000000000002</v>
      </c>
      <c r="AG40" s="414">
        <f t="shared" si="7"/>
        <v>0</v>
      </c>
      <c r="AH40" s="415">
        <f t="shared" si="5"/>
        <v>195.20000000000002</v>
      </c>
      <c r="AI40" s="451">
        <f t="shared" si="6"/>
        <v>208.86400000000003</v>
      </c>
      <c r="AJ40" s="416"/>
    </row>
    <row r="41" spans="1:37" s="11" customFormat="1" ht="15.75" thickBot="1">
      <c r="A41" s="382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15"/>
      <c r="AD41" s="15"/>
      <c r="AE41" s="15"/>
      <c r="AF41" s="376"/>
      <c r="AG41" s="376"/>
      <c r="AH41" s="17"/>
      <c r="AI41" s="16"/>
    </row>
    <row r="42" spans="1:37" s="813" customFormat="1" ht="15.75" thickBot="1">
      <c r="A42" s="439" t="s">
        <v>22</v>
      </c>
      <c r="B42" s="618" t="s">
        <v>23</v>
      </c>
      <c r="C42" s="618" t="s">
        <v>24</v>
      </c>
      <c r="D42" s="618" t="s">
        <v>25</v>
      </c>
      <c r="E42" s="618" t="s">
        <v>26</v>
      </c>
      <c r="F42" s="618" t="s">
        <v>27</v>
      </c>
      <c r="G42" s="618" t="s">
        <v>28</v>
      </c>
      <c r="H42" s="618" t="s">
        <v>29</v>
      </c>
      <c r="I42" s="618" t="s">
        <v>30</v>
      </c>
      <c r="J42" s="618" t="s">
        <v>31</v>
      </c>
      <c r="K42" s="618" t="s">
        <v>32</v>
      </c>
      <c r="L42" s="618" t="s">
        <v>33</v>
      </c>
      <c r="M42" s="618" t="s">
        <v>34</v>
      </c>
      <c r="N42" s="618" t="s">
        <v>35</v>
      </c>
      <c r="O42" s="618" t="s">
        <v>36</v>
      </c>
      <c r="P42" s="618" t="s">
        <v>37</v>
      </c>
      <c r="Q42" s="618" t="s">
        <v>38</v>
      </c>
      <c r="R42" s="618" t="s">
        <v>39</v>
      </c>
      <c r="S42" s="618" t="s">
        <v>40</v>
      </c>
      <c r="T42" s="618" t="s">
        <v>41</v>
      </c>
      <c r="U42" s="618" t="s">
        <v>42</v>
      </c>
      <c r="V42" s="618" t="s">
        <v>43</v>
      </c>
      <c r="W42" s="618" t="s">
        <v>44</v>
      </c>
      <c r="X42" s="618" t="s">
        <v>45</v>
      </c>
      <c r="Y42" s="618" t="s">
        <v>46</v>
      </c>
      <c r="Z42" s="618" t="s">
        <v>47</v>
      </c>
      <c r="AA42" s="618" t="s">
        <v>48</v>
      </c>
      <c r="AB42" s="618" t="s">
        <v>49</v>
      </c>
      <c r="AC42" s="377" t="s">
        <v>50</v>
      </c>
      <c r="AD42" s="377" t="s">
        <v>51</v>
      </c>
      <c r="AE42" s="377" t="s">
        <v>52</v>
      </c>
      <c r="AF42" s="377" t="s">
        <v>53</v>
      </c>
      <c r="AG42" s="377" t="s">
        <v>54</v>
      </c>
      <c r="AH42" s="377" t="s">
        <v>55</v>
      </c>
      <c r="AI42" s="619" t="s">
        <v>56</v>
      </c>
      <c r="AJ42" s="620"/>
      <c r="AK42" s="621"/>
    </row>
    <row r="43" spans="1:37" s="409" customFormat="1">
      <c r="A43" s="404">
        <v>1</v>
      </c>
      <c r="B43" s="405" t="s">
        <v>1</v>
      </c>
      <c r="C43" s="405" t="s">
        <v>3984</v>
      </c>
      <c r="D43" s="405" t="s">
        <v>3985</v>
      </c>
      <c r="E43" s="405" t="s">
        <v>3986</v>
      </c>
      <c r="F43" s="405" t="s">
        <v>3987</v>
      </c>
      <c r="G43" s="405"/>
      <c r="H43" s="405" t="s">
        <v>3988</v>
      </c>
      <c r="I43" s="405"/>
      <c r="J43" s="405" t="s">
        <v>121</v>
      </c>
      <c r="K43" s="405"/>
      <c r="L43" s="405">
        <v>1000</v>
      </c>
      <c r="M43" s="405" t="s">
        <v>236</v>
      </c>
      <c r="N43" s="405" t="s">
        <v>75</v>
      </c>
      <c r="O43" s="405" t="s">
        <v>65</v>
      </c>
      <c r="P43" s="405"/>
      <c r="Q43" s="405"/>
      <c r="R43" s="405"/>
      <c r="S43" s="405"/>
      <c r="T43" s="405"/>
      <c r="U43" s="405" t="s">
        <v>3989</v>
      </c>
      <c r="V43" s="405" t="s">
        <v>68</v>
      </c>
      <c r="W43" s="405" t="s">
        <v>68</v>
      </c>
      <c r="X43" s="405" t="s">
        <v>68</v>
      </c>
      <c r="Y43" s="405" t="s">
        <v>68</v>
      </c>
      <c r="Z43" s="405" t="s">
        <v>69</v>
      </c>
      <c r="AA43" s="405"/>
      <c r="AB43" s="405">
        <v>10000000012</v>
      </c>
      <c r="AC43" s="406">
        <v>57</v>
      </c>
      <c r="AD43" s="406">
        <v>8</v>
      </c>
      <c r="AE43" s="406">
        <v>8</v>
      </c>
      <c r="AF43" s="407">
        <v>116.80000000000001</v>
      </c>
      <c r="AG43" s="407">
        <f t="shared" ref="AG43:AG48" si="8">AF43*(1-(0.95^0*0.9^0*0.8^0*0.7^0*0.65^0*0.93^0*0.93^0*1^0))</f>
        <v>0</v>
      </c>
      <c r="AH43" s="408">
        <f t="shared" ref="AH43:AH52" si="9">AF43-AG43</f>
        <v>116.80000000000001</v>
      </c>
      <c r="AI43" s="434">
        <f>AF43*1.07</f>
        <v>124.97600000000001</v>
      </c>
      <c r="AJ43" s="410"/>
    </row>
    <row r="44" spans="1:37" s="409" customFormat="1">
      <c r="A44" s="404">
        <v>2</v>
      </c>
      <c r="B44" s="405" t="s">
        <v>1</v>
      </c>
      <c r="C44" s="405" t="s">
        <v>3990</v>
      </c>
      <c r="D44" s="405" t="s">
        <v>3985</v>
      </c>
      <c r="E44" s="405" t="s">
        <v>3991</v>
      </c>
      <c r="F44" s="405" t="s">
        <v>3907</v>
      </c>
      <c r="G44" s="405"/>
      <c r="H44" s="405" t="s">
        <v>388</v>
      </c>
      <c r="I44" s="405">
        <v>3000</v>
      </c>
      <c r="J44" s="405" t="s">
        <v>121</v>
      </c>
      <c r="K44" s="405"/>
      <c r="L44" s="405" t="s">
        <v>395</v>
      </c>
      <c r="M44" s="405" t="s">
        <v>74</v>
      </c>
      <c r="N44" s="405" t="s">
        <v>75</v>
      </c>
      <c r="O44" s="405" t="s">
        <v>65</v>
      </c>
      <c r="P44" s="405"/>
      <c r="Q44" s="405"/>
      <c r="R44" s="405"/>
      <c r="S44" s="405"/>
      <c r="T44" s="405"/>
      <c r="U44" s="405" t="s">
        <v>3992</v>
      </c>
      <c r="V44" s="405" t="s">
        <v>68</v>
      </c>
      <c r="W44" s="405" t="s">
        <v>68</v>
      </c>
      <c r="X44" s="405" t="s">
        <v>68</v>
      </c>
      <c r="Y44" s="405" t="s">
        <v>68</v>
      </c>
      <c r="Z44" s="405" t="s">
        <v>69</v>
      </c>
      <c r="AA44" s="405"/>
      <c r="AB44" s="405">
        <v>10005000841</v>
      </c>
      <c r="AC44" s="406">
        <v>48</v>
      </c>
      <c r="AD44" s="406">
        <v>8</v>
      </c>
      <c r="AE44" s="406">
        <v>13</v>
      </c>
      <c r="AF44" s="407">
        <v>110.4</v>
      </c>
      <c r="AG44" s="407">
        <f t="shared" si="8"/>
        <v>0</v>
      </c>
      <c r="AH44" s="408">
        <f t="shared" si="9"/>
        <v>110.4</v>
      </c>
      <c r="AI44" s="434">
        <f t="shared" ref="AI44:AI52" si="10">AF44*1.07</f>
        <v>118.12800000000001</v>
      </c>
      <c r="AJ44" s="410"/>
    </row>
    <row r="45" spans="1:37" s="409" customFormat="1">
      <c r="A45" s="404">
        <v>3</v>
      </c>
      <c r="B45" s="405" t="s">
        <v>1</v>
      </c>
      <c r="C45" s="405" t="s">
        <v>3993</v>
      </c>
      <c r="D45" s="405" t="s">
        <v>3985</v>
      </c>
      <c r="E45" s="405" t="s">
        <v>3991</v>
      </c>
      <c r="F45" s="405" t="s">
        <v>3907</v>
      </c>
      <c r="G45" s="405"/>
      <c r="H45" s="405" t="s">
        <v>388</v>
      </c>
      <c r="I45" s="405">
        <v>3000</v>
      </c>
      <c r="J45" s="405" t="s">
        <v>121</v>
      </c>
      <c r="K45" s="405"/>
      <c r="L45" s="405" t="s">
        <v>3994</v>
      </c>
      <c r="M45" s="405" t="s">
        <v>74</v>
      </c>
      <c r="N45" s="405" t="s">
        <v>75</v>
      </c>
      <c r="O45" s="405" t="s">
        <v>65</v>
      </c>
      <c r="P45" s="405"/>
      <c r="Q45" s="405"/>
      <c r="R45" s="405"/>
      <c r="S45" s="405"/>
      <c r="T45" s="405"/>
      <c r="U45" s="405" t="s">
        <v>3995</v>
      </c>
      <c r="V45" s="405" t="s">
        <v>68</v>
      </c>
      <c r="W45" s="405" t="s">
        <v>68</v>
      </c>
      <c r="X45" s="405" t="s">
        <v>68</v>
      </c>
      <c r="Y45" s="405" t="s">
        <v>68</v>
      </c>
      <c r="Z45" s="405" t="s">
        <v>69</v>
      </c>
      <c r="AA45" s="405"/>
      <c r="AB45" s="405">
        <v>10005000841</v>
      </c>
      <c r="AC45" s="406">
        <v>48</v>
      </c>
      <c r="AD45" s="406">
        <v>8</v>
      </c>
      <c r="AE45" s="406">
        <v>13</v>
      </c>
      <c r="AF45" s="407">
        <v>110.4</v>
      </c>
      <c r="AG45" s="407">
        <f t="shared" si="8"/>
        <v>0</v>
      </c>
      <c r="AH45" s="408">
        <f t="shared" si="9"/>
        <v>110.4</v>
      </c>
      <c r="AI45" s="434">
        <f t="shared" si="10"/>
        <v>118.12800000000001</v>
      </c>
      <c r="AJ45" s="410"/>
    </row>
    <row r="46" spans="1:37" s="409" customFormat="1">
      <c r="A46" s="404">
        <v>4</v>
      </c>
      <c r="B46" s="405" t="s">
        <v>1</v>
      </c>
      <c r="C46" s="405" t="s">
        <v>3996</v>
      </c>
      <c r="D46" s="405" t="s">
        <v>3985</v>
      </c>
      <c r="E46" s="405" t="s">
        <v>3991</v>
      </c>
      <c r="F46" s="405" t="s">
        <v>3907</v>
      </c>
      <c r="G46" s="405"/>
      <c r="H46" s="405" t="s">
        <v>388</v>
      </c>
      <c r="I46" s="405">
        <v>3000</v>
      </c>
      <c r="J46" s="405" t="s">
        <v>121</v>
      </c>
      <c r="K46" s="405"/>
      <c r="L46" s="405" t="s">
        <v>3994</v>
      </c>
      <c r="M46" s="405" t="s">
        <v>74</v>
      </c>
      <c r="N46" s="405" t="s">
        <v>75</v>
      </c>
      <c r="O46" s="405" t="s">
        <v>65</v>
      </c>
      <c r="P46" s="405"/>
      <c r="Q46" s="405"/>
      <c r="R46" s="405"/>
      <c r="S46" s="405"/>
      <c r="T46" s="405"/>
      <c r="U46" s="405" t="s">
        <v>3997</v>
      </c>
      <c r="V46" s="405" t="s">
        <v>68</v>
      </c>
      <c r="W46" s="405" t="s">
        <v>68</v>
      </c>
      <c r="X46" s="405" t="s">
        <v>68</v>
      </c>
      <c r="Y46" s="405" t="s">
        <v>68</v>
      </c>
      <c r="Z46" s="405" t="s">
        <v>69</v>
      </c>
      <c r="AA46" s="405"/>
      <c r="AB46" s="405">
        <v>10005000841</v>
      </c>
      <c r="AC46" s="406">
        <v>48</v>
      </c>
      <c r="AD46" s="406">
        <v>8</v>
      </c>
      <c r="AE46" s="406">
        <v>13</v>
      </c>
      <c r="AF46" s="407">
        <v>110.4</v>
      </c>
      <c r="AG46" s="407">
        <f t="shared" si="8"/>
        <v>0</v>
      </c>
      <c r="AH46" s="408">
        <f t="shared" si="9"/>
        <v>110.4</v>
      </c>
      <c r="AI46" s="434">
        <f t="shared" si="10"/>
        <v>118.12800000000001</v>
      </c>
      <c r="AJ46" s="410"/>
    </row>
    <row r="47" spans="1:37" s="409" customFormat="1">
      <c r="A47" s="404">
        <v>5</v>
      </c>
      <c r="B47" s="405" t="s">
        <v>1</v>
      </c>
      <c r="C47" s="405" t="s">
        <v>3998</v>
      </c>
      <c r="D47" s="405" t="s">
        <v>3985</v>
      </c>
      <c r="E47" s="405" t="s">
        <v>3991</v>
      </c>
      <c r="F47" s="405" t="s">
        <v>3907</v>
      </c>
      <c r="G47" s="405"/>
      <c r="H47" s="405" t="s">
        <v>388</v>
      </c>
      <c r="I47" s="405">
        <v>3000</v>
      </c>
      <c r="J47" s="405" t="s">
        <v>121</v>
      </c>
      <c r="K47" s="405"/>
      <c r="L47" s="405" t="s">
        <v>395</v>
      </c>
      <c r="M47" s="405" t="s">
        <v>74</v>
      </c>
      <c r="N47" s="405" t="s">
        <v>75</v>
      </c>
      <c r="O47" s="405" t="s">
        <v>65</v>
      </c>
      <c r="P47" s="405"/>
      <c r="Q47" s="405"/>
      <c r="R47" s="405"/>
      <c r="S47" s="405"/>
      <c r="T47" s="405"/>
      <c r="U47" s="405" t="s">
        <v>3999</v>
      </c>
      <c r="V47" s="405" t="s">
        <v>68</v>
      </c>
      <c r="W47" s="405" t="s">
        <v>68</v>
      </c>
      <c r="X47" s="405" t="s">
        <v>68</v>
      </c>
      <c r="Y47" s="405" t="s">
        <v>68</v>
      </c>
      <c r="Z47" s="405" t="s">
        <v>69</v>
      </c>
      <c r="AA47" s="405"/>
      <c r="AB47" s="405">
        <v>10005000841</v>
      </c>
      <c r="AC47" s="406">
        <v>48</v>
      </c>
      <c r="AD47" s="406">
        <v>8</v>
      </c>
      <c r="AE47" s="406">
        <v>13</v>
      </c>
      <c r="AF47" s="407">
        <v>110.4</v>
      </c>
      <c r="AG47" s="407">
        <f t="shared" si="8"/>
        <v>0</v>
      </c>
      <c r="AH47" s="408">
        <f t="shared" si="9"/>
        <v>110.4</v>
      </c>
      <c r="AI47" s="434">
        <f t="shared" si="10"/>
        <v>118.12800000000001</v>
      </c>
      <c r="AJ47" s="410"/>
    </row>
    <row r="48" spans="1:37" s="409" customFormat="1">
      <c r="A48" s="404">
        <v>6</v>
      </c>
      <c r="B48" s="405" t="s">
        <v>1</v>
      </c>
      <c r="C48" s="405" t="s">
        <v>4000</v>
      </c>
      <c r="D48" s="405" t="s">
        <v>3985</v>
      </c>
      <c r="E48" s="405" t="s">
        <v>3986</v>
      </c>
      <c r="F48" s="405" t="s">
        <v>3907</v>
      </c>
      <c r="G48" s="405"/>
      <c r="H48" s="405" t="s">
        <v>388</v>
      </c>
      <c r="I48" s="405"/>
      <c r="J48" s="405" t="s">
        <v>108</v>
      </c>
      <c r="K48" s="405"/>
      <c r="L48" s="405">
        <v>500</v>
      </c>
      <c r="M48" s="405" t="s">
        <v>236</v>
      </c>
      <c r="N48" s="405" t="s">
        <v>75</v>
      </c>
      <c r="O48" s="405" t="s">
        <v>65</v>
      </c>
      <c r="P48" s="405"/>
      <c r="Q48" s="405"/>
      <c r="R48" s="405"/>
      <c r="S48" s="405"/>
      <c r="T48" s="405"/>
      <c r="U48" s="405" t="s">
        <v>4001</v>
      </c>
      <c r="V48" s="405" t="s">
        <v>68</v>
      </c>
      <c r="W48" s="405" t="s">
        <v>68</v>
      </c>
      <c r="X48" s="405" t="s">
        <v>68</v>
      </c>
      <c r="Y48" s="405" t="s">
        <v>68</v>
      </c>
      <c r="Z48" s="405" t="s">
        <v>69</v>
      </c>
      <c r="AA48" s="405"/>
      <c r="AB48" s="405">
        <v>10005000842</v>
      </c>
      <c r="AC48" s="406">
        <v>48</v>
      </c>
      <c r="AD48" s="406">
        <v>0</v>
      </c>
      <c r="AE48" s="406">
        <v>0</v>
      </c>
      <c r="AF48" s="407">
        <v>76.800000000000011</v>
      </c>
      <c r="AG48" s="407">
        <f t="shared" si="8"/>
        <v>0</v>
      </c>
      <c r="AH48" s="408">
        <f t="shared" si="9"/>
        <v>76.800000000000011</v>
      </c>
      <c r="AI48" s="434">
        <f t="shared" si="10"/>
        <v>82.176000000000016</v>
      </c>
      <c r="AJ48" s="410"/>
    </row>
    <row r="49" spans="1:37" s="409" customFormat="1">
      <c r="A49" s="404">
        <v>7</v>
      </c>
      <c r="B49" s="405" t="s">
        <v>1</v>
      </c>
      <c r="C49" s="405" t="s">
        <v>4002</v>
      </c>
      <c r="D49" s="405" t="s">
        <v>3985</v>
      </c>
      <c r="E49" s="405" t="s">
        <v>4003</v>
      </c>
      <c r="F49" s="405" t="s">
        <v>3926</v>
      </c>
      <c r="G49" s="405"/>
      <c r="H49" s="405" t="s">
        <v>773</v>
      </c>
      <c r="I49" s="405">
        <v>3000</v>
      </c>
      <c r="J49" s="405" t="s">
        <v>389</v>
      </c>
      <c r="K49" s="405"/>
      <c r="L49" s="405"/>
      <c r="M49" s="405" t="s">
        <v>74</v>
      </c>
      <c r="N49" s="405" t="s">
        <v>392</v>
      </c>
      <c r="O49" s="405" t="s">
        <v>65</v>
      </c>
      <c r="P49" s="405"/>
      <c r="Q49" s="405"/>
      <c r="R49" s="405"/>
      <c r="S49" s="405"/>
      <c r="T49" s="405"/>
      <c r="U49" s="405" t="s">
        <v>4004</v>
      </c>
      <c r="V49" s="405" t="s">
        <v>68</v>
      </c>
      <c r="W49" s="405" t="s">
        <v>68</v>
      </c>
      <c r="X49" s="405" t="s">
        <v>68</v>
      </c>
      <c r="Y49" s="405" t="s">
        <v>68</v>
      </c>
      <c r="Z49" s="405" t="s">
        <v>69</v>
      </c>
      <c r="AA49" s="405"/>
      <c r="AB49" s="405">
        <v>10005000911</v>
      </c>
      <c r="AC49" s="406">
        <v>84</v>
      </c>
      <c r="AD49" s="406">
        <v>15</v>
      </c>
      <c r="AE49" s="406">
        <v>0</v>
      </c>
      <c r="AF49" s="407">
        <v>158.4</v>
      </c>
      <c r="AG49" s="407">
        <v>0</v>
      </c>
      <c r="AH49" s="408">
        <f t="shared" si="9"/>
        <v>158.4</v>
      </c>
      <c r="AI49" s="434">
        <f t="shared" si="10"/>
        <v>169.48800000000003</v>
      </c>
      <c r="AJ49" s="410"/>
    </row>
    <row r="50" spans="1:37" s="409" customFormat="1">
      <c r="A50" s="404">
        <v>8</v>
      </c>
      <c r="B50" s="405" t="s">
        <v>1</v>
      </c>
      <c r="C50" s="405" t="s">
        <v>4005</v>
      </c>
      <c r="D50" s="405" t="s">
        <v>3985</v>
      </c>
      <c r="E50" s="405" t="s">
        <v>4003</v>
      </c>
      <c r="F50" s="405" t="s">
        <v>4006</v>
      </c>
      <c r="G50" s="405"/>
      <c r="H50" s="405" t="s">
        <v>709</v>
      </c>
      <c r="I50" s="405">
        <v>3000</v>
      </c>
      <c r="J50" s="405" t="s">
        <v>396</v>
      </c>
      <c r="K50" s="405"/>
      <c r="L50" s="405" t="s">
        <v>4007</v>
      </c>
      <c r="M50" s="405" t="s">
        <v>74</v>
      </c>
      <c r="N50" s="405" t="s">
        <v>75</v>
      </c>
      <c r="O50" s="405" t="s">
        <v>65</v>
      </c>
      <c r="P50" s="405"/>
      <c r="Q50" s="405"/>
      <c r="R50" s="405"/>
      <c r="S50" s="405"/>
      <c r="T50" s="405"/>
      <c r="U50" s="405" t="s">
        <v>4008</v>
      </c>
      <c r="V50" s="405" t="s">
        <v>68</v>
      </c>
      <c r="W50" s="405" t="s">
        <v>68</v>
      </c>
      <c r="X50" s="405" t="s">
        <v>68</v>
      </c>
      <c r="Y50" s="405" t="s">
        <v>68</v>
      </c>
      <c r="Z50" s="405" t="s">
        <v>69</v>
      </c>
      <c r="AA50" s="405"/>
      <c r="AB50" s="405">
        <v>10000000011</v>
      </c>
      <c r="AC50" s="406">
        <v>135</v>
      </c>
      <c r="AD50" s="406">
        <v>25</v>
      </c>
      <c r="AE50" s="406">
        <v>16</v>
      </c>
      <c r="AF50" s="407">
        <v>281.60000000000002</v>
      </c>
      <c r="AG50" s="407">
        <f>AF50*(1-(0.95^0*0.9^0*0.8^0*0.7^0*0.65^0*0.93^0*0.93^0*1^0))</f>
        <v>0</v>
      </c>
      <c r="AH50" s="408">
        <f t="shared" si="9"/>
        <v>281.60000000000002</v>
      </c>
      <c r="AI50" s="434">
        <f t="shared" si="10"/>
        <v>301.31200000000007</v>
      </c>
      <c r="AJ50" s="410"/>
    </row>
    <row r="51" spans="1:37" s="409" customFormat="1">
      <c r="A51" s="404">
        <v>9</v>
      </c>
      <c r="B51" s="405" t="s">
        <v>1</v>
      </c>
      <c r="C51" s="405" t="s">
        <v>4009</v>
      </c>
      <c r="D51" s="405" t="s">
        <v>3985</v>
      </c>
      <c r="E51" s="405" t="s">
        <v>4003</v>
      </c>
      <c r="F51" s="405" t="s">
        <v>3895</v>
      </c>
      <c r="G51" s="405"/>
      <c r="H51" s="405" t="s">
        <v>4010</v>
      </c>
      <c r="I51" s="405">
        <v>3000</v>
      </c>
      <c r="J51" s="405" t="s">
        <v>396</v>
      </c>
      <c r="K51" s="405"/>
      <c r="L51" s="405">
        <v>1000</v>
      </c>
      <c r="M51" s="405" t="s">
        <v>74</v>
      </c>
      <c r="N51" s="405" t="s">
        <v>401</v>
      </c>
      <c r="O51" s="405" t="s">
        <v>65</v>
      </c>
      <c r="P51" s="405"/>
      <c r="Q51" s="405"/>
      <c r="R51" s="405"/>
      <c r="S51" s="405"/>
      <c r="T51" s="405"/>
      <c r="U51" s="405" t="s">
        <v>4011</v>
      </c>
      <c r="V51" s="405" t="s">
        <v>68</v>
      </c>
      <c r="W51" s="405" t="s">
        <v>68</v>
      </c>
      <c r="X51" s="405" t="s">
        <v>68</v>
      </c>
      <c r="Y51" s="405" t="s">
        <v>68</v>
      </c>
      <c r="Z51" s="405" t="s">
        <v>69</v>
      </c>
      <c r="AA51" s="405"/>
      <c r="AB51" s="405">
        <v>10005001061</v>
      </c>
      <c r="AC51" s="406">
        <v>325</v>
      </c>
      <c r="AD51" s="406">
        <v>25</v>
      </c>
      <c r="AE51" s="406">
        <v>8</v>
      </c>
      <c r="AF51" s="407">
        <v>572.80000000000007</v>
      </c>
      <c r="AG51" s="407">
        <f>AF51*(1-(0.95^0*0.9^0*0.8^0*0.7^0*0.65^0*0.93^0*0.93^0*1^0))</f>
        <v>0</v>
      </c>
      <c r="AH51" s="408">
        <f t="shared" si="9"/>
        <v>572.80000000000007</v>
      </c>
      <c r="AI51" s="434">
        <f t="shared" si="10"/>
        <v>612.89600000000007</v>
      </c>
      <c r="AJ51" s="410"/>
    </row>
    <row r="52" spans="1:37" s="417" customFormat="1" ht="15.75" thickBot="1">
      <c r="A52" s="411">
        <v>10</v>
      </c>
      <c r="B52" s="412" t="s">
        <v>1</v>
      </c>
      <c r="C52" s="412" t="s">
        <v>4012</v>
      </c>
      <c r="D52" s="412" t="s">
        <v>3985</v>
      </c>
      <c r="E52" s="412" t="s">
        <v>4003</v>
      </c>
      <c r="F52" s="412" t="s">
        <v>3895</v>
      </c>
      <c r="G52" s="412"/>
      <c r="H52" s="412" t="s">
        <v>4010</v>
      </c>
      <c r="I52" s="412">
        <v>3000</v>
      </c>
      <c r="J52" s="412" t="s">
        <v>396</v>
      </c>
      <c r="K52" s="412"/>
      <c r="L52" s="412">
        <v>1000</v>
      </c>
      <c r="M52" s="412" t="s">
        <v>74</v>
      </c>
      <c r="N52" s="412" t="s">
        <v>392</v>
      </c>
      <c r="O52" s="412" t="s">
        <v>65</v>
      </c>
      <c r="P52" s="412"/>
      <c r="Q52" s="412"/>
      <c r="R52" s="412"/>
      <c r="S52" s="412"/>
      <c r="T52" s="412"/>
      <c r="U52" s="412" t="s">
        <v>4013</v>
      </c>
      <c r="V52" s="412" t="s">
        <v>68</v>
      </c>
      <c r="W52" s="412" t="s">
        <v>68</v>
      </c>
      <c r="X52" s="412" t="s">
        <v>68</v>
      </c>
      <c r="Y52" s="412" t="s">
        <v>68</v>
      </c>
      <c r="Z52" s="412" t="s">
        <v>69</v>
      </c>
      <c r="AA52" s="412"/>
      <c r="AB52" s="412">
        <v>10005001061</v>
      </c>
      <c r="AC52" s="413">
        <v>325</v>
      </c>
      <c r="AD52" s="413">
        <v>25</v>
      </c>
      <c r="AE52" s="413">
        <v>8</v>
      </c>
      <c r="AF52" s="414">
        <v>572.80000000000007</v>
      </c>
      <c r="AG52" s="414">
        <f>AF52*(1-(0.95^0*0.9^0*0.8^0*0.7^0*0.65^0*0.93^0*0.93^0*1^0))</f>
        <v>0</v>
      </c>
      <c r="AH52" s="415">
        <f t="shared" si="9"/>
        <v>572.80000000000007</v>
      </c>
      <c r="AI52" s="451">
        <f t="shared" si="10"/>
        <v>612.89600000000007</v>
      </c>
      <c r="AJ52" s="416"/>
    </row>
    <row r="53" spans="1:37" s="11" customFormat="1" ht="15.75" thickBot="1">
      <c r="A53" s="382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15"/>
      <c r="AD53" s="15"/>
      <c r="AE53" s="15"/>
      <c r="AF53" s="376"/>
      <c r="AG53" s="376"/>
      <c r="AH53" s="17"/>
      <c r="AI53" s="16"/>
    </row>
    <row r="54" spans="1:37" s="622" customFormat="1" ht="15.75" thickBot="1">
      <c r="A54" s="439" t="s">
        <v>22</v>
      </c>
      <c r="B54" s="618" t="s">
        <v>23</v>
      </c>
      <c r="C54" s="618" t="s">
        <v>24</v>
      </c>
      <c r="D54" s="618" t="s">
        <v>25</v>
      </c>
      <c r="E54" s="618" t="s">
        <v>26</v>
      </c>
      <c r="F54" s="618" t="s">
        <v>27</v>
      </c>
      <c r="G54" s="618" t="s">
        <v>28</v>
      </c>
      <c r="H54" s="618" t="s">
        <v>29</v>
      </c>
      <c r="I54" s="618" t="s">
        <v>30</v>
      </c>
      <c r="J54" s="618" t="s">
        <v>31</v>
      </c>
      <c r="K54" s="618" t="s">
        <v>32</v>
      </c>
      <c r="L54" s="618" t="s">
        <v>33</v>
      </c>
      <c r="M54" s="618" t="s">
        <v>34</v>
      </c>
      <c r="N54" s="618" t="s">
        <v>35</v>
      </c>
      <c r="O54" s="618" t="s">
        <v>36</v>
      </c>
      <c r="P54" s="618" t="s">
        <v>37</v>
      </c>
      <c r="Q54" s="618" t="s">
        <v>38</v>
      </c>
      <c r="R54" s="618" t="s">
        <v>39</v>
      </c>
      <c r="S54" s="618" t="s">
        <v>40</v>
      </c>
      <c r="T54" s="618" t="s">
        <v>41</v>
      </c>
      <c r="U54" s="618" t="s">
        <v>42</v>
      </c>
      <c r="V54" s="618" t="s">
        <v>43</v>
      </c>
      <c r="W54" s="618" t="s">
        <v>44</v>
      </c>
      <c r="X54" s="618" t="s">
        <v>45</v>
      </c>
      <c r="Y54" s="618" t="s">
        <v>46</v>
      </c>
      <c r="Z54" s="618" t="s">
        <v>47</v>
      </c>
      <c r="AA54" s="618" t="s">
        <v>48</v>
      </c>
      <c r="AB54" s="618" t="s">
        <v>49</v>
      </c>
      <c r="AC54" s="377" t="s">
        <v>50</v>
      </c>
      <c r="AD54" s="377" t="s">
        <v>51</v>
      </c>
      <c r="AE54" s="377" t="s">
        <v>52</v>
      </c>
      <c r="AF54" s="377" t="s">
        <v>53</v>
      </c>
      <c r="AG54" s="377" t="s">
        <v>54</v>
      </c>
      <c r="AH54" s="377" t="s">
        <v>55</v>
      </c>
      <c r="AI54" s="619" t="s">
        <v>56</v>
      </c>
      <c r="AJ54" s="813"/>
      <c r="AK54" s="621"/>
    </row>
    <row r="55" spans="1:37" s="409" customFormat="1">
      <c r="A55" s="404">
        <v>1</v>
      </c>
      <c r="B55" s="405" t="s">
        <v>1</v>
      </c>
      <c r="C55" s="405" t="s">
        <v>4014</v>
      </c>
      <c r="D55" s="405" t="s">
        <v>4015</v>
      </c>
      <c r="E55" s="405" t="s">
        <v>464</v>
      </c>
      <c r="F55" s="405" t="s">
        <v>4016</v>
      </c>
      <c r="G55" s="405"/>
      <c r="H55" s="405" t="s">
        <v>709</v>
      </c>
      <c r="I55" s="405">
        <v>3000</v>
      </c>
      <c r="J55" s="405" t="s">
        <v>454</v>
      </c>
      <c r="K55" s="405"/>
      <c r="L55" s="405">
        <v>1000</v>
      </c>
      <c r="M55" s="405" t="s">
        <v>74</v>
      </c>
      <c r="N55" s="405" t="s">
        <v>75</v>
      </c>
      <c r="O55" s="405" t="s">
        <v>65</v>
      </c>
      <c r="P55" s="405"/>
      <c r="Q55" s="405"/>
      <c r="R55" s="405"/>
      <c r="S55" s="405"/>
      <c r="T55" s="405"/>
      <c r="U55" s="405" t="s">
        <v>4017</v>
      </c>
      <c r="V55" s="405" t="s">
        <v>68</v>
      </c>
      <c r="W55" s="405" t="s">
        <v>68</v>
      </c>
      <c r="X55" s="405" t="s">
        <v>68</v>
      </c>
      <c r="Y55" s="405" t="s">
        <v>68</v>
      </c>
      <c r="Z55" s="405" t="s">
        <v>69</v>
      </c>
      <c r="AA55" s="405"/>
      <c r="AB55" s="405">
        <v>10000000011</v>
      </c>
      <c r="AC55" s="406">
        <v>135</v>
      </c>
      <c r="AD55" s="406">
        <v>50</v>
      </c>
      <c r="AE55" s="406">
        <v>8</v>
      </c>
      <c r="AF55" s="407">
        <v>308.8</v>
      </c>
      <c r="AG55" s="407">
        <f>AF55*(1-(0.95^0*0.9^0*0.8^0*0.7^0*0.65^0*0.93^0*0.93^0*1^0))</f>
        <v>0</v>
      </c>
      <c r="AH55" s="408">
        <f t="shared" ref="AH55:AH72" si="11">AF55-AG55</f>
        <v>308.8</v>
      </c>
      <c r="AI55" s="434">
        <f>AF55*1.07</f>
        <v>330.41600000000005</v>
      </c>
      <c r="AJ55" s="410"/>
    </row>
    <row r="56" spans="1:37" s="409" customFormat="1">
      <c r="A56" s="404">
        <v>2</v>
      </c>
      <c r="B56" s="405" t="s">
        <v>1</v>
      </c>
      <c r="C56" s="405" t="s">
        <v>4018</v>
      </c>
      <c r="D56" s="405" t="s">
        <v>4015</v>
      </c>
      <c r="E56" s="405" t="s">
        <v>4019</v>
      </c>
      <c r="F56" s="405" t="s">
        <v>4020</v>
      </c>
      <c r="G56" s="405"/>
      <c r="H56" s="405" t="s">
        <v>713</v>
      </c>
      <c r="I56" s="405">
        <v>3000</v>
      </c>
      <c r="J56" s="405" t="s">
        <v>396</v>
      </c>
      <c r="K56" s="405"/>
      <c r="L56" s="405">
        <v>2000</v>
      </c>
      <c r="M56" s="405" t="s">
        <v>74</v>
      </c>
      <c r="N56" s="405" t="s">
        <v>392</v>
      </c>
      <c r="O56" s="405" t="s">
        <v>65</v>
      </c>
      <c r="P56" s="405"/>
      <c r="Q56" s="405"/>
      <c r="R56" s="405"/>
      <c r="S56" s="405"/>
      <c r="T56" s="405"/>
      <c r="U56" s="405" t="s">
        <v>4021</v>
      </c>
      <c r="V56" s="405" t="s">
        <v>68</v>
      </c>
      <c r="W56" s="405" t="s">
        <v>68</v>
      </c>
      <c r="X56" s="405" t="s">
        <v>68</v>
      </c>
      <c r="Y56" s="405" t="s">
        <v>68</v>
      </c>
      <c r="Z56" s="405" t="s">
        <v>69</v>
      </c>
      <c r="AA56" s="405"/>
      <c r="AB56" s="405">
        <v>10000000011</v>
      </c>
      <c r="AC56" s="406">
        <v>135</v>
      </c>
      <c r="AD56" s="406">
        <v>25</v>
      </c>
      <c r="AE56" s="406">
        <v>16</v>
      </c>
      <c r="AF56" s="407">
        <v>281.60000000000002</v>
      </c>
      <c r="AG56" s="407">
        <f>AF56*(1-(0.95^0*0.9^0*0.8^0*0.7^0*0.65^0*0.93^0*0.93^0*1^0))</f>
        <v>0</v>
      </c>
      <c r="AH56" s="408">
        <f t="shared" si="11"/>
        <v>281.60000000000002</v>
      </c>
      <c r="AI56" s="434">
        <f t="shared" ref="AI56:AI72" si="12">AF56*1.07</f>
        <v>301.31200000000007</v>
      </c>
      <c r="AJ56" s="410"/>
    </row>
    <row r="57" spans="1:37" s="409" customFormat="1">
      <c r="A57" s="404">
        <v>3</v>
      </c>
      <c r="B57" s="405" t="s">
        <v>1</v>
      </c>
      <c r="C57" s="405" t="s">
        <v>4022</v>
      </c>
      <c r="D57" s="405" t="s">
        <v>4015</v>
      </c>
      <c r="E57" s="405" t="s">
        <v>4023</v>
      </c>
      <c r="F57" s="405" t="s">
        <v>3881</v>
      </c>
      <c r="G57" s="405"/>
      <c r="H57" s="405" t="s">
        <v>3166</v>
      </c>
      <c r="I57" s="405" t="s">
        <v>746</v>
      </c>
      <c r="J57" s="405" t="s">
        <v>389</v>
      </c>
      <c r="K57" s="405"/>
      <c r="L57" s="405" t="s">
        <v>386</v>
      </c>
      <c r="M57" s="405" t="s">
        <v>113</v>
      </c>
      <c r="N57" s="405" t="s">
        <v>75</v>
      </c>
      <c r="O57" s="405" t="s">
        <v>65</v>
      </c>
      <c r="P57" s="405"/>
      <c r="Q57" s="405"/>
      <c r="R57" s="405"/>
      <c r="S57" s="405"/>
      <c r="T57" s="405"/>
      <c r="U57" s="405" t="s">
        <v>4024</v>
      </c>
      <c r="V57" s="405" t="s">
        <v>68</v>
      </c>
      <c r="W57" s="405" t="s">
        <v>68</v>
      </c>
      <c r="X57" s="405" t="s">
        <v>68</v>
      </c>
      <c r="Y57" s="405" t="s">
        <v>68</v>
      </c>
      <c r="Z57" s="405" t="s">
        <v>69</v>
      </c>
      <c r="AA57" s="405"/>
      <c r="AB57" s="405">
        <v>10000000011</v>
      </c>
      <c r="AC57" s="406">
        <v>135</v>
      </c>
      <c r="AD57" s="406">
        <v>15</v>
      </c>
      <c r="AE57" s="406">
        <v>8</v>
      </c>
      <c r="AF57" s="407">
        <v>252.8</v>
      </c>
      <c r="AG57" s="407">
        <f>AF57*(1-(0.95^0*0.9^0*0.8^0*0.7^0*0.65^0*0.93^0*0.93^0*1^0))</f>
        <v>0</v>
      </c>
      <c r="AH57" s="408">
        <f t="shared" si="11"/>
        <v>252.8</v>
      </c>
      <c r="AI57" s="434">
        <f t="shared" si="12"/>
        <v>270.49600000000004</v>
      </c>
      <c r="AJ57" s="410"/>
    </row>
    <row r="58" spans="1:37" s="409" customFormat="1">
      <c r="A58" s="404">
        <v>4</v>
      </c>
      <c r="B58" s="405" t="s">
        <v>1</v>
      </c>
      <c r="C58" s="405" t="s">
        <v>4025</v>
      </c>
      <c r="D58" s="405" t="s">
        <v>4015</v>
      </c>
      <c r="E58" s="405" t="s">
        <v>4026</v>
      </c>
      <c r="F58" s="405" t="s">
        <v>3881</v>
      </c>
      <c r="G58" s="405"/>
      <c r="H58" s="405" t="s">
        <v>3166</v>
      </c>
      <c r="I58" s="405" t="s">
        <v>746</v>
      </c>
      <c r="J58" s="405" t="s">
        <v>389</v>
      </c>
      <c r="K58" s="405"/>
      <c r="L58" s="405" t="s">
        <v>386</v>
      </c>
      <c r="M58" s="405" t="s">
        <v>113</v>
      </c>
      <c r="N58" s="405" t="s">
        <v>75</v>
      </c>
      <c r="O58" s="405" t="s">
        <v>65</v>
      </c>
      <c r="P58" s="405"/>
      <c r="Q58" s="405"/>
      <c r="R58" s="405"/>
      <c r="S58" s="405"/>
      <c r="T58" s="405"/>
      <c r="U58" s="405" t="s">
        <v>4027</v>
      </c>
      <c r="V58" s="405" t="s">
        <v>68</v>
      </c>
      <c r="W58" s="405" t="s">
        <v>68</v>
      </c>
      <c r="X58" s="405" t="s">
        <v>68</v>
      </c>
      <c r="Y58" s="405" t="s">
        <v>68</v>
      </c>
      <c r="Z58" s="405" t="s">
        <v>69</v>
      </c>
      <c r="AA58" s="405"/>
      <c r="AB58" s="405">
        <v>10000000011</v>
      </c>
      <c r="AC58" s="406">
        <v>135</v>
      </c>
      <c r="AD58" s="406">
        <v>15</v>
      </c>
      <c r="AE58" s="406">
        <v>8</v>
      </c>
      <c r="AF58" s="407">
        <v>252.8</v>
      </c>
      <c r="AG58" s="407">
        <f>AF58*(1-(0.95^0*0.9^0*0.8^0*0.7^0*0.65^0*0.93^0*0.93^0*1^0))</f>
        <v>0</v>
      </c>
      <c r="AH58" s="408">
        <f t="shared" si="11"/>
        <v>252.8</v>
      </c>
      <c r="AI58" s="434">
        <f t="shared" si="12"/>
        <v>270.49600000000004</v>
      </c>
      <c r="AJ58" s="410"/>
    </row>
    <row r="59" spans="1:37" s="409" customFormat="1">
      <c r="A59" s="404">
        <v>5</v>
      </c>
      <c r="B59" s="405" t="s">
        <v>1</v>
      </c>
      <c r="C59" s="405" t="s">
        <v>4028</v>
      </c>
      <c r="D59" s="405" t="s">
        <v>4015</v>
      </c>
      <c r="E59" s="405" t="s">
        <v>4023</v>
      </c>
      <c r="F59" s="405" t="s">
        <v>3881</v>
      </c>
      <c r="G59" s="405"/>
      <c r="H59" s="405" t="s">
        <v>3166</v>
      </c>
      <c r="I59" s="405" t="s">
        <v>746</v>
      </c>
      <c r="J59" s="405" t="s">
        <v>396</v>
      </c>
      <c r="K59" s="405"/>
      <c r="L59" s="405" t="s">
        <v>404</v>
      </c>
      <c r="M59" s="405" t="s">
        <v>113</v>
      </c>
      <c r="N59" s="405" t="s">
        <v>75</v>
      </c>
      <c r="O59" s="405" t="s">
        <v>65</v>
      </c>
      <c r="P59" s="405"/>
      <c r="Q59" s="405"/>
      <c r="R59" s="405"/>
      <c r="S59" s="405"/>
      <c r="T59" s="405"/>
      <c r="U59" s="405" t="s">
        <v>4029</v>
      </c>
      <c r="V59" s="405" t="s">
        <v>68</v>
      </c>
      <c r="W59" s="405" t="s">
        <v>68</v>
      </c>
      <c r="X59" s="405" t="s">
        <v>68</v>
      </c>
      <c r="Y59" s="405" t="s">
        <v>68</v>
      </c>
      <c r="Z59" s="405" t="s">
        <v>69</v>
      </c>
      <c r="AA59" s="405"/>
      <c r="AB59" s="405">
        <v>10000000011</v>
      </c>
      <c r="AC59" s="406">
        <v>135</v>
      </c>
      <c r="AD59" s="406">
        <v>25</v>
      </c>
      <c r="AE59" s="406">
        <v>13</v>
      </c>
      <c r="AF59" s="407">
        <v>276.8</v>
      </c>
      <c r="AG59" s="407">
        <f>AF59*(1-(0.95^0*0.9^0*0.8^0*0.7^0*0.65^0*0.93^0*0.93^0*1^0))</f>
        <v>0</v>
      </c>
      <c r="AH59" s="408">
        <f t="shared" si="11"/>
        <v>276.8</v>
      </c>
      <c r="AI59" s="434">
        <f t="shared" si="12"/>
        <v>296.17600000000004</v>
      </c>
      <c r="AJ59" s="410"/>
    </row>
    <row r="60" spans="1:37" s="409" customFormat="1">
      <c r="A60" s="404">
        <v>6</v>
      </c>
      <c r="B60" s="405" t="s">
        <v>1</v>
      </c>
      <c r="C60" s="405" t="s">
        <v>4030</v>
      </c>
      <c r="D60" s="405" t="s">
        <v>4015</v>
      </c>
      <c r="E60" s="405" t="s">
        <v>4023</v>
      </c>
      <c r="F60" s="405">
        <v>250</v>
      </c>
      <c r="G60" s="405"/>
      <c r="H60" s="405" t="s">
        <v>971</v>
      </c>
      <c r="I60" s="405">
        <v>2680</v>
      </c>
      <c r="J60" s="405" t="s">
        <v>396</v>
      </c>
      <c r="K60" s="405"/>
      <c r="L60" s="405" t="s">
        <v>404</v>
      </c>
      <c r="M60" s="405" t="s">
        <v>113</v>
      </c>
      <c r="N60" s="405" t="s">
        <v>75</v>
      </c>
      <c r="O60" s="405" t="s">
        <v>65</v>
      </c>
      <c r="P60" s="405"/>
      <c r="Q60" s="405"/>
      <c r="R60" s="405"/>
      <c r="S60" s="405"/>
      <c r="T60" s="405"/>
      <c r="U60" s="405" t="s">
        <v>4031</v>
      </c>
      <c r="V60" s="405" t="s">
        <v>246</v>
      </c>
      <c r="W60" s="405" t="s">
        <v>246</v>
      </c>
      <c r="X60" s="405" t="s">
        <v>68</v>
      </c>
      <c r="Y60" s="405" t="s">
        <v>68</v>
      </c>
      <c r="Z60" s="405" t="s">
        <v>69</v>
      </c>
      <c r="AA60" s="405"/>
      <c r="AB60" s="405">
        <v>10000000021</v>
      </c>
      <c r="AC60" s="406">
        <v>135</v>
      </c>
      <c r="AD60" s="406">
        <v>25</v>
      </c>
      <c r="AE60" s="406">
        <v>13</v>
      </c>
      <c r="AF60" s="407">
        <v>276.8</v>
      </c>
      <c r="AG60" s="407">
        <v>0</v>
      </c>
      <c r="AH60" s="408">
        <f t="shared" si="11"/>
        <v>276.8</v>
      </c>
      <c r="AI60" s="434">
        <f t="shared" si="12"/>
        <v>296.17600000000004</v>
      </c>
      <c r="AJ60" s="410"/>
    </row>
    <row r="61" spans="1:37" s="409" customFormat="1">
      <c r="A61" s="404">
        <v>7</v>
      </c>
      <c r="B61" s="405" t="s">
        <v>1</v>
      </c>
      <c r="C61" s="405" t="s">
        <v>4032</v>
      </c>
      <c r="D61" s="405" t="s">
        <v>4015</v>
      </c>
      <c r="E61" s="405" t="s">
        <v>4033</v>
      </c>
      <c r="F61" s="405" t="s">
        <v>3907</v>
      </c>
      <c r="G61" s="405"/>
      <c r="H61" s="405" t="s">
        <v>388</v>
      </c>
      <c r="I61" s="405">
        <v>3000</v>
      </c>
      <c r="J61" s="405" t="s">
        <v>389</v>
      </c>
      <c r="K61" s="405"/>
      <c r="L61" s="405">
        <v>500</v>
      </c>
      <c r="M61" s="405" t="s">
        <v>74</v>
      </c>
      <c r="N61" s="405" t="s">
        <v>75</v>
      </c>
      <c r="O61" s="405" t="s">
        <v>65</v>
      </c>
      <c r="P61" s="405"/>
      <c r="Q61" s="405"/>
      <c r="R61" s="405"/>
      <c r="S61" s="405"/>
      <c r="T61" s="405"/>
      <c r="U61" s="405" t="s">
        <v>4034</v>
      </c>
      <c r="V61" s="405" t="s">
        <v>68</v>
      </c>
      <c r="W61" s="405" t="s">
        <v>68</v>
      </c>
      <c r="X61" s="405" t="s">
        <v>68</v>
      </c>
      <c r="Y61" s="405" t="s">
        <v>68</v>
      </c>
      <c r="Z61" s="405" t="s">
        <v>69</v>
      </c>
      <c r="AA61" s="405"/>
      <c r="AB61" s="405">
        <v>10005000841</v>
      </c>
      <c r="AC61" s="406">
        <v>48</v>
      </c>
      <c r="AD61" s="406">
        <v>15</v>
      </c>
      <c r="AE61" s="406">
        <v>0</v>
      </c>
      <c r="AF61" s="407">
        <v>100.80000000000001</v>
      </c>
      <c r="AG61" s="407">
        <f t="shared" ref="AG61:AG66" si="13">AF61*(1-(0.95^0*0.9^0*0.8^0*0.7^0*0.65^0*0.93^0*0.93^0*1^0))</f>
        <v>0</v>
      </c>
      <c r="AH61" s="408">
        <f t="shared" si="11"/>
        <v>100.80000000000001</v>
      </c>
      <c r="AI61" s="434">
        <f t="shared" si="12"/>
        <v>107.85600000000002</v>
      </c>
      <c r="AJ61" s="410"/>
    </row>
    <row r="62" spans="1:37" s="409" customFormat="1">
      <c r="A62" s="404">
        <v>8</v>
      </c>
      <c r="B62" s="405" t="s">
        <v>1</v>
      </c>
      <c r="C62" s="405" t="s">
        <v>4035</v>
      </c>
      <c r="D62" s="405" t="s">
        <v>4015</v>
      </c>
      <c r="E62" s="405" t="s">
        <v>4033</v>
      </c>
      <c r="F62" s="405" t="s">
        <v>3907</v>
      </c>
      <c r="G62" s="405"/>
      <c r="H62" s="405" t="s">
        <v>388</v>
      </c>
      <c r="I62" s="405">
        <v>3000</v>
      </c>
      <c r="J62" s="405" t="s">
        <v>389</v>
      </c>
      <c r="K62" s="405"/>
      <c r="L62" s="405">
        <v>500</v>
      </c>
      <c r="M62" s="405" t="s">
        <v>74</v>
      </c>
      <c r="N62" s="405" t="s">
        <v>75</v>
      </c>
      <c r="O62" s="405" t="s">
        <v>65</v>
      </c>
      <c r="P62" s="405"/>
      <c r="Q62" s="405"/>
      <c r="R62" s="405"/>
      <c r="S62" s="405"/>
      <c r="T62" s="405"/>
      <c r="U62" s="405" t="s">
        <v>4036</v>
      </c>
      <c r="V62" s="405" t="s">
        <v>68</v>
      </c>
      <c r="W62" s="405" t="s">
        <v>68</v>
      </c>
      <c r="X62" s="405" t="s">
        <v>68</v>
      </c>
      <c r="Y62" s="405" t="s">
        <v>68</v>
      </c>
      <c r="Z62" s="405" t="s">
        <v>69</v>
      </c>
      <c r="AA62" s="405"/>
      <c r="AB62" s="405">
        <v>10005000841</v>
      </c>
      <c r="AC62" s="406">
        <v>48</v>
      </c>
      <c r="AD62" s="406">
        <v>15</v>
      </c>
      <c r="AE62" s="406">
        <v>0</v>
      </c>
      <c r="AF62" s="407">
        <v>100.80000000000001</v>
      </c>
      <c r="AG62" s="407">
        <f t="shared" si="13"/>
        <v>0</v>
      </c>
      <c r="AH62" s="408">
        <f t="shared" si="11"/>
        <v>100.80000000000001</v>
      </c>
      <c r="AI62" s="434">
        <f t="shared" si="12"/>
        <v>107.85600000000002</v>
      </c>
      <c r="AJ62" s="410"/>
    </row>
    <row r="63" spans="1:37" s="409" customFormat="1">
      <c r="A63" s="404">
        <v>9</v>
      </c>
      <c r="B63" s="405" t="s">
        <v>1</v>
      </c>
      <c r="C63" s="405" t="s">
        <v>4037</v>
      </c>
      <c r="D63" s="405" t="s">
        <v>4015</v>
      </c>
      <c r="E63" s="405" t="s">
        <v>4038</v>
      </c>
      <c r="F63" s="405" t="s">
        <v>3907</v>
      </c>
      <c r="G63" s="405"/>
      <c r="H63" s="405" t="s">
        <v>388</v>
      </c>
      <c r="I63" s="405">
        <v>3000</v>
      </c>
      <c r="J63" s="405" t="s">
        <v>121</v>
      </c>
      <c r="K63" s="405"/>
      <c r="L63" s="405" t="s">
        <v>395</v>
      </c>
      <c r="M63" s="405" t="s">
        <v>74</v>
      </c>
      <c r="N63" s="405" t="s">
        <v>75</v>
      </c>
      <c r="O63" s="405" t="s">
        <v>65</v>
      </c>
      <c r="P63" s="405"/>
      <c r="Q63" s="405"/>
      <c r="R63" s="405"/>
      <c r="S63" s="405"/>
      <c r="T63" s="405"/>
      <c r="U63" s="405" t="s">
        <v>4039</v>
      </c>
      <c r="V63" s="405" t="s">
        <v>68</v>
      </c>
      <c r="W63" s="405" t="s">
        <v>68</v>
      </c>
      <c r="X63" s="405" t="s">
        <v>68</v>
      </c>
      <c r="Y63" s="405" t="s">
        <v>68</v>
      </c>
      <c r="Z63" s="405" t="s">
        <v>69</v>
      </c>
      <c r="AA63" s="405"/>
      <c r="AB63" s="405">
        <v>10005000841</v>
      </c>
      <c r="AC63" s="406">
        <v>48</v>
      </c>
      <c r="AD63" s="406">
        <v>8</v>
      </c>
      <c r="AE63" s="406">
        <v>13</v>
      </c>
      <c r="AF63" s="407">
        <v>110.4</v>
      </c>
      <c r="AG63" s="407">
        <f t="shared" si="13"/>
        <v>0</v>
      </c>
      <c r="AH63" s="408">
        <f t="shared" si="11"/>
        <v>110.4</v>
      </c>
      <c r="AI63" s="434">
        <f t="shared" si="12"/>
        <v>118.12800000000001</v>
      </c>
      <c r="AJ63" s="410"/>
    </row>
    <row r="64" spans="1:37" s="409" customFormat="1">
      <c r="A64" s="404">
        <v>10</v>
      </c>
      <c r="B64" s="405" t="s">
        <v>1</v>
      </c>
      <c r="C64" s="405" t="s">
        <v>4040</v>
      </c>
      <c r="D64" s="405" t="s">
        <v>4015</v>
      </c>
      <c r="E64" s="405" t="s">
        <v>4038</v>
      </c>
      <c r="F64" s="405" t="s">
        <v>3907</v>
      </c>
      <c r="G64" s="405"/>
      <c r="H64" s="405" t="s">
        <v>388</v>
      </c>
      <c r="I64" s="405">
        <v>3000</v>
      </c>
      <c r="J64" s="405" t="s">
        <v>121</v>
      </c>
      <c r="K64" s="405"/>
      <c r="L64" s="405" t="s">
        <v>395</v>
      </c>
      <c r="M64" s="405" t="s">
        <v>74</v>
      </c>
      <c r="N64" s="405" t="s">
        <v>75</v>
      </c>
      <c r="O64" s="405" t="s">
        <v>65</v>
      </c>
      <c r="P64" s="405"/>
      <c r="Q64" s="405"/>
      <c r="R64" s="405"/>
      <c r="S64" s="405"/>
      <c r="T64" s="405"/>
      <c r="U64" s="405" t="s">
        <v>4041</v>
      </c>
      <c r="V64" s="405" t="s">
        <v>68</v>
      </c>
      <c r="W64" s="405" t="s">
        <v>68</v>
      </c>
      <c r="X64" s="405" t="s">
        <v>68</v>
      </c>
      <c r="Y64" s="405" t="s">
        <v>68</v>
      </c>
      <c r="Z64" s="405" t="s">
        <v>69</v>
      </c>
      <c r="AA64" s="405"/>
      <c r="AB64" s="405">
        <v>10005000841</v>
      </c>
      <c r="AC64" s="406">
        <v>48</v>
      </c>
      <c r="AD64" s="406">
        <v>8</v>
      </c>
      <c r="AE64" s="406">
        <v>13</v>
      </c>
      <c r="AF64" s="407">
        <v>110.4</v>
      </c>
      <c r="AG64" s="407">
        <f t="shared" si="13"/>
        <v>0</v>
      </c>
      <c r="AH64" s="408">
        <f t="shared" si="11"/>
        <v>110.4</v>
      </c>
      <c r="AI64" s="434">
        <f t="shared" si="12"/>
        <v>118.12800000000001</v>
      </c>
      <c r="AJ64" s="410"/>
    </row>
    <row r="65" spans="1:37" s="409" customFormat="1">
      <c r="A65" s="404">
        <v>11</v>
      </c>
      <c r="B65" s="405" t="s">
        <v>1</v>
      </c>
      <c r="C65" s="405" t="s">
        <v>4042</v>
      </c>
      <c r="D65" s="405" t="s">
        <v>4015</v>
      </c>
      <c r="E65" s="405" t="s">
        <v>4043</v>
      </c>
      <c r="F65" s="405" t="s">
        <v>3907</v>
      </c>
      <c r="G65" s="405"/>
      <c r="H65" s="405" t="s">
        <v>388</v>
      </c>
      <c r="I65" s="405"/>
      <c r="J65" s="405" t="s">
        <v>108</v>
      </c>
      <c r="K65" s="405"/>
      <c r="L65" s="405">
        <v>500</v>
      </c>
      <c r="M65" s="405" t="s">
        <v>236</v>
      </c>
      <c r="N65" s="405" t="s">
        <v>75</v>
      </c>
      <c r="O65" s="405" t="s">
        <v>65</v>
      </c>
      <c r="P65" s="405"/>
      <c r="Q65" s="405"/>
      <c r="R65" s="405"/>
      <c r="S65" s="405"/>
      <c r="T65" s="405"/>
      <c r="U65" s="405" t="s">
        <v>4044</v>
      </c>
      <c r="V65" s="405" t="s">
        <v>68</v>
      </c>
      <c r="W65" s="405" t="s">
        <v>68</v>
      </c>
      <c r="X65" s="405" t="s">
        <v>68</v>
      </c>
      <c r="Y65" s="405" t="s">
        <v>68</v>
      </c>
      <c r="Z65" s="405" t="s">
        <v>69</v>
      </c>
      <c r="AA65" s="405"/>
      <c r="AB65" s="405">
        <v>10005000842</v>
      </c>
      <c r="AC65" s="406">
        <v>48</v>
      </c>
      <c r="AD65" s="406">
        <v>0</v>
      </c>
      <c r="AE65" s="406">
        <v>0</v>
      </c>
      <c r="AF65" s="407">
        <v>76.800000000000011</v>
      </c>
      <c r="AG65" s="407">
        <f t="shared" si="13"/>
        <v>0</v>
      </c>
      <c r="AH65" s="408">
        <f t="shared" si="11"/>
        <v>76.800000000000011</v>
      </c>
      <c r="AI65" s="434">
        <f t="shared" si="12"/>
        <v>82.176000000000016</v>
      </c>
      <c r="AJ65" s="410"/>
    </row>
    <row r="66" spans="1:37" s="409" customFormat="1">
      <c r="A66" s="404">
        <v>12</v>
      </c>
      <c r="B66" s="405" t="s">
        <v>1</v>
      </c>
      <c r="C66" s="405" t="s">
        <v>4045</v>
      </c>
      <c r="D66" s="405" t="s">
        <v>4015</v>
      </c>
      <c r="E66" s="405" t="s">
        <v>497</v>
      </c>
      <c r="F66" s="405" t="s">
        <v>3911</v>
      </c>
      <c r="G66" s="405"/>
      <c r="H66" s="405" t="s">
        <v>2240</v>
      </c>
      <c r="I66" s="405"/>
      <c r="J66" s="405" t="s">
        <v>121</v>
      </c>
      <c r="K66" s="405"/>
      <c r="L66" s="405">
        <v>500</v>
      </c>
      <c r="M66" s="405" t="s">
        <v>4046</v>
      </c>
      <c r="N66" s="405" t="s">
        <v>113</v>
      </c>
      <c r="O66" s="405" t="s">
        <v>65</v>
      </c>
      <c r="P66" s="405"/>
      <c r="Q66" s="405"/>
      <c r="R66" s="405"/>
      <c r="S66" s="405"/>
      <c r="T66" s="405"/>
      <c r="U66" s="405" t="s">
        <v>4047</v>
      </c>
      <c r="V66" s="405" t="s">
        <v>68</v>
      </c>
      <c r="W66" s="405" t="s">
        <v>68</v>
      </c>
      <c r="X66" s="405" t="s">
        <v>68</v>
      </c>
      <c r="Y66" s="405" t="s">
        <v>68</v>
      </c>
      <c r="Z66" s="405" t="s">
        <v>69</v>
      </c>
      <c r="AA66" s="405"/>
      <c r="AB66" s="405">
        <v>10005000872</v>
      </c>
      <c r="AC66" s="406">
        <v>41</v>
      </c>
      <c r="AD66" s="406">
        <v>8</v>
      </c>
      <c r="AE66" s="406">
        <v>0</v>
      </c>
      <c r="AF66" s="407">
        <v>78.400000000000006</v>
      </c>
      <c r="AG66" s="407">
        <f t="shared" si="13"/>
        <v>0</v>
      </c>
      <c r="AH66" s="408">
        <f t="shared" si="11"/>
        <v>78.400000000000006</v>
      </c>
      <c r="AI66" s="434">
        <f t="shared" si="12"/>
        <v>83.888000000000005</v>
      </c>
      <c r="AJ66" s="410"/>
    </row>
    <row r="67" spans="1:37" s="409" customFormat="1">
      <c r="A67" s="404">
        <v>13</v>
      </c>
      <c r="B67" s="405" t="s">
        <v>1</v>
      </c>
      <c r="C67" s="405" t="s">
        <v>4048</v>
      </c>
      <c r="D67" s="405" t="s">
        <v>4015</v>
      </c>
      <c r="E67" s="405" t="s">
        <v>4023</v>
      </c>
      <c r="F67" s="405" t="s">
        <v>3987</v>
      </c>
      <c r="G67" s="405"/>
      <c r="H67" s="405" t="s">
        <v>4049</v>
      </c>
      <c r="I67" s="405">
        <v>3000</v>
      </c>
      <c r="J67" s="405" t="s">
        <v>95</v>
      </c>
      <c r="K67" s="405"/>
      <c r="L67" s="405">
        <v>320</v>
      </c>
      <c r="M67" s="405" t="s">
        <v>113</v>
      </c>
      <c r="N67" s="405" t="s">
        <v>75</v>
      </c>
      <c r="O67" s="405" t="s">
        <v>65</v>
      </c>
      <c r="P67" s="405"/>
      <c r="Q67" s="405"/>
      <c r="R67" s="405"/>
      <c r="S67" s="405"/>
      <c r="T67" s="405"/>
      <c r="U67" s="405" t="s">
        <v>4050</v>
      </c>
      <c r="V67" s="405" t="s">
        <v>68</v>
      </c>
      <c r="W67" s="405" t="s">
        <v>68</v>
      </c>
      <c r="X67" s="405" t="s">
        <v>68</v>
      </c>
      <c r="Y67" s="405" t="s">
        <v>68</v>
      </c>
      <c r="Z67" s="405" t="s">
        <v>69</v>
      </c>
      <c r="AA67" s="405" t="s">
        <v>82</v>
      </c>
      <c r="AB67" s="405">
        <v>10000000011</v>
      </c>
      <c r="AC67" s="406">
        <v>90</v>
      </c>
      <c r="AD67" s="406">
        <v>10</v>
      </c>
      <c r="AE67" s="406">
        <v>0</v>
      </c>
      <c r="AF67" s="407">
        <v>160</v>
      </c>
      <c r="AG67" s="407">
        <f>AF67*(1-(0.95^0*0.9^0*0.8^0*0.7^0*0.65^0*0.93^0*0.93^0*1^1))</f>
        <v>0</v>
      </c>
      <c r="AH67" s="408">
        <f t="shared" si="11"/>
        <v>160</v>
      </c>
      <c r="AI67" s="434">
        <f t="shared" si="12"/>
        <v>171.20000000000002</v>
      </c>
      <c r="AJ67" s="410"/>
    </row>
    <row r="68" spans="1:37" s="409" customFormat="1">
      <c r="A68" s="404">
        <v>14</v>
      </c>
      <c r="B68" s="405" t="s">
        <v>1</v>
      </c>
      <c r="C68" s="405" t="s">
        <v>4051</v>
      </c>
      <c r="D68" s="405" t="s">
        <v>4015</v>
      </c>
      <c r="E68" s="405" t="s">
        <v>4023</v>
      </c>
      <c r="F68" s="405" t="s">
        <v>3987</v>
      </c>
      <c r="G68" s="405"/>
      <c r="H68" s="405" t="s">
        <v>4049</v>
      </c>
      <c r="I68" s="405">
        <v>3000</v>
      </c>
      <c r="J68" s="405" t="s">
        <v>95</v>
      </c>
      <c r="K68" s="405"/>
      <c r="L68" s="405" t="s">
        <v>429</v>
      </c>
      <c r="M68" s="405" t="s">
        <v>113</v>
      </c>
      <c r="N68" s="405" t="s">
        <v>75</v>
      </c>
      <c r="O68" s="405" t="s">
        <v>65</v>
      </c>
      <c r="P68" s="405"/>
      <c r="Q68" s="405"/>
      <c r="R68" s="405"/>
      <c r="S68" s="405"/>
      <c r="T68" s="405"/>
      <c r="U68" s="405" t="s">
        <v>4052</v>
      </c>
      <c r="V68" s="405" t="s">
        <v>68</v>
      </c>
      <c r="W68" s="405" t="s">
        <v>68</v>
      </c>
      <c r="X68" s="405" t="s">
        <v>68</v>
      </c>
      <c r="Y68" s="405" t="s">
        <v>68</v>
      </c>
      <c r="Z68" s="405" t="s">
        <v>69</v>
      </c>
      <c r="AA68" s="405" t="s">
        <v>82</v>
      </c>
      <c r="AB68" s="405">
        <v>10000000011</v>
      </c>
      <c r="AC68" s="406">
        <v>90</v>
      </c>
      <c r="AD68" s="406">
        <v>10</v>
      </c>
      <c r="AE68" s="406">
        <v>13</v>
      </c>
      <c r="AF68" s="407">
        <v>180.8</v>
      </c>
      <c r="AG68" s="407">
        <f>AF68*(1-(0.95^0*0.9^0*0.8^0*0.7^0*0.65^0*0.93^0*0.93^0*1^1))</f>
        <v>0</v>
      </c>
      <c r="AH68" s="408">
        <f t="shared" si="11"/>
        <v>180.8</v>
      </c>
      <c r="AI68" s="434">
        <f t="shared" si="12"/>
        <v>193.45600000000002</v>
      </c>
      <c r="AJ68" s="410"/>
    </row>
    <row r="69" spans="1:37" s="409" customFormat="1">
      <c r="A69" s="404">
        <v>15</v>
      </c>
      <c r="B69" s="405" t="s">
        <v>1</v>
      </c>
      <c r="C69" s="405" t="s">
        <v>4053</v>
      </c>
      <c r="D69" s="405" t="s">
        <v>4015</v>
      </c>
      <c r="E69" s="405" t="s">
        <v>4054</v>
      </c>
      <c r="F69" s="405" t="s">
        <v>3926</v>
      </c>
      <c r="G69" s="405"/>
      <c r="H69" s="405" t="s">
        <v>773</v>
      </c>
      <c r="I69" s="405">
        <v>3000</v>
      </c>
      <c r="J69" s="405" t="s">
        <v>121</v>
      </c>
      <c r="K69" s="405"/>
      <c r="L69" s="405" t="s">
        <v>386</v>
      </c>
      <c r="M69" s="405" t="s">
        <v>74</v>
      </c>
      <c r="N69" s="405" t="s">
        <v>113</v>
      </c>
      <c r="O69" s="405" t="s">
        <v>65</v>
      </c>
      <c r="P69" s="405"/>
      <c r="Q69" s="405"/>
      <c r="R69" s="405"/>
      <c r="S69" s="405"/>
      <c r="T69" s="405"/>
      <c r="U69" s="405" t="s">
        <v>4055</v>
      </c>
      <c r="V69" s="405" t="s">
        <v>68</v>
      </c>
      <c r="W69" s="405" t="s">
        <v>68</v>
      </c>
      <c r="X69" s="405" t="s">
        <v>68</v>
      </c>
      <c r="Y69" s="405" t="s">
        <v>68</v>
      </c>
      <c r="Z69" s="405" t="s">
        <v>69</v>
      </c>
      <c r="AA69" s="405" t="s">
        <v>82</v>
      </c>
      <c r="AB69" s="405">
        <v>10005000901</v>
      </c>
      <c r="AC69" s="406">
        <v>84</v>
      </c>
      <c r="AD69" s="406">
        <v>8</v>
      </c>
      <c r="AE69" s="406">
        <v>8</v>
      </c>
      <c r="AF69" s="407">
        <v>160</v>
      </c>
      <c r="AG69" s="407">
        <f>AF69*(1-(0.95^0*0.9^0*0.8^0*0.7^0*0.65^0*0.93^0*0.93^0*1^1))</f>
        <v>0</v>
      </c>
      <c r="AH69" s="408">
        <f t="shared" si="11"/>
        <v>160</v>
      </c>
      <c r="AI69" s="434">
        <f t="shared" si="12"/>
        <v>171.20000000000002</v>
      </c>
      <c r="AJ69" s="410"/>
    </row>
    <row r="70" spans="1:37" s="409" customFormat="1">
      <c r="A70" s="404">
        <v>16</v>
      </c>
      <c r="B70" s="405" t="s">
        <v>1</v>
      </c>
      <c r="C70" s="405" t="s">
        <v>4056</v>
      </c>
      <c r="D70" s="405" t="s">
        <v>4015</v>
      </c>
      <c r="E70" s="405" t="s">
        <v>4023</v>
      </c>
      <c r="F70" s="405" t="s">
        <v>3926</v>
      </c>
      <c r="G70" s="405"/>
      <c r="H70" s="405" t="s">
        <v>3886</v>
      </c>
      <c r="I70" s="405" t="s">
        <v>669</v>
      </c>
      <c r="J70" s="405" t="s">
        <v>389</v>
      </c>
      <c r="K70" s="405"/>
      <c r="L70" s="405" t="s">
        <v>2264</v>
      </c>
      <c r="M70" s="405" t="s">
        <v>113</v>
      </c>
      <c r="N70" s="405" t="s">
        <v>392</v>
      </c>
      <c r="O70" s="405" t="s">
        <v>65</v>
      </c>
      <c r="P70" s="405"/>
      <c r="Q70" s="405"/>
      <c r="R70" s="405"/>
      <c r="S70" s="405"/>
      <c r="T70" s="405"/>
      <c r="U70" s="405" t="s">
        <v>4057</v>
      </c>
      <c r="V70" s="405" t="s">
        <v>68</v>
      </c>
      <c r="W70" s="405" t="s">
        <v>68</v>
      </c>
      <c r="X70" s="405" t="s">
        <v>68</v>
      </c>
      <c r="Y70" s="405" t="s">
        <v>68</v>
      </c>
      <c r="Z70" s="405" t="s">
        <v>69</v>
      </c>
      <c r="AA70" s="405"/>
      <c r="AB70" s="405">
        <v>10005000901</v>
      </c>
      <c r="AC70" s="406">
        <v>90</v>
      </c>
      <c r="AD70" s="406">
        <v>15</v>
      </c>
      <c r="AE70" s="406">
        <v>8</v>
      </c>
      <c r="AF70" s="407">
        <v>180.8</v>
      </c>
      <c r="AG70" s="407">
        <f>AF70*(1-(0.95^0*0.9^0*0.8^0*0.7^0*0.65^0*0.93^0*0.93^0*1^0))</f>
        <v>0</v>
      </c>
      <c r="AH70" s="408">
        <f t="shared" si="11"/>
        <v>180.8</v>
      </c>
      <c r="AI70" s="434">
        <f t="shared" si="12"/>
        <v>193.45600000000002</v>
      </c>
      <c r="AJ70" s="410"/>
    </row>
    <row r="71" spans="1:37" s="409" customFormat="1">
      <c r="A71" s="404">
        <v>17</v>
      </c>
      <c r="B71" s="405" t="s">
        <v>1</v>
      </c>
      <c r="C71" s="405" t="s">
        <v>4058</v>
      </c>
      <c r="D71" s="405" t="s">
        <v>4015</v>
      </c>
      <c r="E71" s="405" t="s">
        <v>4023</v>
      </c>
      <c r="F71" s="405" t="s">
        <v>3926</v>
      </c>
      <c r="G71" s="405"/>
      <c r="H71" s="405" t="s">
        <v>3206</v>
      </c>
      <c r="I71" s="405" t="s">
        <v>669</v>
      </c>
      <c r="J71" s="405" t="s">
        <v>389</v>
      </c>
      <c r="K71" s="405"/>
      <c r="L71" s="405" t="s">
        <v>404</v>
      </c>
      <c r="M71" s="405" t="s">
        <v>113</v>
      </c>
      <c r="N71" s="405" t="s">
        <v>392</v>
      </c>
      <c r="O71" s="405" t="s">
        <v>65</v>
      </c>
      <c r="P71" s="405"/>
      <c r="Q71" s="405"/>
      <c r="R71" s="405"/>
      <c r="S71" s="405"/>
      <c r="T71" s="405"/>
      <c r="U71" s="405" t="s">
        <v>4059</v>
      </c>
      <c r="V71" s="405" t="s">
        <v>68</v>
      </c>
      <c r="W71" s="405" t="s">
        <v>68</v>
      </c>
      <c r="X71" s="405" t="s">
        <v>68</v>
      </c>
      <c r="Y71" s="405" t="s">
        <v>68</v>
      </c>
      <c r="Z71" s="405" t="s">
        <v>69</v>
      </c>
      <c r="AA71" s="405"/>
      <c r="AB71" s="405">
        <v>10005000901</v>
      </c>
      <c r="AC71" s="406">
        <v>90</v>
      </c>
      <c r="AD71" s="406">
        <v>15</v>
      </c>
      <c r="AE71" s="406">
        <v>13</v>
      </c>
      <c r="AF71" s="407">
        <v>188.8</v>
      </c>
      <c r="AG71" s="407">
        <f>AF71*(1-(0.95^0*0.9^0*0.8^0*0.7^0*0.65^0*0.93^0*0.93^0*1^0))</f>
        <v>0</v>
      </c>
      <c r="AH71" s="408">
        <f t="shared" si="11"/>
        <v>188.8</v>
      </c>
      <c r="AI71" s="434">
        <f t="shared" si="12"/>
        <v>202.01600000000002</v>
      </c>
      <c r="AJ71" s="410"/>
    </row>
    <row r="72" spans="1:37" s="417" customFormat="1" ht="15.75" thickBot="1">
      <c r="A72" s="411">
        <v>18</v>
      </c>
      <c r="B72" s="412" t="s">
        <v>1</v>
      </c>
      <c r="C72" s="412" t="s">
        <v>4060</v>
      </c>
      <c r="D72" s="412" t="s">
        <v>4015</v>
      </c>
      <c r="E72" s="412" t="s">
        <v>4023</v>
      </c>
      <c r="F72" s="412" t="s">
        <v>3926</v>
      </c>
      <c r="G72" s="412"/>
      <c r="H72" s="412" t="s">
        <v>3206</v>
      </c>
      <c r="I72" s="412" t="s">
        <v>669</v>
      </c>
      <c r="J72" s="412" t="s">
        <v>670</v>
      </c>
      <c r="K72" s="412"/>
      <c r="L72" s="412" t="s">
        <v>404</v>
      </c>
      <c r="M72" s="412" t="s">
        <v>113</v>
      </c>
      <c r="N72" s="412" t="s">
        <v>392</v>
      </c>
      <c r="O72" s="412" t="s">
        <v>65</v>
      </c>
      <c r="P72" s="412"/>
      <c r="Q72" s="412"/>
      <c r="R72" s="412"/>
      <c r="S72" s="412"/>
      <c r="T72" s="412"/>
      <c r="U72" s="412" t="s">
        <v>4061</v>
      </c>
      <c r="V72" s="412" t="s">
        <v>68</v>
      </c>
      <c r="W72" s="412" t="s">
        <v>68</v>
      </c>
      <c r="X72" s="412" t="s">
        <v>68</v>
      </c>
      <c r="Y72" s="412" t="s">
        <v>68</v>
      </c>
      <c r="Z72" s="412" t="s">
        <v>69</v>
      </c>
      <c r="AA72" s="412"/>
      <c r="AB72" s="412">
        <v>10005000901</v>
      </c>
      <c r="AC72" s="413">
        <v>90</v>
      </c>
      <c r="AD72" s="413">
        <v>18</v>
      </c>
      <c r="AE72" s="413">
        <v>13</v>
      </c>
      <c r="AF72" s="414">
        <v>193.60000000000002</v>
      </c>
      <c r="AG72" s="414">
        <f>AF72*(1-(0.95^0*0.9^0*0.8^0*0.7^0*0.65^0*0.93^0*0.93^0*1^0))</f>
        <v>0</v>
      </c>
      <c r="AH72" s="415">
        <f t="shared" si="11"/>
        <v>193.60000000000002</v>
      </c>
      <c r="AI72" s="451">
        <f t="shared" si="12"/>
        <v>207.15200000000004</v>
      </c>
      <c r="AJ72" s="416"/>
    </row>
    <row r="73" spans="1:37" s="11" customFormat="1" ht="15.75" thickBot="1">
      <c r="A73" s="382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15"/>
      <c r="AD73" s="15"/>
      <c r="AE73" s="15"/>
      <c r="AF73" s="376"/>
      <c r="AG73" s="376"/>
      <c r="AH73" s="17"/>
      <c r="AI73" s="16"/>
    </row>
    <row r="74" spans="1:37" s="813" customFormat="1" ht="15.75" thickBot="1">
      <c r="A74" s="439" t="s">
        <v>22</v>
      </c>
      <c r="B74" s="618" t="s">
        <v>23</v>
      </c>
      <c r="C74" s="618" t="s">
        <v>24</v>
      </c>
      <c r="D74" s="618" t="s">
        <v>25</v>
      </c>
      <c r="E74" s="618" t="s">
        <v>26</v>
      </c>
      <c r="F74" s="618" t="s">
        <v>27</v>
      </c>
      <c r="G74" s="618" t="s">
        <v>28</v>
      </c>
      <c r="H74" s="618" t="s">
        <v>29</v>
      </c>
      <c r="I74" s="618" t="s">
        <v>30</v>
      </c>
      <c r="J74" s="618" t="s">
        <v>31</v>
      </c>
      <c r="K74" s="618" t="s">
        <v>32</v>
      </c>
      <c r="L74" s="618" t="s">
        <v>33</v>
      </c>
      <c r="M74" s="618" t="s">
        <v>34</v>
      </c>
      <c r="N74" s="618" t="s">
        <v>35</v>
      </c>
      <c r="O74" s="618" t="s">
        <v>36</v>
      </c>
      <c r="P74" s="618" t="s">
        <v>37</v>
      </c>
      <c r="Q74" s="618" t="s">
        <v>38</v>
      </c>
      <c r="R74" s="618" t="s">
        <v>39</v>
      </c>
      <c r="S74" s="618" t="s">
        <v>40</v>
      </c>
      <c r="T74" s="618" t="s">
        <v>41</v>
      </c>
      <c r="U74" s="618" t="s">
        <v>42</v>
      </c>
      <c r="V74" s="618" t="s">
        <v>43</v>
      </c>
      <c r="W74" s="618" t="s">
        <v>44</v>
      </c>
      <c r="X74" s="618" t="s">
        <v>45</v>
      </c>
      <c r="Y74" s="618" t="s">
        <v>46</v>
      </c>
      <c r="Z74" s="618" t="s">
        <v>47</v>
      </c>
      <c r="AA74" s="618" t="s">
        <v>48</v>
      </c>
      <c r="AB74" s="618" t="s">
        <v>49</v>
      </c>
      <c r="AC74" s="377" t="s">
        <v>50</v>
      </c>
      <c r="AD74" s="377" t="s">
        <v>51</v>
      </c>
      <c r="AE74" s="377" t="s">
        <v>52</v>
      </c>
      <c r="AF74" s="377" t="s">
        <v>53</v>
      </c>
      <c r="AG74" s="377" t="s">
        <v>54</v>
      </c>
      <c r="AH74" s="377" t="s">
        <v>55</v>
      </c>
      <c r="AI74" s="619" t="s">
        <v>56</v>
      </c>
      <c r="AK74" s="621"/>
    </row>
    <row r="75" spans="1:37" s="409" customFormat="1">
      <c r="A75" s="404">
        <v>1</v>
      </c>
      <c r="B75" s="405" t="s">
        <v>1</v>
      </c>
      <c r="C75" s="405" t="s">
        <v>4062</v>
      </c>
      <c r="D75" s="405" t="s">
        <v>4063</v>
      </c>
      <c r="E75" s="405" t="s">
        <v>4064</v>
      </c>
      <c r="F75" s="405" t="s">
        <v>4065</v>
      </c>
      <c r="G75" s="405"/>
      <c r="H75" s="405" t="s">
        <v>4066</v>
      </c>
      <c r="I75" s="405">
        <v>3000</v>
      </c>
      <c r="J75" s="405" t="s">
        <v>108</v>
      </c>
      <c r="K75" s="405"/>
      <c r="L75" s="405"/>
      <c r="M75" s="405" t="s">
        <v>63</v>
      </c>
      <c r="N75" s="405" t="s">
        <v>392</v>
      </c>
      <c r="O75" s="405" t="s">
        <v>65</v>
      </c>
      <c r="P75" s="405"/>
      <c r="Q75" s="405"/>
      <c r="R75" s="405"/>
      <c r="S75" s="405"/>
      <c r="T75" s="405"/>
      <c r="U75" s="405" t="s">
        <v>4067</v>
      </c>
      <c r="V75" s="405" t="s">
        <v>68</v>
      </c>
      <c r="W75" s="405" t="s">
        <v>68</v>
      </c>
      <c r="X75" s="405" t="s">
        <v>68</v>
      </c>
      <c r="Y75" s="405" t="s">
        <v>68</v>
      </c>
      <c r="Z75" s="405" t="s">
        <v>69</v>
      </c>
      <c r="AA75" s="405"/>
      <c r="AB75" s="405">
        <v>10000000051</v>
      </c>
      <c r="AC75" s="406">
        <v>53</v>
      </c>
      <c r="AD75" s="406">
        <v>0</v>
      </c>
      <c r="AE75" s="406">
        <v>0</v>
      </c>
      <c r="AF75" s="407">
        <v>84.800000000000011</v>
      </c>
      <c r="AG75" s="407">
        <v>0</v>
      </c>
      <c r="AH75" s="408">
        <f t="shared" ref="AH75:AH94" si="14">AF75-AG75</f>
        <v>84.800000000000011</v>
      </c>
      <c r="AI75" s="434">
        <f>AF75*1.07</f>
        <v>90.736000000000018</v>
      </c>
      <c r="AJ75" s="410"/>
    </row>
    <row r="76" spans="1:37" s="418" customFormat="1">
      <c r="A76" s="404">
        <v>2</v>
      </c>
      <c r="B76" s="405" t="s">
        <v>1</v>
      </c>
      <c r="C76" s="405" t="s">
        <v>4068</v>
      </c>
      <c r="D76" s="405" t="s">
        <v>4063</v>
      </c>
      <c r="E76" s="405" t="s">
        <v>4064</v>
      </c>
      <c r="F76" s="405" t="s">
        <v>4065</v>
      </c>
      <c r="G76" s="405"/>
      <c r="H76" s="405" t="s">
        <v>4066</v>
      </c>
      <c r="I76" s="405">
        <v>3000</v>
      </c>
      <c r="J76" s="405" t="s">
        <v>108</v>
      </c>
      <c r="K76" s="405"/>
      <c r="L76" s="405"/>
      <c r="M76" s="405" t="s">
        <v>74</v>
      </c>
      <c r="N76" s="405" t="s">
        <v>392</v>
      </c>
      <c r="O76" s="405" t="s">
        <v>65</v>
      </c>
      <c r="P76" s="405"/>
      <c r="Q76" s="405"/>
      <c r="R76" s="405"/>
      <c r="S76" s="405"/>
      <c r="T76" s="405"/>
      <c r="U76" s="405" t="s">
        <v>4069</v>
      </c>
      <c r="V76" s="405" t="s">
        <v>68</v>
      </c>
      <c r="W76" s="405" t="s">
        <v>68</v>
      </c>
      <c r="X76" s="405" t="s">
        <v>68</v>
      </c>
      <c r="Y76" s="405" t="s">
        <v>68</v>
      </c>
      <c r="Z76" s="405" t="s">
        <v>69</v>
      </c>
      <c r="AA76" s="405"/>
      <c r="AB76" s="405">
        <v>10005000351</v>
      </c>
      <c r="AC76" s="406">
        <v>53</v>
      </c>
      <c r="AD76" s="406">
        <v>0</v>
      </c>
      <c r="AE76" s="406">
        <v>0</v>
      </c>
      <c r="AF76" s="407">
        <v>84.800000000000011</v>
      </c>
      <c r="AG76" s="407">
        <v>0</v>
      </c>
      <c r="AH76" s="408">
        <f t="shared" si="14"/>
        <v>84.800000000000011</v>
      </c>
      <c r="AI76" s="434">
        <f t="shared" ref="AI76:AI94" si="15">AF76*1.07</f>
        <v>90.736000000000018</v>
      </c>
      <c r="AJ76" s="410"/>
      <c r="AK76" s="409"/>
    </row>
    <row r="77" spans="1:37" s="409" customFormat="1">
      <c r="A77" s="404">
        <v>3</v>
      </c>
      <c r="B77" s="405" t="s">
        <v>1</v>
      </c>
      <c r="C77" s="405" t="s">
        <v>4070</v>
      </c>
      <c r="D77" s="405" t="s">
        <v>4063</v>
      </c>
      <c r="E77" s="405" t="s">
        <v>4064</v>
      </c>
      <c r="F77" s="405" t="s">
        <v>4065</v>
      </c>
      <c r="G77" s="405"/>
      <c r="H77" s="405" t="s">
        <v>4066</v>
      </c>
      <c r="I77" s="405">
        <v>3000</v>
      </c>
      <c r="J77" s="405" t="s">
        <v>108</v>
      </c>
      <c r="K77" s="405"/>
      <c r="L77" s="405"/>
      <c r="M77" s="405" t="s">
        <v>74</v>
      </c>
      <c r="N77" s="405" t="s">
        <v>392</v>
      </c>
      <c r="O77" s="405" t="s">
        <v>65</v>
      </c>
      <c r="P77" s="405"/>
      <c r="Q77" s="405"/>
      <c r="R77" s="405"/>
      <c r="S77" s="405"/>
      <c r="T77" s="405"/>
      <c r="U77" s="405" t="s">
        <v>4071</v>
      </c>
      <c r="V77" s="405" t="s">
        <v>68</v>
      </c>
      <c r="W77" s="405" t="s">
        <v>68</v>
      </c>
      <c r="X77" s="405" t="s">
        <v>68</v>
      </c>
      <c r="Y77" s="405" t="s">
        <v>68</v>
      </c>
      <c r="Z77" s="405" t="s">
        <v>69</v>
      </c>
      <c r="AA77" s="405"/>
      <c r="AB77" s="405">
        <v>10005000351</v>
      </c>
      <c r="AC77" s="406">
        <v>53</v>
      </c>
      <c r="AD77" s="406">
        <v>0</v>
      </c>
      <c r="AE77" s="406">
        <v>0</v>
      </c>
      <c r="AF77" s="407">
        <v>84.800000000000011</v>
      </c>
      <c r="AG77" s="407">
        <v>0</v>
      </c>
      <c r="AH77" s="408">
        <f t="shared" si="14"/>
        <v>84.800000000000011</v>
      </c>
      <c r="AI77" s="434">
        <f t="shared" si="15"/>
        <v>90.736000000000018</v>
      </c>
      <c r="AJ77" s="410"/>
    </row>
    <row r="78" spans="1:37" s="409" customFormat="1">
      <c r="A78" s="404">
        <v>4</v>
      </c>
      <c r="B78" s="405" t="s">
        <v>1</v>
      </c>
      <c r="C78" s="405" t="s">
        <v>4072</v>
      </c>
      <c r="D78" s="405" t="s">
        <v>4063</v>
      </c>
      <c r="E78" s="405" t="s">
        <v>4064</v>
      </c>
      <c r="F78" s="405" t="s">
        <v>4065</v>
      </c>
      <c r="G78" s="405"/>
      <c r="H78" s="405" t="s">
        <v>4066</v>
      </c>
      <c r="I78" s="405">
        <v>3000</v>
      </c>
      <c r="J78" s="405" t="s">
        <v>108</v>
      </c>
      <c r="K78" s="405"/>
      <c r="L78" s="405"/>
      <c r="M78" s="405" t="s">
        <v>74</v>
      </c>
      <c r="N78" s="405" t="s">
        <v>392</v>
      </c>
      <c r="O78" s="405" t="s">
        <v>65</v>
      </c>
      <c r="P78" s="405"/>
      <c r="Q78" s="405"/>
      <c r="R78" s="405"/>
      <c r="S78" s="405"/>
      <c r="T78" s="405"/>
      <c r="U78" s="405" t="s">
        <v>4073</v>
      </c>
      <c r="V78" s="405" t="s">
        <v>68</v>
      </c>
      <c r="W78" s="405" t="s">
        <v>68</v>
      </c>
      <c r="X78" s="405" t="s">
        <v>68</v>
      </c>
      <c r="Y78" s="405" t="s">
        <v>68</v>
      </c>
      <c r="Z78" s="405" t="s">
        <v>69</v>
      </c>
      <c r="AA78" s="405"/>
      <c r="AB78" s="405">
        <v>10005000351</v>
      </c>
      <c r="AC78" s="406">
        <v>53</v>
      </c>
      <c r="AD78" s="406">
        <v>0</v>
      </c>
      <c r="AE78" s="406">
        <v>0</v>
      </c>
      <c r="AF78" s="407">
        <v>84.800000000000011</v>
      </c>
      <c r="AG78" s="407">
        <v>0</v>
      </c>
      <c r="AH78" s="408">
        <f t="shared" si="14"/>
        <v>84.800000000000011</v>
      </c>
      <c r="AI78" s="434">
        <f t="shared" si="15"/>
        <v>90.736000000000018</v>
      </c>
      <c r="AJ78" s="410"/>
    </row>
    <row r="79" spans="1:37" s="409" customFormat="1">
      <c r="A79" s="404">
        <v>5</v>
      </c>
      <c r="B79" s="405" t="s">
        <v>1</v>
      </c>
      <c r="C79" s="405" t="s">
        <v>4074</v>
      </c>
      <c r="D79" s="405" t="s">
        <v>4063</v>
      </c>
      <c r="E79" s="405" t="s">
        <v>4064</v>
      </c>
      <c r="F79" s="405" t="s">
        <v>4065</v>
      </c>
      <c r="G79" s="405"/>
      <c r="H79" s="405" t="s">
        <v>4066</v>
      </c>
      <c r="I79" s="405">
        <v>3000</v>
      </c>
      <c r="J79" s="405" t="s">
        <v>108</v>
      </c>
      <c r="K79" s="405"/>
      <c r="L79" s="405"/>
      <c r="M79" s="405" t="s">
        <v>74</v>
      </c>
      <c r="N79" s="405" t="s">
        <v>392</v>
      </c>
      <c r="O79" s="405" t="s">
        <v>65</v>
      </c>
      <c r="P79" s="405"/>
      <c r="Q79" s="405"/>
      <c r="R79" s="405"/>
      <c r="S79" s="405"/>
      <c r="T79" s="405"/>
      <c r="U79" s="405" t="s">
        <v>4075</v>
      </c>
      <c r="V79" s="405" t="s">
        <v>68</v>
      </c>
      <c r="W79" s="405" t="s">
        <v>68</v>
      </c>
      <c r="X79" s="405" t="s">
        <v>68</v>
      </c>
      <c r="Y79" s="405" t="s">
        <v>68</v>
      </c>
      <c r="Z79" s="405" t="s">
        <v>69</v>
      </c>
      <c r="AA79" s="405"/>
      <c r="AB79" s="405">
        <v>10005000351</v>
      </c>
      <c r="AC79" s="406">
        <v>53</v>
      </c>
      <c r="AD79" s="406">
        <v>0</v>
      </c>
      <c r="AE79" s="406">
        <v>0</v>
      </c>
      <c r="AF79" s="407">
        <v>84.800000000000011</v>
      </c>
      <c r="AG79" s="407">
        <v>0</v>
      </c>
      <c r="AH79" s="408">
        <f t="shared" si="14"/>
        <v>84.800000000000011</v>
      </c>
      <c r="AI79" s="434">
        <f t="shared" si="15"/>
        <v>90.736000000000018</v>
      </c>
      <c r="AJ79" s="410"/>
    </row>
    <row r="80" spans="1:37" s="409" customFormat="1">
      <c r="A80" s="404">
        <v>6</v>
      </c>
      <c r="B80" s="405" t="s">
        <v>1</v>
      </c>
      <c r="C80" s="405" t="s">
        <v>4076</v>
      </c>
      <c r="D80" s="405" t="s">
        <v>4063</v>
      </c>
      <c r="E80" s="405" t="s">
        <v>4064</v>
      </c>
      <c r="F80" s="405" t="s">
        <v>4065</v>
      </c>
      <c r="G80" s="405"/>
      <c r="H80" s="405" t="s">
        <v>4066</v>
      </c>
      <c r="I80" s="405">
        <v>3000</v>
      </c>
      <c r="J80" s="405" t="s">
        <v>108</v>
      </c>
      <c r="K80" s="405"/>
      <c r="L80" s="405"/>
      <c r="M80" s="405" t="s">
        <v>63</v>
      </c>
      <c r="N80" s="405" t="s">
        <v>75</v>
      </c>
      <c r="O80" s="405" t="s">
        <v>65</v>
      </c>
      <c r="P80" s="405"/>
      <c r="Q80" s="405"/>
      <c r="R80" s="405"/>
      <c r="S80" s="405"/>
      <c r="T80" s="405"/>
      <c r="U80" s="405" t="s">
        <v>4077</v>
      </c>
      <c r="V80" s="405" t="s">
        <v>246</v>
      </c>
      <c r="W80" s="405" t="s">
        <v>246</v>
      </c>
      <c r="X80" s="405" t="s">
        <v>68</v>
      </c>
      <c r="Y80" s="405" t="s">
        <v>68</v>
      </c>
      <c r="Z80" s="405" t="s">
        <v>69</v>
      </c>
      <c r="AA80" s="405"/>
      <c r="AB80" s="405">
        <v>10000000021</v>
      </c>
      <c r="AC80" s="406">
        <v>53</v>
      </c>
      <c r="AD80" s="406">
        <v>0</v>
      </c>
      <c r="AE80" s="406">
        <v>0</v>
      </c>
      <c r="AF80" s="407">
        <v>84.800000000000011</v>
      </c>
      <c r="AG80" s="407">
        <v>0</v>
      </c>
      <c r="AH80" s="408">
        <f t="shared" si="14"/>
        <v>84.800000000000011</v>
      </c>
      <c r="AI80" s="434">
        <f t="shared" si="15"/>
        <v>90.736000000000018</v>
      </c>
      <c r="AJ80" s="410"/>
    </row>
    <row r="81" spans="1:37" s="409" customFormat="1">
      <c r="A81" s="404">
        <v>7</v>
      </c>
      <c r="B81" s="405" t="s">
        <v>1</v>
      </c>
      <c r="C81" s="405" t="s">
        <v>4078</v>
      </c>
      <c r="D81" s="405" t="s">
        <v>4063</v>
      </c>
      <c r="E81" s="405" t="s">
        <v>4064</v>
      </c>
      <c r="F81" s="405" t="s">
        <v>4065</v>
      </c>
      <c r="G81" s="405"/>
      <c r="H81" s="405" t="s">
        <v>4066</v>
      </c>
      <c r="I81" s="405">
        <v>3000</v>
      </c>
      <c r="J81" s="405" t="s">
        <v>108</v>
      </c>
      <c r="K81" s="405"/>
      <c r="L81" s="405"/>
      <c r="M81" s="405" t="s">
        <v>63</v>
      </c>
      <c r="N81" s="405" t="s">
        <v>75</v>
      </c>
      <c r="O81" s="405" t="s">
        <v>65</v>
      </c>
      <c r="P81" s="405"/>
      <c r="Q81" s="405"/>
      <c r="R81" s="405"/>
      <c r="S81" s="405"/>
      <c r="T81" s="405"/>
      <c r="U81" s="405" t="s">
        <v>4079</v>
      </c>
      <c r="V81" s="405" t="s">
        <v>246</v>
      </c>
      <c r="W81" s="405" t="s">
        <v>246</v>
      </c>
      <c r="X81" s="405" t="s">
        <v>68</v>
      </c>
      <c r="Y81" s="405" t="s">
        <v>68</v>
      </c>
      <c r="Z81" s="405" t="s">
        <v>69</v>
      </c>
      <c r="AA81" s="405"/>
      <c r="AB81" s="405">
        <v>10000000021</v>
      </c>
      <c r="AC81" s="406">
        <v>53</v>
      </c>
      <c r="AD81" s="406">
        <v>0</v>
      </c>
      <c r="AE81" s="406">
        <v>0</v>
      </c>
      <c r="AF81" s="407">
        <v>84.800000000000011</v>
      </c>
      <c r="AG81" s="407">
        <v>0</v>
      </c>
      <c r="AH81" s="408">
        <f t="shared" si="14"/>
        <v>84.800000000000011</v>
      </c>
      <c r="AI81" s="434">
        <f t="shared" si="15"/>
        <v>90.736000000000018</v>
      </c>
      <c r="AJ81" s="410"/>
    </row>
    <row r="82" spans="1:37" s="409" customFormat="1">
      <c r="A82" s="404">
        <v>8</v>
      </c>
      <c r="B82" s="405" t="s">
        <v>1</v>
      </c>
      <c r="C82" s="405" t="s">
        <v>4080</v>
      </c>
      <c r="D82" s="405" t="s">
        <v>4063</v>
      </c>
      <c r="E82" s="405" t="s">
        <v>4064</v>
      </c>
      <c r="F82" s="405" t="s">
        <v>4065</v>
      </c>
      <c r="G82" s="405"/>
      <c r="H82" s="405" t="s">
        <v>4066</v>
      </c>
      <c r="I82" s="405">
        <v>3000</v>
      </c>
      <c r="J82" s="405" t="s">
        <v>108</v>
      </c>
      <c r="K82" s="405"/>
      <c r="L82" s="405"/>
      <c r="M82" s="405" t="s">
        <v>63</v>
      </c>
      <c r="N82" s="405" t="s">
        <v>75</v>
      </c>
      <c r="O82" s="405" t="s">
        <v>65</v>
      </c>
      <c r="P82" s="405"/>
      <c r="Q82" s="405"/>
      <c r="R82" s="405"/>
      <c r="S82" s="405"/>
      <c r="T82" s="405"/>
      <c r="U82" s="405" t="s">
        <v>4081</v>
      </c>
      <c r="V82" s="405" t="s">
        <v>246</v>
      </c>
      <c r="W82" s="405" t="s">
        <v>246</v>
      </c>
      <c r="X82" s="405" t="s">
        <v>68</v>
      </c>
      <c r="Y82" s="405" t="s">
        <v>68</v>
      </c>
      <c r="Z82" s="405" t="s">
        <v>69</v>
      </c>
      <c r="AA82" s="405"/>
      <c r="AB82" s="405">
        <v>10000000021</v>
      </c>
      <c r="AC82" s="406">
        <v>53</v>
      </c>
      <c r="AD82" s="406">
        <v>0</v>
      </c>
      <c r="AE82" s="406">
        <v>0</v>
      </c>
      <c r="AF82" s="407">
        <v>84.800000000000011</v>
      </c>
      <c r="AG82" s="407">
        <v>0</v>
      </c>
      <c r="AH82" s="408">
        <f t="shared" si="14"/>
        <v>84.800000000000011</v>
      </c>
      <c r="AI82" s="434">
        <f t="shared" si="15"/>
        <v>90.736000000000018</v>
      </c>
      <c r="AJ82" s="410"/>
    </row>
    <row r="83" spans="1:37" s="409" customFormat="1">
      <c r="A83" s="404">
        <v>9</v>
      </c>
      <c r="B83" s="405" t="s">
        <v>1</v>
      </c>
      <c r="C83" s="405" t="s">
        <v>4082</v>
      </c>
      <c r="D83" s="405" t="s">
        <v>4063</v>
      </c>
      <c r="E83" s="405" t="s">
        <v>4064</v>
      </c>
      <c r="F83" s="405" t="s">
        <v>4065</v>
      </c>
      <c r="G83" s="405"/>
      <c r="H83" s="405" t="s">
        <v>4066</v>
      </c>
      <c r="I83" s="405">
        <v>3000</v>
      </c>
      <c r="J83" s="405" t="s">
        <v>108</v>
      </c>
      <c r="K83" s="405"/>
      <c r="L83" s="405"/>
      <c r="M83" s="405" t="s">
        <v>63</v>
      </c>
      <c r="N83" s="405" t="s">
        <v>75</v>
      </c>
      <c r="O83" s="405" t="s">
        <v>65</v>
      </c>
      <c r="P83" s="405"/>
      <c r="Q83" s="405"/>
      <c r="R83" s="405"/>
      <c r="S83" s="405"/>
      <c r="T83" s="405"/>
      <c r="U83" s="405" t="s">
        <v>4083</v>
      </c>
      <c r="V83" s="405" t="s">
        <v>246</v>
      </c>
      <c r="W83" s="405" t="s">
        <v>246</v>
      </c>
      <c r="X83" s="405" t="s">
        <v>68</v>
      </c>
      <c r="Y83" s="405" t="s">
        <v>68</v>
      </c>
      <c r="Z83" s="405" t="s">
        <v>69</v>
      </c>
      <c r="AA83" s="405"/>
      <c r="AB83" s="405">
        <v>10000000021</v>
      </c>
      <c r="AC83" s="406">
        <v>53</v>
      </c>
      <c r="AD83" s="406">
        <v>0</v>
      </c>
      <c r="AE83" s="406">
        <v>0</v>
      </c>
      <c r="AF83" s="407">
        <v>84.800000000000011</v>
      </c>
      <c r="AG83" s="407">
        <v>0</v>
      </c>
      <c r="AH83" s="408">
        <f t="shared" si="14"/>
        <v>84.800000000000011</v>
      </c>
      <c r="AI83" s="434">
        <f t="shared" si="15"/>
        <v>90.736000000000018</v>
      </c>
      <c r="AJ83" s="410"/>
    </row>
    <row r="84" spans="1:37" s="409" customFormat="1">
      <c r="A84" s="404">
        <v>10</v>
      </c>
      <c r="B84" s="405" t="s">
        <v>1</v>
      </c>
      <c r="C84" s="405" t="s">
        <v>4084</v>
      </c>
      <c r="D84" s="405" t="s">
        <v>4063</v>
      </c>
      <c r="E84" s="405" t="s">
        <v>4064</v>
      </c>
      <c r="F84" s="405" t="s">
        <v>4065</v>
      </c>
      <c r="G84" s="405"/>
      <c r="H84" s="405" t="s">
        <v>4066</v>
      </c>
      <c r="I84" s="405">
        <v>3000</v>
      </c>
      <c r="J84" s="405" t="s">
        <v>108</v>
      </c>
      <c r="K84" s="405"/>
      <c r="L84" s="405"/>
      <c r="M84" s="405" t="s">
        <v>63</v>
      </c>
      <c r="N84" s="405" t="s">
        <v>75</v>
      </c>
      <c r="O84" s="405" t="s">
        <v>65</v>
      </c>
      <c r="P84" s="405"/>
      <c r="Q84" s="405"/>
      <c r="R84" s="405"/>
      <c r="S84" s="405"/>
      <c r="T84" s="405"/>
      <c r="U84" s="405" t="s">
        <v>4085</v>
      </c>
      <c r="V84" s="405" t="s">
        <v>246</v>
      </c>
      <c r="W84" s="405" t="s">
        <v>246</v>
      </c>
      <c r="X84" s="405" t="s">
        <v>68</v>
      </c>
      <c r="Y84" s="405" t="s">
        <v>68</v>
      </c>
      <c r="Z84" s="405" t="s">
        <v>69</v>
      </c>
      <c r="AA84" s="405"/>
      <c r="AB84" s="405">
        <v>10000000021</v>
      </c>
      <c r="AC84" s="406">
        <v>53</v>
      </c>
      <c r="AD84" s="406">
        <v>0</v>
      </c>
      <c r="AE84" s="406">
        <v>0</v>
      </c>
      <c r="AF84" s="407">
        <v>84.800000000000011</v>
      </c>
      <c r="AG84" s="407">
        <v>0</v>
      </c>
      <c r="AH84" s="408">
        <f t="shared" si="14"/>
        <v>84.800000000000011</v>
      </c>
      <c r="AI84" s="434">
        <f t="shared" si="15"/>
        <v>90.736000000000018</v>
      </c>
      <c r="AJ84" s="410"/>
    </row>
    <row r="85" spans="1:37" s="409" customFormat="1">
      <c r="A85" s="404">
        <v>11</v>
      </c>
      <c r="B85" s="405" t="s">
        <v>1</v>
      </c>
      <c r="C85" s="405" t="s">
        <v>4086</v>
      </c>
      <c r="D85" s="405" t="s">
        <v>4063</v>
      </c>
      <c r="E85" s="405" t="s">
        <v>4064</v>
      </c>
      <c r="F85" s="405" t="s">
        <v>4087</v>
      </c>
      <c r="G85" s="405"/>
      <c r="H85" s="405" t="s">
        <v>4088</v>
      </c>
      <c r="I85" s="405">
        <v>3000</v>
      </c>
      <c r="J85" s="405" t="s">
        <v>95</v>
      </c>
      <c r="K85" s="405"/>
      <c r="L85" s="405">
        <v>500</v>
      </c>
      <c r="M85" s="405" t="s">
        <v>74</v>
      </c>
      <c r="N85" s="405" t="s">
        <v>392</v>
      </c>
      <c r="O85" s="405" t="s">
        <v>65</v>
      </c>
      <c r="P85" s="405"/>
      <c r="Q85" s="405"/>
      <c r="R85" s="405"/>
      <c r="S85" s="405"/>
      <c r="T85" s="405"/>
      <c r="U85" s="405" t="s">
        <v>4089</v>
      </c>
      <c r="V85" s="405" t="s">
        <v>68</v>
      </c>
      <c r="W85" s="405" t="s">
        <v>68</v>
      </c>
      <c r="X85" s="405" t="s">
        <v>68</v>
      </c>
      <c r="Y85" s="405" t="s">
        <v>68</v>
      </c>
      <c r="Z85" s="405" t="s">
        <v>69</v>
      </c>
      <c r="AA85" s="405"/>
      <c r="AB85" s="405">
        <v>10000000011</v>
      </c>
      <c r="AC85" s="406">
        <v>41</v>
      </c>
      <c r="AD85" s="406">
        <v>10</v>
      </c>
      <c r="AE85" s="406">
        <v>0</v>
      </c>
      <c r="AF85" s="407">
        <v>81.600000000000009</v>
      </c>
      <c r="AG85" s="407">
        <f t="shared" ref="AG85:AG94" si="16">AF85*(1-(0.95^0*0.9^0*0.8^0*0.7^0*0.65^0*0.93^0*0.93^0*1^0))</f>
        <v>0</v>
      </c>
      <c r="AH85" s="408">
        <f t="shared" si="14"/>
        <v>81.600000000000009</v>
      </c>
      <c r="AI85" s="434">
        <f t="shared" si="15"/>
        <v>87.312000000000012</v>
      </c>
      <c r="AJ85" s="410"/>
    </row>
    <row r="86" spans="1:37" s="409" customFormat="1">
      <c r="A86" s="404">
        <v>12</v>
      </c>
      <c r="B86" s="405" t="s">
        <v>1</v>
      </c>
      <c r="C86" s="405" t="s">
        <v>4090</v>
      </c>
      <c r="D86" s="405" t="s">
        <v>4063</v>
      </c>
      <c r="E86" s="405" t="s">
        <v>4091</v>
      </c>
      <c r="F86" s="405" t="s">
        <v>4087</v>
      </c>
      <c r="G86" s="405"/>
      <c r="H86" s="405" t="s">
        <v>4092</v>
      </c>
      <c r="I86" s="405">
        <v>3000</v>
      </c>
      <c r="J86" s="405" t="s">
        <v>108</v>
      </c>
      <c r="K86" s="405" t="s">
        <v>194</v>
      </c>
      <c r="L86" s="405">
        <v>320</v>
      </c>
      <c r="M86" s="405" t="s">
        <v>74</v>
      </c>
      <c r="N86" s="405" t="s">
        <v>392</v>
      </c>
      <c r="O86" s="405" t="s">
        <v>65</v>
      </c>
      <c r="P86" s="405"/>
      <c r="Q86" s="405"/>
      <c r="R86" s="405"/>
      <c r="S86" s="405"/>
      <c r="T86" s="405"/>
      <c r="U86" s="405" t="s">
        <v>4093</v>
      </c>
      <c r="V86" s="405" t="s">
        <v>68</v>
      </c>
      <c r="W86" s="405" t="s">
        <v>68</v>
      </c>
      <c r="X86" s="405" t="s">
        <v>68</v>
      </c>
      <c r="Y86" s="405" t="s">
        <v>68</v>
      </c>
      <c r="Z86" s="405" t="s">
        <v>69</v>
      </c>
      <c r="AA86" s="405"/>
      <c r="AB86" s="405">
        <v>10000000011</v>
      </c>
      <c r="AC86" s="406">
        <v>41</v>
      </c>
      <c r="AD86" s="406">
        <v>0</v>
      </c>
      <c r="AE86" s="406">
        <v>0</v>
      </c>
      <c r="AF86" s="407">
        <v>65.600000000000009</v>
      </c>
      <c r="AG86" s="407">
        <f t="shared" si="16"/>
        <v>0</v>
      </c>
      <c r="AH86" s="408">
        <f t="shared" si="14"/>
        <v>65.600000000000009</v>
      </c>
      <c r="AI86" s="434">
        <f t="shared" si="15"/>
        <v>70.192000000000007</v>
      </c>
      <c r="AJ86" s="410"/>
    </row>
    <row r="87" spans="1:37" s="409" customFormat="1">
      <c r="A87" s="404">
        <v>13</v>
      </c>
      <c r="B87" s="405" t="s">
        <v>1</v>
      </c>
      <c r="C87" s="405" t="s">
        <v>4094</v>
      </c>
      <c r="D87" s="405" t="s">
        <v>4063</v>
      </c>
      <c r="E87" s="405" t="s">
        <v>4064</v>
      </c>
      <c r="F87" s="405" t="s">
        <v>4087</v>
      </c>
      <c r="G87" s="405"/>
      <c r="H87" s="405" t="s">
        <v>4088</v>
      </c>
      <c r="I87" s="405">
        <v>3000</v>
      </c>
      <c r="J87" s="405" t="s">
        <v>108</v>
      </c>
      <c r="K87" s="405"/>
      <c r="L87" s="405">
        <v>500</v>
      </c>
      <c r="M87" s="405" t="s">
        <v>74</v>
      </c>
      <c r="N87" s="405" t="s">
        <v>392</v>
      </c>
      <c r="O87" s="405" t="s">
        <v>65</v>
      </c>
      <c r="P87" s="405"/>
      <c r="Q87" s="405"/>
      <c r="R87" s="405"/>
      <c r="S87" s="405"/>
      <c r="T87" s="405"/>
      <c r="U87" s="405" t="s">
        <v>4095</v>
      </c>
      <c r="V87" s="405" t="s">
        <v>68</v>
      </c>
      <c r="W87" s="405" t="s">
        <v>68</v>
      </c>
      <c r="X87" s="405" t="s">
        <v>68</v>
      </c>
      <c r="Y87" s="405" t="s">
        <v>68</v>
      </c>
      <c r="Z87" s="405" t="s">
        <v>69</v>
      </c>
      <c r="AA87" s="405"/>
      <c r="AB87" s="405">
        <v>10000000011</v>
      </c>
      <c r="AC87" s="406">
        <v>41</v>
      </c>
      <c r="AD87" s="406">
        <v>0</v>
      </c>
      <c r="AE87" s="406">
        <v>0</v>
      </c>
      <c r="AF87" s="407">
        <v>65.600000000000009</v>
      </c>
      <c r="AG87" s="407">
        <f t="shared" si="16"/>
        <v>0</v>
      </c>
      <c r="AH87" s="408">
        <f t="shared" si="14"/>
        <v>65.600000000000009</v>
      </c>
      <c r="AI87" s="434">
        <f t="shared" si="15"/>
        <v>70.192000000000007</v>
      </c>
      <c r="AJ87" s="410"/>
    </row>
    <row r="88" spans="1:37" s="409" customFormat="1">
      <c r="A88" s="404">
        <v>14</v>
      </c>
      <c r="B88" s="405" t="s">
        <v>1</v>
      </c>
      <c r="C88" s="405" t="s">
        <v>4096</v>
      </c>
      <c r="D88" s="405" t="s">
        <v>4063</v>
      </c>
      <c r="E88" s="405" t="s">
        <v>4091</v>
      </c>
      <c r="F88" s="405" t="s">
        <v>4097</v>
      </c>
      <c r="G88" s="405"/>
      <c r="H88" s="405" t="s">
        <v>4066</v>
      </c>
      <c r="I88" s="405">
        <v>3000</v>
      </c>
      <c r="J88" s="405" t="s">
        <v>108</v>
      </c>
      <c r="K88" s="405" t="s">
        <v>194</v>
      </c>
      <c r="L88" s="405">
        <v>500</v>
      </c>
      <c r="M88" s="405" t="s">
        <v>74</v>
      </c>
      <c r="N88" s="405" t="s">
        <v>392</v>
      </c>
      <c r="O88" s="405" t="s">
        <v>65</v>
      </c>
      <c r="P88" s="405"/>
      <c r="Q88" s="405"/>
      <c r="R88" s="405"/>
      <c r="S88" s="405" t="s">
        <v>4098</v>
      </c>
      <c r="T88" s="405"/>
      <c r="U88" s="405" t="s">
        <v>4099</v>
      </c>
      <c r="V88" s="405" t="s">
        <v>68</v>
      </c>
      <c r="W88" s="405" t="s">
        <v>68</v>
      </c>
      <c r="X88" s="405" t="s">
        <v>68</v>
      </c>
      <c r="Y88" s="405" t="s">
        <v>68</v>
      </c>
      <c r="Z88" s="405" t="s">
        <v>69</v>
      </c>
      <c r="AA88" s="405"/>
      <c r="AB88" s="405">
        <v>10005000351</v>
      </c>
      <c r="AC88" s="406">
        <v>53</v>
      </c>
      <c r="AD88" s="406">
        <v>0</v>
      </c>
      <c r="AE88" s="406">
        <v>0</v>
      </c>
      <c r="AF88" s="407">
        <v>84.800000000000011</v>
      </c>
      <c r="AG88" s="407">
        <f t="shared" si="16"/>
        <v>0</v>
      </c>
      <c r="AH88" s="408">
        <f t="shared" si="14"/>
        <v>84.800000000000011</v>
      </c>
      <c r="AI88" s="434">
        <f t="shared" si="15"/>
        <v>90.736000000000018</v>
      </c>
      <c r="AJ88" s="410"/>
    </row>
    <row r="89" spans="1:37" s="409" customFormat="1">
      <c r="A89" s="404">
        <v>15</v>
      </c>
      <c r="B89" s="405" t="s">
        <v>1</v>
      </c>
      <c r="C89" s="405" t="s">
        <v>4100</v>
      </c>
      <c r="D89" s="405" t="s">
        <v>4063</v>
      </c>
      <c r="E89" s="405" t="s">
        <v>4091</v>
      </c>
      <c r="F89" s="405" t="s">
        <v>4097</v>
      </c>
      <c r="G89" s="405"/>
      <c r="H89" s="405" t="s">
        <v>4066</v>
      </c>
      <c r="I89" s="405">
        <v>3000</v>
      </c>
      <c r="J89" s="405" t="s">
        <v>108</v>
      </c>
      <c r="K89" s="405" t="s">
        <v>194</v>
      </c>
      <c r="L89" s="405" t="s">
        <v>216</v>
      </c>
      <c r="M89" s="405" t="s">
        <v>74</v>
      </c>
      <c r="N89" s="405" t="s">
        <v>392</v>
      </c>
      <c r="O89" s="405" t="s">
        <v>65</v>
      </c>
      <c r="P89" s="405"/>
      <c r="Q89" s="405"/>
      <c r="R89" s="405"/>
      <c r="S89" s="405"/>
      <c r="T89" s="405"/>
      <c r="U89" s="405" t="s">
        <v>4101</v>
      </c>
      <c r="V89" s="405" t="s">
        <v>68</v>
      </c>
      <c r="W89" s="405" t="s">
        <v>68</v>
      </c>
      <c r="X89" s="405" t="s">
        <v>68</v>
      </c>
      <c r="Y89" s="405" t="s">
        <v>68</v>
      </c>
      <c r="Z89" s="405" t="s">
        <v>69</v>
      </c>
      <c r="AA89" s="405"/>
      <c r="AB89" s="405">
        <v>10005000351</v>
      </c>
      <c r="AC89" s="406">
        <v>53</v>
      </c>
      <c r="AD89" s="406">
        <v>0</v>
      </c>
      <c r="AE89" s="406">
        <v>8</v>
      </c>
      <c r="AF89" s="407">
        <v>97.600000000000009</v>
      </c>
      <c r="AG89" s="407">
        <f t="shared" si="16"/>
        <v>0</v>
      </c>
      <c r="AH89" s="408">
        <f t="shared" si="14"/>
        <v>97.600000000000009</v>
      </c>
      <c r="AI89" s="434">
        <f t="shared" si="15"/>
        <v>104.43200000000002</v>
      </c>
      <c r="AJ89" s="410"/>
    </row>
    <row r="90" spans="1:37" s="409" customFormat="1">
      <c r="A90" s="404">
        <v>16</v>
      </c>
      <c r="B90" s="405" t="s">
        <v>1</v>
      </c>
      <c r="C90" s="405" t="s">
        <v>4102</v>
      </c>
      <c r="D90" s="405" t="s">
        <v>4063</v>
      </c>
      <c r="E90" s="405" t="s">
        <v>4091</v>
      </c>
      <c r="F90" s="405" t="s">
        <v>4097</v>
      </c>
      <c r="G90" s="405"/>
      <c r="H90" s="405" t="s">
        <v>4066</v>
      </c>
      <c r="I90" s="405">
        <v>3000</v>
      </c>
      <c r="J90" s="405" t="s">
        <v>108</v>
      </c>
      <c r="K90" s="405" t="s">
        <v>194</v>
      </c>
      <c r="L90" s="405" t="s">
        <v>216</v>
      </c>
      <c r="M90" s="405" t="s">
        <v>74</v>
      </c>
      <c r="N90" s="405" t="s">
        <v>392</v>
      </c>
      <c r="O90" s="405" t="s">
        <v>65</v>
      </c>
      <c r="P90" s="405"/>
      <c r="Q90" s="405"/>
      <c r="R90" s="405"/>
      <c r="S90" s="405"/>
      <c r="T90" s="405"/>
      <c r="U90" s="405" t="s">
        <v>4103</v>
      </c>
      <c r="V90" s="405" t="s">
        <v>68</v>
      </c>
      <c r="W90" s="405" t="s">
        <v>68</v>
      </c>
      <c r="X90" s="405" t="s">
        <v>68</v>
      </c>
      <c r="Y90" s="405" t="s">
        <v>68</v>
      </c>
      <c r="Z90" s="405" t="s">
        <v>69</v>
      </c>
      <c r="AA90" s="405"/>
      <c r="AB90" s="405">
        <v>10005000351</v>
      </c>
      <c r="AC90" s="406">
        <v>53</v>
      </c>
      <c r="AD90" s="406">
        <v>0</v>
      </c>
      <c r="AE90" s="406">
        <v>8</v>
      </c>
      <c r="AF90" s="407">
        <v>97.600000000000009</v>
      </c>
      <c r="AG90" s="407">
        <f t="shared" si="16"/>
        <v>0</v>
      </c>
      <c r="AH90" s="408">
        <f t="shared" si="14"/>
        <v>97.600000000000009</v>
      </c>
      <c r="AI90" s="434">
        <f t="shared" si="15"/>
        <v>104.43200000000002</v>
      </c>
      <c r="AJ90" s="410"/>
    </row>
    <row r="91" spans="1:37" s="409" customFormat="1">
      <c r="A91" s="404">
        <v>17</v>
      </c>
      <c r="B91" s="405" t="s">
        <v>1</v>
      </c>
      <c r="C91" s="405" t="s">
        <v>4104</v>
      </c>
      <c r="D91" s="405" t="s">
        <v>4063</v>
      </c>
      <c r="E91" s="405" t="s">
        <v>4064</v>
      </c>
      <c r="F91" s="405" t="s">
        <v>4097</v>
      </c>
      <c r="G91" s="405"/>
      <c r="H91" s="405" t="s">
        <v>4066</v>
      </c>
      <c r="I91" s="405">
        <v>3000</v>
      </c>
      <c r="J91" s="405" t="s">
        <v>108</v>
      </c>
      <c r="K91" s="405"/>
      <c r="L91" s="405">
        <v>500</v>
      </c>
      <c r="M91" s="405" t="s">
        <v>74</v>
      </c>
      <c r="N91" s="405" t="s">
        <v>392</v>
      </c>
      <c r="O91" s="405" t="s">
        <v>65</v>
      </c>
      <c r="P91" s="405"/>
      <c r="Q91" s="405"/>
      <c r="R91" s="405"/>
      <c r="S91" s="405"/>
      <c r="T91" s="405"/>
      <c r="U91" s="405" t="s">
        <v>4105</v>
      </c>
      <c r="V91" s="405" t="s">
        <v>68</v>
      </c>
      <c r="W91" s="405" t="s">
        <v>68</v>
      </c>
      <c r="X91" s="405" t="s">
        <v>68</v>
      </c>
      <c r="Y91" s="405" t="s">
        <v>68</v>
      </c>
      <c r="Z91" s="405" t="s">
        <v>69</v>
      </c>
      <c r="AA91" s="405"/>
      <c r="AB91" s="405">
        <v>10005000351</v>
      </c>
      <c r="AC91" s="406">
        <v>53</v>
      </c>
      <c r="AD91" s="406">
        <v>0</v>
      </c>
      <c r="AE91" s="406">
        <v>0</v>
      </c>
      <c r="AF91" s="407">
        <v>84.800000000000011</v>
      </c>
      <c r="AG91" s="407">
        <f t="shared" si="16"/>
        <v>0</v>
      </c>
      <c r="AH91" s="408">
        <f t="shared" si="14"/>
        <v>84.800000000000011</v>
      </c>
      <c r="AI91" s="434">
        <f t="shared" si="15"/>
        <v>90.736000000000018</v>
      </c>
      <c r="AJ91" s="410"/>
    </row>
    <row r="92" spans="1:37" s="409" customFormat="1">
      <c r="A92" s="404">
        <v>18</v>
      </c>
      <c r="B92" s="405" t="s">
        <v>1</v>
      </c>
      <c r="C92" s="405" t="s">
        <v>4106</v>
      </c>
      <c r="D92" s="405" t="s">
        <v>4063</v>
      </c>
      <c r="E92" s="405" t="s">
        <v>4107</v>
      </c>
      <c r="F92" s="405" t="s">
        <v>10</v>
      </c>
      <c r="G92" s="405"/>
      <c r="H92" s="405" t="s">
        <v>4108</v>
      </c>
      <c r="I92" s="405">
        <v>3000</v>
      </c>
      <c r="J92" s="405" t="s">
        <v>108</v>
      </c>
      <c r="K92" s="405" t="s">
        <v>194</v>
      </c>
      <c r="L92" s="405" t="s">
        <v>386</v>
      </c>
      <c r="M92" s="405" t="s">
        <v>74</v>
      </c>
      <c r="N92" s="405" t="s">
        <v>392</v>
      </c>
      <c r="O92" s="405" t="s">
        <v>65</v>
      </c>
      <c r="P92" s="405"/>
      <c r="Q92" s="405"/>
      <c r="R92" s="405"/>
      <c r="S92" s="405"/>
      <c r="T92" s="405"/>
      <c r="U92" s="405" t="s">
        <v>4109</v>
      </c>
      <c r="V92" s="405" t="s">
        <v>68</v>
      </c>
      <c r="W92" s="405" t="s">
        <v>68</v>
      </c>
      <c r="X92" s="405" t="s">
        <v>68</v>
      </c>
      <c r="Y92" s="405" t="s">
        <v>68</v>
      </c>
      <c r="Z92" s="405" t="s">
        <v>69</v>
      </c>
      <c r="AA92" s="405"/>
      <c r="AB92" s="405">
        <v>10005000441</v>
      </c>
      <c r="AC92" s="406">
        <v>53</v>
      </c>
      <c r="AD92" s="406">
        <v>0</v>
      </c>
      <c r="AE92" s="406">
        <v>8</v>
      </c>
      <c r="AF92" s="407">
        <v>97.600000000000009</v>
      </c>
      <c r="AG92" s="407">
        <f t="shared" si="16"/>
        <v>0</v>
      </c>
      <c r="AH92" s="408">
        <f t="shared" si="14"/>
        <v>97.600000000000009</v>
      </c>
      <c r="AI92" s="434">
        <f t="shared" si="15"/>
        <v>104.43200000000002</v>
      </c>
      <c r="AJ92" s="410"/>
    </row>
    <row r="93" spans="1:37" s="409" customFormat="1">
      <c r="A93" s="404">
        <v>19</v>
      </c>
      <c r="B93" s="405" t="s">
        <v>1</v>
      </c>
      <c r="C93" s="405" t="s">
        <v>4110</v>
      </c>
      <c r="D93" s="405" t="s">
        <v>4063</v>
      </c>
      <c r="E93" s="405" t="s">
        <v>4111</v>
      </c>
      <c r="F93" s="405" t="s">
        <v>10</v>
      </c>
      <c r="G93" s="405"/>
      <c r="H93" s="405" t="s">
        <v>4108</v>
      </c>
      <c r="I93" s="405">
        <v>3000</v>
      </c>
      <c r="J93" s="405" t="s">
        <v>108</v>
      </c>
      <c r="K93" s="405" t="s">
        <v>194</v>
      </c>
      <c r="L93" s="405" t="s">
        <v>386</v>
      </c>
      <c r="M93" s="405" t="s">
        <v>74</v>
      </c>
      <c r="N93" s="405" t="s">
        <v>75</v>
      </c>
      <c r="O93" s="405" t="s">
        <v>65</v>
      </c>
      <c r="P93" s="405"/>
      <c r="Q93" s="405"/>
      <c r="R93" s="405"/>
      <c r="S93" s="405"/>
      <c r="T93" s="405"/>
      <c r="U93" s="405" t="s">
        <v>4112</v>
      </c>
      <c r="V93" s="405" t="s">
        <v>68</v>
      </c>
      <c r="W93" s="405" t="s">
        <v>68</v>
      </c>
      <c r="X93" s="405" t="s">
        <v>68</v>
      </c>
      <c r="Y93" s="405" t="s">
        <v>68</v>
      </c>
      <c r="Z93" s="405" t="s">
        <v>69</v>
      </c>
      <c r="AA93" s="405"/>
      <c r="AB93" s="405">
        <v>10005000441</v>
      </c>
      <c r="AC93" s="406">
        <v>53</v>
      </c>
      <c r="AD93" s="406">
        <v>0</v>
      </c>
      <c r="AE93" s="406">
        <v>8</v>
      </c>
      <c r="AF93" s="407">
        <v>97.600000000000009</v>
      </c>
      <c r="AG93" s="407">
        <f t="shared" si="16"/>
        <v>0</v>
      </c>
      <c r="AH93" s="408">
        <f t="shared" si="14"/>
        <v>97.600000000000009</v>
      </c>
      <c r="AI93" s="434">
        <f t="shared" si="15"/>
        <v>104.43200000000002</v>
      </c>
      <c r="AJ93" s="410"/>
    </row>
    <row r="94" spans="1:37" s="417" customFormat="1" ht="15.75" thickBot="1">
      <c r="A94" s="411">
        <v>20</v>
      </c>
      <c r="B94" s="412" t="s">
        <v>1</v>
      </c>
      <c r="C94" s="412" t="s">
        <v>4113</v>
      </c>
      <c r="D94" s="412" t="s">
        <v>4063</v>
      </c>
      <c r="E94" s="412" t="s">
        <v>4107</v>
      </c>
      <c r="F94" s="412" t="s">
        <v>10</v>
      </c>
      <c r="G94" s="412"/>
      <c r="H94" s="412" t="s">
        <v>4108</v>
      </c>
      <c r="I94" s="412">
        <v>3000</v>
      </c>
      <c r="J94" s="412" t="s">
        <v>121</v>
      </c>
      <c r="K94" s="412" t="s">
        <v>194</v>
      </c>
      <c r="L94" s="412" t="s">
        <v>386</v>
      </c>
      <c r="M94" s="412" t="s">
        <v>74</v>
      </c>
      <c r="N94" s="412" t="s">
        <v>392</v>
      </c>
      <c r="O94" s="412" t="s">
        <v>65</v>
      </c>
      <c r="P94" s="412"/>
      <c r="Q94" s="412"/>
      <c r="R94" s="412"/>
      <c r="S94" s="412"/>
      <c r="T94" s="412"/>
      <c r="U94" s="412" t="s">
        <v>4114</v>
      </c>
      <c r="V94" s="412" t="s">
        <v>68</v>
      </c>
      <c r="W94" s="412" t="s">
        <v>68</v>
      </c>
      <c r="X94" s="412" t="s">
        <v>68</v>
      </c>
      <c r="Y94" s="412" t="s">
        <v>68</v>
      </c>
      <c r="Z94" s="412" t="s">
        <v>69</v>
      </c>
      <c r="AA94" s="412"/>
      <c r="AB94" s="412">
        <v>10005000441</v>
      </c>
      <c r="AC94" s="413">
        <v>53</v>
      </c>
      <c r="AD94" s="413">
        <v>8</v>
      </c>
      <c r="AE94" s="413">
        <v>8</v>
      </c>
      <c r="AF94" s="414">
        <v>110.4</v>
      </c>
      <c r="AG94" s="414">
        <f t="shared" si="16"/>
        <v>0</v>
      </c>
      <c r="AH94" s="415">
        <f t="shared" si="14"/>
        <v>110.4</v>
      </c>
      <c r="AI94" s="451">
        <f t="shared" si="15"/>
        <v>118.12800000000001</v>
      </c>
      <c r="AJ94" s="416"/>
    </row>
    <row r="95" spans="1:37" s="11" customFormat="1" ht="15.75" thickBot="1">
      <c r="A95" s="382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15"/>
      <c r="AD95" s="15"/>
      <c r="AE95" s="15"/>
      <c r="AF95" s="376"/>
      <c r="AG95" s="376"/>
      <c r="AH95" s="17"/>
      <c r="AI95" s="16"/>
    </row>
    <row r="96" spans="1:37" s="813" customFormat="1" ht="15.75" thickBot="1">
      <c r="A96" s="439" t="s">
        <v>22</v>
      </c>
      <c r="B96" s="618" t="s">
        <v>23</v>
      </c>
      <c r="C96" s="618" t="s">
        <v>24</v>
      </c>
      <c r="D96" s="618" t="s">
        <v>25</v>
      </c>
      <c r="E96" s="618" t="s">
        <v>26</v>
      </c>
      <c r="F96" s="618" t="s">
        <v>27</v>
      </c>
      <c r="G96" s="618" t="s">
        <v>28</v>
      </c>
      <c r="H96" s="618" t="s">
        <v>29</v>
      </c>
      <c r="I96" s="618" t="s">
        <v>30</v>
      </c>
      <c r="J96" s="618" t="s">
        <v>31</v>
      </c>
      <c r="K96" s="618" t="s">
        <v>32</v>
      </c>
      <c r="L96" s="618" t="s">
        <v>33</v>
      </c>
      <c r="M96" s="618" t="s">
        <v>34</v>
      </c>
      <c r="N96" s="618" t="s">
        <v>35</v>
      </c>
      <c r="O96" s="618" t="s">
        <v>36</v>
      </c>
      <c r="P96" s="618" t="s">
        <v>37</v>
      </c>
      <c r="Q96" s="618" t="s">
        <v>38</v>
      </c>
      <c r="R96" s="618" t="s">
        <v>39</v>
      </c>
      <c r="S96" s="618" t="s">
        <v>40</v>
      </c>
      <c r="T96" s="618" t="s">
        <v>41</v>
      </c>
      <c r="U96" s="618" t="s">
        <v>42</v>
      </c>
      <c r="V96" s="618" t="s">
        <v>43</v>
      </c>
      <c r="W96" s="618" t="s">
        <v>44</v>
      </c>
      <c r="X96" s="618" t="s">
        <v>45</v>
      </c>
      <c r="Y96" s="618" t="s">
        <v>46</v>
      </c>
      <c r="Z96" s="618" t="s">
        <v>47</v>
      </c>
      <c r="AA96" s="618" t="s">
        <v>48</v>
      </c>
      <c r="AB96" s="618" t="s">
        <v>49</v>
      </c>
      <c r="AC96" s="377" t="s">
        <v>50</v>
      </c>
      <c r="AD96" s="377" t="s">
        <v>51</v>
      </c>
      <c r="AE96" s="377" t="s">
        <v>52</v>
      </c>
      <c r="AF96" s="377" t="s">
        <v>53</v>
      </c>
      <c r="AG96" s="377" t="s">
        <v>54</v>
      </c>
      <c r="AH96" s="377" t="s">
        <v>55</v>
      </c>
      <c r="AI96" s="619" t="s">
        <v>56</v>
      </c>
      <c r="AK96" s="621"/>
    </row>
    <row r="97" spans="1:37" s="418" customFormat="1">
      <c r="A97" s="404">
        <v>1</v>
      </c>
      <c r="B97" s="405" t="s">
        <v>1</v>
      </c>
      <c r="C97" s="405" t="s">
        <v>4115</v>
      </c>
      <c r="D97" s="405" t="s">
        <v>4116</v>
      </c>
      <c r="E97" s="405" t="s">
        <v>4117</v>
      </c>
      <c r="F97" s="405" t="s">
        <v>4118</v>
      </c>
      <c r="G97" s="405"/>
      <c r="H97" s="405" t="s">
        <v>1124</v>
      </c>
      <c r="I97" s="405">
        <v>3000</v>
      </c>
      <c r="J97" s="405" t="s">
        <v>95</v>
      </c>
      <c r="K97" s="405"/>
      <c r="L97" s="405"/>
      <c r="M97" s="405" t="s">
        <v>74</v>
      </c>
      <c r="N97" s="405" t="s">
        <v>75</v>
      </c>
      <c r="O97" s="405" t="s">
        <v>65</v>
      </c>
      <c r="P97" s="405"/>
      <c r="Q97" s="405"/>
      <c r="R97" s="405"/>
      <c r="S97" s="405"/>
      <c r="T97" s="405"/>
      <c r="U97" s="405" t="s">
        <v>4119</v>
      </c>
      <c r="V97" s="405" t="s">
        <v>68</v>
      </c>
      <c r="W97" s="405" t="s">
        <v>68</v>
      </c>
      <c r="X97" s="405" t="s">
        <v>68</v>
      </c>
      <c r="Y97" s="405" t="s">
        <v>68</v>
      </c>
      <c r="Z97" s="405" t="s">
        <v>69</v>
      </c>
      <c r="AA97" s="405"/>
      <c r="AB97" s="405">
        <v>10000000011</v>
      </c>
      <c r="AC97" s="406">
        <v>35</v>
      </c>
      <c r="AD97" s="406">
        <v>10</v>
      </c>
      <c r="AE97" s="406">
        <v>0</v>
      </c>
      <c r="AF97" s="407">
        <v>72</v>
      </c>
      <c r="AG97" s="407">
        <v>0</v>
      </c>
      <c r="AH97" s="484">
        <f t="shared" ref="AH97:AH115" si="17">AF97-AG97</f>
        <v>72</v>
      </c>
      <c r="AI97" s="434">
        <f>AF97*1.07</f>
        <v>77.040000000000006</v>
      </c>
      <c r="AJ97" s="410"/>
      <c r="AK97" s="409"/>
    </row>
    <row r="98" spans="1:37" s="316" customFormat="1">
      <c r="A98" s="404">
        <v>2</v>
      </c>
      <c r="B98" s="405" t="s">
        <v>1</v>
      </c>
      <c r="C98" s="405" t="s">
        <v>4120</v>
      </c>
      <c r="D98" s="405" t="s">
        <v>4116</v>
      </c>
      <c r="E98" s="405" t="s">
        <v>4121</v>
      </c>
      <c r="F98" s="405" t="s">
        <v>4122</v>
      </c>
      <c r="G98" s="405"/>
      <c r="H98" s="405" t="s">
        <v>4049</v>
      </c>
      <c r="I98" s="405">
        <v>3000</v>
      </c>
      <c r="J98" s="405" t="s">
        <v>121</v>
      </c>
      <c r="K98" s="405" t="s">
        <v>2717</v>
      </c>
      <c r="L98" s="405" t="s">
        <v>988</v>
      </c>
      <c r="M98" s="405" t="s">
        <v>74</v>
      </c>
      <c r="N98" s="405" t="s">
        <v>113</v>
      </c>
      <c r="O98" s="405" t="s">
        <v>65</v>
      </c>
      <c r="P98" s="405"/>
      <c r="Q98" s="405"/>
      <c r="R98" s="405"/>
      <c r="S98" s="405" t="s">
        <v>3904</v>
      </c>
      <c r="T98" s="405"/>
      <c r="U98" s="405" t="s">
        <v>4123</v>
      </c>
      <c r="V98" s="405" t="s">
        <v>68</v>
      </c>
      <c r="W98" s="405" t="s">
        <v>68</v>
      </c>
      <c r="X98" s="405" t="s">
        <v>68</v>
      </c>
      <c r="Y98" s="405" t="s">
        <v>68</v>
      </c>
      <c r="Z98" s="405" t="s">
        <v>69</v>
      </c>
      <c r="AA98" s="405"/>
      <c r="AB98" s="405">
        <v>17000000011</v>
      </c>
      <c r="AC98" s="406">
        <v>50</v>
      </c>
      <c r="AD98" s="406">
        <v>8</v>
      </c>
      <c r="AE98" s="406">
        <v>8</v>
      </c>
      <c r="AF98" s="407">
        <v>105.60000000000001</v>
      </c>
      <c r="AG98" s="407">
        <f>AF98*(1-(0.95^0*0.9^0*0.8^0*0.7^0*0.65^0*0.93^0*0.93^0*1^0))</f>
        <v>0</v>
      </c>
      <c r="AH98" s="484">
        <f t="shared" si="17"/>
        <v>105.60000000000001</v>
      </c>
      <c r="AI98" s="434">
        <f t="shared" ref="AI98:AI115" si="18">AF98*1.07</f>
        <v>112.99200000000002</v>
      </c>
      <c r="AJ98" s="410"/>
      <c r="AK98" s="409"/>
    </row>
    <row r="99" spans="1:37" s="316" customFormat="1">
      <c r="A99" s="404">
        <v>3</v>
      </c>
      <c r="B99" s="405" t="s">
        <v>1</v>
      </c>
      <c r="C99" s="405" t="s">
        <v>4124</v>
      </c>
      <c r="D99" s="405" t="s">
        <v>4116</v>
      </c>
      <c r="E99" s="405" t="s">
        <v>4064</v>
      </c>
      <c r="F99" s="405" t="s">
        <v>4125</v>
      </c>
      <c r="G99" s="405"/>
      <c r="H99" s="405" t="s">
        <v>4126</v>
      </c>
      <c r="I99" s="405"/>
      <c r="J99" s="405" t="s">
        <v>121</v>
      </c>
      <c r="K99" s="405"/>
      <c r="L99" s="405"/>
      <c r="M99" s="405" t="s">
        <v>74</v>
      </c>
      <c r="N99" s="405" t="s">
        <v>113</v>
      </c>
      <c r="O99" s="405" t="s">
        <v>146</v>
      </c>
      <c r="P99" s="405"/>
      <c r="Q99" s="405"/>
      <c r="R99" s="405"/>
      <c r="S99" s="405"/>
      <c r="T99" s="405"/>
      <c r="U99" s="405" t="s">
        <v>4127</v>
      </c>
      <c r="V99" s="405" t="s">
        <v>68</v>
      </c>
      <c r="W99" s="405" t="s">
        <v>68</v>
      </c>
      <c r="X99" s="405" t="s">
        <v>68</v>
      </c>
      <c r="Y99" s="405" t="s">
        <v>68</v>
      </c>
      <c r="Z99" s="405" t="s">
        <v>69</v>
      </c>
      <c r="AA99" s="405"/>
      <c r="AB99" s="405">
        <v>10000000011</v>
      </c>
      <c r="AC99" s="406">
        <v>30</v>
      </c>
      <c r="AD99" s="406">
        <v>8</v>
      </c>
      <c r="AE99" s="406">
        <v>0</v>
      </c>
      <c r="AF99" s="407">
        <v>60.800000000000004</v>
      </c>
      <c r="AG99" s="407">
        <v>0</v>
      </c>
      <c r="AH99" s="484">
        <f t="shared" si="17"/>
        <v>60.800000000000004</v>
      </c>
      <c r="AI99" s="434">
        <f t="shared" si="18"/>
        <v>65.056000000000012</v>
      </c>
      <c r="AJ99" s="410"/>
      <c r="AK99" s="409"/>
    </row>
    <row r="100" spans="1:37" s="316" customFormat="1">
      <c r="A100" s="404">
        <v>4</v>
      </c>
      <c r="B100" s="405" t="s">
        <v>1</v>
      </c>
      <c r="C100" s="405" t="s">
        <v>4128</v>
      </c>
      <c r="D100" s="405" t="s">
        <v>4116</v>
      </c>
      <c r="E100" s="405" t="s">
        <v>841</v>
      </c>
      <c r="F100" s="405" t="s">
        <v>3907</v>
      </c>
      <c r="G100" s="405"/>
      <c r="H100" s="405" t="s">
        <v>388</v>
      </c>
      <c r="I100" s="405"/>
      <c r="J100" s="405" t="s">
        <v>108</v>
      </c>
      <c r="K100" s="405"/>
      <c r="L100" s="405">
        <v>500</v>
      </c>
      <c r="M100" s="405" t="s">
        <v>236</v>
      </c>
      <c r="N100" s="405" t="s">
        <v>75</v>
      </c>
      <c r="O100" s="405" t="s">
        <v>65</v>
      </c>
      <c r="P100" s="405"/>
      <c r="Q100" s="405"/>
      <c r="R100" s="405"/>
      <c r="S100" s="405"/>
      <c r="T100" s="405"/>
      <c r="U100" s="405" t="s">
        <v>4129</v>
      </c>
      <c r="V100" s="405" t="s">
        <v>68</v>
      </c>
      <c r="W100" s="405" t="s">
        <v>68</v>
      </c>
      <c r="X100" s="405" t="s">
        <v>68</v>
      </c>
      <c r="Y100" s="405" t="s">
        <v>68</v>
      </c>
      <c r="Z100" s="405" t="s">
        <v>69</v>
      </c>
      <c r="AA100" s="405"/>
      <c r="AB100" s="405">
        <v>10005000842</v>
      </c>
      <c r="AC100" s="406">
        <v>48</v>
      </c>
      <c r="AD100" s="406">
        <v>0</v>
      </c>
      <c r="AE100" s="406">
        <v>0</v>
      </c>
      <c r="AF100" s="407">
        <v>76.800000000000011</v>
      </c>
      <c r="AG100" s="407">
        <f>AF100*(1-(0.95^0*0.9^0*0.8^0*0.7^0*0.65^0*0.93^0*0.93^0*1^0))</f>
        <v>0</v>
      </c>
      <c r="AH100" s="484">
        <f t="shared" si="17"/>
        <v>76.800000000000011</v>
      </c>
      <c r="AI100" s="434">
        <f t="shared" si="18"/>
        <v>82.176000000000016</v>
      </c>
      <c r="AJ100" s="410"/>
      <c r="AK100" s="409"/>
    </row>
    <row r="101" spans="1:37" s="316" customFormat="1">
      <c r="A101" s="404">
        <v>5</v>
      </c>
      <c r="B101" s="405" t="s">
        <v>1</v>
      </c>
      <c r="C101" s="405" t="s">
        <v>4130</v>
      </c>
      <c r="D101" s="405" t="s">
        <v>4116</v>
      </c>
      <c r="E101" s="405" t="s">
        <v>832</v>
      </c>
      <c r="F101" s="405" t="s">
        <v>3911</v>
      </c>
      <c r="G101" s="405"/>
      <c r="H101" s="405" t="s">
        <v>425</v>
      </c>
      <c r="I101" s="405">
        <v>3000</v>
      </c>
      <c r="J101" s="405" t="s">
        <v>108</v>
      </c>
      <c r="K101" s="405" t="s">
        <v>194</v>
      </c>
      <c r="L101" s="405">
        <v>500</v>
      </c>
      <c r="M101" s="405" t="s">
        <v>63</v>
      </c>
      <c r="N101" s="405" t="s">
        <v>75</v>
      </c>
      <c r="O101" s="405" t="s">
        <v>65</v>
      </c>
      <c r="P101" s="405"/>
      <c r="Q101" s="405"/>
      <c r="R101" s="405"/>
      <c r="S101" s="405"/>
      <c r="T101" s="405"/>
      <c r="U101" s="405" t="s">
        <v>4131</v>
      </c>
      <c r="V101" s="405" t="s">
        <v>68</v>
      </c>
      <c r="W101" s="405" t="s">
        <v>68</v>
      </c>
      <c r="X101" s="405" t="s">
        <v>68</v>
      </c>
      <c r="Y101" s="405" t="s">
        <v>68</v>
      </c>
      <c r="Z101" s="405" t="s">
        <v>69</v>
      </c>
      <c r="AA101" s="405"/>
      <c r="AB101" s="405">
        <v>10005000871</v>
      </c>
      <c r="AC101" s="406">
        <v>41</v>
      </c>
      <c r="AD101" s="406">
        <v>0</v>
      </c>
      <c r="AE101" s="406">
        <v>0</v>
      </c>
      <c r="AF101" s="407">
        <v>65.600000000000009</v>
      </c>
      <c r="AG101" s="407">
        <f>AF101*(1-(0.95^0*0.9^0*0.8^0*0.7^0*0.65^0*0.93^0*0.93^0*1^0))</f>
        <v>0</v>
      </c>
      <c r="AH101" s="484">
        <f t="shared" si="17"/>
        <v>65.600000000000009</v>
      </c>
      <c r="AI101" s="434">
        <f t="shared" si="18"/>
        <v>70.192000000000007</v>
      </c>
      <c r="AJ101" s="410"/>
      <c r="AK101" s="409"/>
    </row>
    <row r="102" spans="1:37" s="316" customFormat="1">
      <c r="A102" s="404">
        <v>6</v>
      </c>
      <c r="B102" s="405" t="s">
        <v>1</v>
      </c>
      <c r="C102" s="405" t="s">
        <v>4132</v>
      </c>
      <c r="D102" s="405" t="s">
        <v>4116</v>
      </c>
      <c r="E102" s="405" t="s">
        <v>832</v>
      </c>
      <c r="F102" s="405" t="s">
        <v>3911</v>
      </c>
      <c r="G102" s="405"/>
      <c r="H102" s="405" t="s">
        <v>425</v>
      </c>
      <c r="I102" s="405">
        <v>3000</v>
      </c>
      <c r="J102" s="405" t="s">
        <v>108</v>
      </c>
      <c r="K102" s="405" t="s">
        <v>194</v>
      </c>
      <c r="L102" s="405">
        <v>500</v>
      </c>
      <c r="M102" s="405" t="s">
        <v>63</v>
      </c>
      <c r="N102" s="405" t="s">
        <v>75</v>
      </c>
      <c r="O102" s="405" t="s">
        <v>65</v>
      </c>
      <c r="P102" s="405"/>
      <c r="Q102" s="405"/>
      <c r="R102" s="405"/>
      <c r="S102" s="405"/>
      <c r="T102" s="405"/>
      <c r="U102" s="405" t="s">
        <v>4133</v>
      </c>
      <c r="V102" s="405" t="s">
        <v>68</v>
      </c>
      <c r="W102" s="405" t="s">
        <v>68</v>
      </c>
      <c r="X102" s="405" t="s">
        <v>68</v>
      </c>
      <c r="Y102" s="405" t="s">
        <v>68</v>
      </c>
      <c r="Z102" s="405" t="s">
        <v>69</v>
      </c>
      <c r="AA102" s="405"/>
      <c r="AB102" s="405">
        <v>10005000871</v>
      </c>
      <c r="AC102" s="406">
        <v>41</v>
      </c>
      <c r="AD102" s="406">
        <v>0</v>
      </c>
      <c r="AE102" s="406">
        <v>0</v>
      </c>
      <c r="AF102" s="407">
        <v>65.600000000000009</v>
      </c>
      <c r="AG102" s="407">
        <f>AF102*(1-(0.95^0*0.9^0*0.8^0*0.7^0*0.65^0*0.93^0*0.93^0*1^0))</f>
        <v>0</v>
      </c>
      <c r="AH102" s="484">
        <f t="shared" si="17"/>
        <v>65.600000000000009</v>
      </c>
      <c r="AI102" s="434">
        <f t="shared" si="18"/>
        <v>70.192000000000007</v>
      </c>
      <c r="AJ102" s="410"/>
      <c r="AK102" s="409"/>
    </row>
    <row r="103" spans="1:37" s="316" customFormat="1">
      <c r="A103" s="404">
        <v>7</v>
      </c>
      <c r="B103" s="405" t="s">
        <v>1</v>
      </c>
      <c r="C103" s="405" t="s">
        <v>4134</v>
      </c>
      <c r="D103" s="405" t="s">
        <v>4116</v>
      </c>
      <c r="E103" s="405" t="s">
        <v>832</v>
      </c>
      <c r="F103" s="405" t="s">
        <v>3911</v>
      </c>
      <c r="G103" s="405"/>
      <c r="H103" s="405" t="s">
        <v>425</v>
      </c>
      <c r="I103" s="405">
        <v>3000</v>
      </c>
      <c r="J103" s="405" t="s">
        <v>108</v>
      </c>
      <c r="K103" s="405" t="s">
        <v>194</v>
      </c>
      <c r="L103" s="405">
        <v>500</v>
      </c>
      <c r="M103" s="405" t="s">
        <v>63</v>
      </c>
      <c r="N103" s="405" t="s">
        <v>75</v>
      </c>
      <c r="O103" s="405" t="s">
        <v>65</v>
      </c>
      <c r="P103" s="405"/>
      <c r="Q103" s="405"/>
      <c r="R103" s="405"/>
      <c r="S103" s="405"/>
      <c r="T103" s="405"/>
      <c r="U103" s="405" t="s">
        <v>4135</v>
      </c>
      <c r="V103" s="405" t="s">
        <v>68</v>
      </c>
      <c r="W103" s="405" t="s">
        <v>68</v>
      </c>
      <c r="X103" s="405" t="s">
        <v>68</v>
      </c>
      <c r="Y103" s="405" t="s">
        <v>68</v>
      </c>
      <c r="Z103" s="405" t="s">
        <v>69</v>
      </c>
      <c r="AA103" s="405"/>
      <c r="AB103" s="405">
        <v>10005000871</v>
      </c>
      <c r="AC103" s="406">
        <v>41</v>
      </c>
      <c r="AD103" s="406">
        <v>0</v>
      </c>
      <c r="AE103" s="406">
        <v>0</v>
      </c>
      <c r="AF103" s="407">
        <v>65.600000000000009</v>
      </c>
      <c r="AG103" s="407">
        <f>AF103*(1-(0.95^0*0.9^0*0.8^0*0.7^0*0.65^0*0.93^0*0.93^0*1^0))</f>
        <v>0</v>
      </c>
      <c r="AH103" s="484">
        <f t="shared" si="17"/>
        <v>65.600000000000009</v>
      </c>
      <c r="AI103" s="434">
        <f t="shared" si="18"/>
        <v>70.192000000000007</v>
      </c>
      <c r="AJ103" s="410"/>
      <c r="AK103" s="409"/>
    </row>
    <row r="104" spans="1:37" s="316" customFormat="1">
      <c r="A104" s="404">
        <v>8</v>
      </c>
      <c r="B104" s="405" t="s">
        <v>1</v>
      </c>
      <c r="C104" s="405" t="s">
        <v>4136</v>
      </c>
      <c r="D104" s="405" t="s">
        <v>4116</v>
      </c>
      <c r="E104" s="405" t="s">
        <v>4137</v>
      </c>
      <c r="F104" s="405" t="s">
        <v>3911</v>
      </c>
      <c r="G104" s="405"/>
      <c r="H104" s="405" t="s">
        <v>425</v>
      </c>
      <c r="I104" s="405">
        <v>3000</v>
      </c>
      <c r="J104" s="405" t="s">
        <v>108</v>
      </c>
      <c r="K104" s="405"/>
      <c r="L104" s="405"/>
      <c r="M104" s="405" t="s">
        <v>63</v>
      </c>
      <c r="N104" s="405" t="s">
        <v>75</v>
      </c>
      <c r="O104" s="405" t="s">
        <v>65</v>
      </c>
      <c r="P104" s="405"/>
      <c r="Q104" s="405"/>
      <c r="R104" s="405"/>
      <c r="S104" s="405"/>
      <c r="T104" s="405"/>
      <c r="U104" s="405" t="s">
        <v>4138</v>
      </c>
      <c r="V104" s="405" t="s">
        <v>68</v>
      </c>
      <c r="W104" s="405" t="s">
        <v>68</v>
      </c>
      <c r="X104" s="405" t="s">
        <v>68</v>
      </c>
      <c r="Y104" s="405" t="s">
        <v>68</v>
      </c>
      <c r="Z104" s="405" t="s">
        <v>69</v>
      </c>
      <c r="AA104" s="405"/>
      <c r="AB104" s="405">
        <v>10000000011</v>
      </c>
      <c r="AC104" s="406">
        <v>41</v>
      </c>
      <c r="AD104" s="406">
        <v>0</v>
      </c>
      <c r="AE104" s="406">
        <v>0</v>
      </c>
      <c r="AF104" s="407">
        <v>65.600000000000009</v>
      </c>
      <c r="AG104" s="407">
        <v>0</v>
      </c>
      <c r="AH104" s="484">
        <f t="shared" si="17"/>
        <v>65.600000000000009</v>
      </c>
      <c r="AI104" s="434">
        <f t="shared" si="18"/>
        <v>70.192000000000007</v>
      </c>
      <c r="AJ104" s="410"/>
      <c r="AK104" s="409"/>
    </row>
    <row r="105" spans="1:37" s="316" customFormat="1">
      <c r="A105" s="404">
        <v>9</v>
      </c>
      <c r="B105" s="405" t="s">
        <v>1</v>
      </c>
      <c r="C105" s="405" t="s">
        <v>4139</v>
      </c>
      <c r="D105" s="405" t="s">
        <v>4116</v>
      </c>
      <c r="E105" s="405" t="s">
        <v>4140</v>
      </c>
      <c r="F105" s="405" t="s">
        <v>4141</v>
      </c>
      <c r="G105" s="405"/>
      <c r="H105" s="405" t="s">
        <v>3166</v>
      </c>
      <c r="I105" s="405" t="s">
        <v>746</v>
      </c>
      <c r="J105" s="405" t="s">
        <v>389</v>
      </c>
      <c r="K105" s="405" t="s">
        <v>194</v>
      </c>
      <c r="L105" s="405" t="s">
        <v>386</v>
      </c>
      <c r="M105" s="405" t="s">
        <v>113</v>
      </c>
      <c r="N105" s="405" t="s">
        <v>75</v>
      </c>
      <c r="O105" s="405" t="s">
        <v>65</v>
      </c>
      <c r="P105" s="405"/>
      <c r="Q105" s="405"/>
      <c r="R105" s="405"/>
      <c r="S105" s="405" t="s">
        <v>752</v>
      </c>
      <c r="T105" s="405"/>
      <c r="U105" s="405" t="s">
        <v>4142</v>
      </c>
      <c r="V105" s="405" t="s">
        <v>68</v>
      </c>
      <c r="W105" s="405" t="s">
        <v>68</v>
      </c>
      <c r="X105" s="405" t="s">
        <v>68</v>
      </c>
      <c r="Y105" s="405" t="s">
        <v>68</v>
      </c>
      <c r="Z105" s="405" t="s">
        <v>69</v>
      </c>
      <c r="AA105" s="405"/>
      <c r="AB105" s="405">
        <v>10000000011</v>
      </c>
      <c r="AC105" s="406">
        <v>44</v>
      </c>
      <c r="AD105" s="406">
        <v>15</v>
      </c>
      <c r="AE105" s="406">
        <v>8</v>
      </c>
      <c r="AF105" s="407">
        <v>107.2</v>
      </c>
      <c r="AG105" s="407">
        <f t="shared" ref="AG105:AG114" si="19">AF105*(1-(0.95^0*0.9^0*0.8^0*0.7^0*0.65^0*0.93^0*0.93^0*1^0))</f>
        <v>0</v>
      </c>
      <c r="AH105" s="484">
        <f t="shared" si="17"/>
        <v>107.2</v>
      </c>
      <c r="AI105" s="434">
        <f t="shared" si="18"/>
        <v>114.70400000000001</v>
      </c>
      <c r="AJ105" s="410"/>
      <c r="AK105" s="409"/>
    </row>
    <row r="106" spans="1:37" s="316" customFormat="1">
      <c r="A106" s="404">
        <v>10</v>
      </c>
      <c r="B106" s="405" t="s">
        <v>1</v>
      </c>
      <c r="C106" s="405" t="s">
        <v>4143</v>
      </c>
      <c r="D106" s="405" t="s">
        <v>4116</v>
      </c>
      <c r="E106" s="405" t="s">
        <v>4144</v>
      </c>
      <c r="F106" s="405" t="s">
        <v>4141</v>
      </c>
      <c r="G106" s="405"/>
      <c r="H106" s="405" t="s">
        <v>3166</v>
      </c>
      <c r="I106" s="405" t="s">
        <v>746</v>
      </c>
      <c r="J106" s="405" t="s">
        <v>389</v>
      </c>
      <c r="K106" s="405" t="s">
        <v>194</v>
      </c>
      <c r="L106" s="405" t="s">
        <v>429</v>
      </c>
      <c r="M106" s="405" t="s">
        <v>113</v>
      </c>
      <c r="N106" s="405" t="s">
        <v>75</v>
      </c>
      <c r="O106" s="405" t="s">
        <v>65</v>
      </c>
      <c r="P106" s="405"/>
      <c r="Q106" s="405"/>
      <c r="R106" s="405"/>
      <c r="S106" s="405"/>
      <c r="T106" s="405"/>
      <c r="U106" s="405" t="s">
        <v>4145</v>
      </c>
      <c r="V106" s="405" t="s">
        <v>68</v>
      </c>
      <c r="W106" s="405" t="s">
        <v>68</v>
      </c>
      <c r="X106" s="405" t="s">
        <v>68</v>
      </c>
      <c r="Y106" s="405" t="s">
        <v>68</v>
      </c>
      <c r="Z106" s="405" t="s">
        <v>69</v>
      </c>
      <c r="AA106" s="405"/>
      <c r="AB106" s="405">
        <v>10000000011</v>
      </c>
      <c r="AC106" s="406">
        <v>44</v>
      </c>
      <c r="AD106" s="406">
        <v>15</v>
      </c>
      <c r="AE106" s="406">
        <v>13</v>
      </c>
      <c r="AF106" s="407">
        <v>115.2</v>
      </c>
      <c r="AG106" s="407">
        <f t="shared" si="19"/>
        <v>0</v>
      </c>
      <c r="AH106" s="484">
        <f t="shared" si="17"/>
        <v>115.2</v>
      </c>
      <c r="AI106" s="434">
        <f t="shared" si="18"/>
        <v>123.26400000000001</v>
      </c>
      <c r="AJ106" s="410"/>
      <c r="AK106" s="409"/>
    </row>
    <row r="107" spans="1:37" s="316" customFormat="1">
      <c r="A107" s="404">
        <v>11</v>
      </c>
      <c r="B107" s="405" t="s">
        <v>1</v>
      </c>
      <c r="C107" s="405" t="s">
        <v>4146</v>
      </c>
      <c r="D107" s="405" t="s">
        <v>4116</v>
      </c>
      <c r="E107" s="405" t="s">
        <v>4144</v>
      </c>
      <c r="F107" s="405" t="s">
        <v>4141</v>
      </c>
      <c r="G107" s="405"/>
      <c r="H107" s="405" t="s">
        <v>3166</v>
      </c>
      <c r="I107" s="405" t="s">
        <v>746</v>
      </c>
      <c r="J107" s="405" t="s">
        <v>389</v>
      </c>
      <c r="K107" s="405" t="s">
        <v>194</v>
      </c>
      <c r="L107" s="405" t="s">
        <v>4147</v>
      </c>
      <c r="M107" s="405" t="s">
        <v>113</v>
      </c>
      <c r="N107" s="405" t="s">
        <v>75</v>
      </c>
      <c r="O107" s="405" t="s">
        <v>65</v>
      </c>
      <c r="P107" s="405"/>
      <c r="Q107" s="405"/>
      <c r="R107" s="405"/>
      <c r="S107" s="405"/>
      <c r="T107" s="405"/>
      <c r="U107" s="405" t="s">
        <v>4148</v>
      </c>
      <c r="V107" s="405" t="s">
        <v>68</v>
      </c>
      <c r="W107" s="405" t="s">
        <v>68</v>
      </c>
      <c r="X107" s="405" t="s">
        <v>68</v>
      </c>
      <c r="Y107" s="405" t="s">
        <v>68</v>
      </c>
      <c r="Z107" s="405" t="s">
        <v>69</v>
      </c>
      <c r="AA107" s="405"/>
      <c r="AB107" s="405">
        <v>10000000011</v>
      </c>
      <c r="AC107" s="406">
        <v>67</v>
      </c>
      <c r="AD107" s="406">
        <v>15</v>
      </c>
      <c r="AE107" s="406">
        <v>33</v>
      </c>
      <c r="AF107" s="407">
        <v>184</v>
      </c>
      <c r="AG107" s="407">
        <f t="shared" si="19"/>
        <v>0</v>
      </c>
      <c r="AH107" s="484">
        <f t="shared" si="17"/>
        <v>184</v>
      </c>
      <c r="AI107" s="434">
        <f t="shared" si="18"/>
        <v>196.88000000000002</v>
      </c>
      <c r="AJ107" s="410"/>
      <c r="AK107" s="409"/>
    </row>
    <row r="108" spans="1:37" s="316" customFormat="1">
      <c r="A108" s="404">
        <v>12</v>
      </c>
      <c r="B108" s="405" t="s">
        <v>1</v>
      </c>
      <c r="C108" s="405" t="s">
        <v>4149</v>
      </c>
      <c r="D108" s="405" t="s">
        <v>4116</v>
      </c>
      <c r="E108" s="405" t="s">
        <v>4140</v>
      </c>
      <c r="F108" s="405" t="s">
        <v>4141</v>
      </c>
      <c r="G108" s="405"/>
      <c r="H108" s="405" t="s">
        <v>3166</v>
      </c>
      <c r="I108" s="405" t="s">
        <v>746</v>
      </c>
      <c r="J108" s="405" t="s">
        <v>389</v>
      </c>
      <c r="K108" s="405" t="s">
        <v>194</v>
      </c>
      <c r="L108" s="405" t="s">
        <v>4150</v>
      </c>
      <c r="M108" s="405" t="s">
        <v>113</v>
      </c>
      <c r="N108" s="405" t="s">
        <v>75</v>
      </c>
      <c r="O108" s="405" t="s">
        <v>65</v>
      </c>
      <c r="P108" s="405"/>
      <c r="Q108" s="405"/>
      <c r="R108" s="405"/>
      <c r="S108" s="405" t="s">
        <v>752</v>
      </c>
      <c r="T108" s="405"/>
      <c r="U108" s="405" t="s">
        <v>4151</v>
      </c>
      <c r="V108" s="405" t="s">
        <v>68</v>
      </c>
      <c r="W108" s="405" t="s">
        <v>68</v>
      </c>
      <c r="X108" s="405" t="s">
        <v>68</v>
      </c>
      <c r="Y108" s="405" t="s">
        <v>68</v>
      </c>
      <c r="Z108" s="405" t="s">
        <v>69</v>
      </c>
      <c r="AA108" s="405"/>
      <c r="AB108" s="405">
        <v>10000000011</v>
      </c>
      <c r="AC108" s="406">
        <v>67</v>
      </c>
      <c r="AD108" s="406">
        <v>15</v>
      </c>
      <c r="AE108" s="406">
        <v>13</v>
      </c>
      <c r="AF108" s="407">
        <v>152</v>
      </c>
      <c r="AG108" s="407">
        <f t="shared" si="19"/>
        <v>0</v>
      </c>
      <c r="AH108" s="484">
        <f t="shared" si="17"/>
        <v>152</v>
      </c>
      <c r="AI108" s="434">
        <f t="shared" si="18"/>
        <v>162.64000000000001</v>
      </c>
      <c r="AJ108" s="410"/>
      <c r="AK108" s="409"/>
    </row>
    <row r="109" spans="1:37" s="316" customFormat="1">
      <c r="A109" s="404">
        <v>13</v>
      </c>
      <c r="B109" s="405" t="s">
        <v>1</v>
      </c>
      <c r="C109" s="405" t="s">
        <v>4152</v>
      </c>
      <c r="D109" s="405" t="s">
        <v>4116</v>
      </c>
      <c r="E109" s="405" t="s">
        <v>4140</v>
      </c>
      <c r="F109" s="405" t="s">
        <v>3926</v>
      </c>
      <c r="G109" s="405"/>
      <c r="H109" s="405" t="s">
        <v>3206</v>
      </c>
      <c r="I109" s="405" t="s">
        <v>669</v>
      </c>
      <c r="J109" s="405" t="s">
        <v>389</v>
      </c>
      <c r="K109" s="405" t="s">
        <v>194</v>
      </c>
      <c r="L109" s="405" t="s">
        <v>404</v>
      </c>
      <c r="M109" s="405" t="s">
        <v>113</v>
      </c>
      <c r="N109" s="405" t="s">
        <v>392</v>
      </c>
      <c r="O109" s="405" t="s">
        <v>65</v>
      </c>
      <c r="P109" s="405"/>
      <c r="Q109" s="405"/>
      <c r="R109" s="405"/>
      <c r="S109" s="405" t="s">
        <v>3207</v>
      </c>
      <c r="T109" s="405"/>
      <c r="U109" s="405" t="s">
        <v>4153</v>
      </c>
      <c r="V109" s="405" t="s">
        <v>68</v>
      </c>
      <c r="W109" s="405" t="s">
        <v>68</v>
      </c>
      <c r="X109" s="405" t="s">
        <v>68</v>
      </c>
      <c r="Y109" s="405" t="s">
        <v>68</v>
      </c>
      <c r="Z109" s="405" t="s">
        <v>69</v>
      </c>
      <c r="AA109" s="405"/>
      <c r="AB109" s="405">
        <v>10005000901</v>
      </c>
      <c r="AC109" s="406">
        <v>67</v>
      </c>
      <c r="AD109" s="406">
        <v>15</v>
      </c>
      <c r="AE109" s="406">
        <v>13</v>
      </c>
      <c r="AF109" s="407">
        <v>152</v>
      </c>
      <c r="AG109" s="407">
        <f t="shared" si="19"/>
        <v>0</v>
      </c>
      <c r="AH109" s="484">
        <f t="shared" si="17"/>
        <v>152</v>
      </c>
      <c r="AI109" s="434">
        <f t="shared" si="18"/>
        <v>162.64000000000001</v>
      </c>
      <c r="AJ109" s="410"/>
      <c r="AK109" s="409"/>
    </row>
    <row r="110" spans="1:37" s="316" customFormat="1">
      <c r="A110" s="404">
        <v>14</v>
      </c>
      <c r="B110" s="405" t="s">
        <v>1</v>
      </c>
      <c r="C110" s="405" t="s">
        <v>4154</v>
      </c>
      <c r="D110" s="405" t="s">
        <v>4116</v>
      </c>
      <c r="E110" s="405" t="s">
        <v>4140</v>
      </c>
      <c r="F110" s="405" t="s">
        <v>3926</v>
      </c>
      <c r="G110" s="405"/>
      <c r="H110" s="405" t="s">
        <v>3206</v>
      </c>
      <c r="I110" s="405" t="s">
        <v>669</v>
      </c>
      <c r="J110" s="405" t="s">
        <v>389</v>
      </c>
      <c r="K110" s="405" t="s">
        <v>194</v>
      </c>
      <c r="L110" s="405" t="s">
        <v>404</v>
      </c>
      <c r="M110" s="405" t="s">
        <v>113</v>
      </c>
      <c r="N110" s="405" t="s">
        <v>401</v>
      </c>
      <c r="O110" s="405" t="s">
        <v>65</v>
      </c>
      <c r="P110" s="405"/>
      <c r="Q110" s="405"/>
      <c r="R110" s="405"/>
      <c r="S110" s="405" t="s">
        <v>752</v>
      </c>
      <c r="T110" s="405"/>
      <c r="U110" s="405" t="s">
        <v>4155</v>
      </c>
      <c r="V110" s="405" t="s">
        <v>68</v>
      </c>
      <c r="W110" s="405" t="s">
        <v>68</v>
      </c>
      <c r="X110" s="405" t="s">
        <v>68</v>
      </c>
      <c r="Y110" s="405" t="s">
        <v>68</v>
      </c>
      <c r="Z110" s="405" t="s">
        <v>69</v>
      </c>
      <c r="AA110" s="405"/>
      <c r="AB110" s="405">
        <v>10005000901</v>
      </c>
      <c r="AC110" s="406">
        <v>67</v>
      </c>
      <c r="AD110" s="406">
        <v>15</v>
      </c>
      <c r="AE110" s="406">
        <v>13</v>
      </c>
      <c r="AF110" s="407">
        <v>152</v>
      </c>
      <c r="AG110" s="407">
        <f t="shared" si="19"/>
        <v>0</v>
      </c>
      <c r="AH110" s="484">
        <f t="shared" si="17"/>
        <v>152</v>
      </c>
      <c r="AI110" s="434">
        <f t="shared" si="18"/>
        <v>162.64000000000001</v>
      </c>
      <c r="AJ110" s="410"/>
      <c r="AK110" s="409"/>
    </row>
    <row r="111" spans="1:37" s="316" customFormat="1">
      <c r="A111" s="404">
        <v>15</v>
      </c>
      <c r="B111" s="405" t="s">
        <v>1</v>
      </c>
      <c r="C111" s="405" t="s">
        <v>4156</v>
      </c>
      <c r="D111" s="405" t="s">
        <v>4116</v>
      </c>
      <c r="E111" s="405" t="s">
        <v>4140</v>
      </c>
      <c r="F111" s="405" t="s">
        <v>3926</v>
      </c>
      <c r="G111" s="405"/>
      <c r="H111" s="405" t="s">
        <v>3206</v>
      </c>
      <c r="I111" s="405" t="s">
        <v>669</v>
      </c>
      <c r="J111" s="405" t="s">
        <v>389</v>
      </c>
      <c r="K111" s="405" t="s">
        <v>194</v>
      </c>
      <c r="L111" s="405" t="s">
        <v>404</v>
      </c>
      <c r="M111" s="405" t="s">
        <v>113</v>
      </c>
      <c r="N111" s="405" t="s">
        <v>392</v>
      </c>
      <c r="O111" s="405" t="s">
        <v>65</v>
      </c>
      <c r="P111" s="405"/>
      <c r="Q111" s="405"/>
      <c r="R111" s="405"/>
      <c r="S111" s="405" t="s">
        <v>3207</v>
      </c>
      <c r="T111" s="405"/>
      <c r="U111" s="405" t="s">
        <v>4157</v>
      </c>
      <c r="V111" s="405" t="s">
        <v>68</v>
      </c>
      <c r="W111" s="405" t="s">
        <v>68</v>
      </c>
      <c r="X111" s="405" t="s">
        <v>68</v>
      </c>
      <c r="Y111" s="405" t="s">
        <v>68</v>
      </c>
      <c r="Z111" s="405" t="s">
        <v>69</v>
      </c>
      <c r="AA111" s="405"/>
      <c r="AB111" s="405">
        <v>10005000901</v>
      </c>
      <c r="AC111" s="406">
        <v>67</v>
      </c>
      <c r="AD111" s="406">
        <v>15</v>
      </c>
      <c r="AE111" s="406">
        <v>13</v>
      </c>
      <c r="AF111" s="407">
        <v>152</v>
      </c>
      <c r="AG111" s="407">
        <f t="shared" si="19"/>
        <v>0</v>
      </c>
      <c r="AH111" s="484">
        <f t="shared" si="17"/>
        <v>152</v>
      </c>
      <c r="AI111" s="434">
        <f t="shared" si="18"/>
        <v>162.64000000000001</v>
      </c>
      <c r="AJ111" s="410"/>
      <c r="AK111" s="409"/>
    </row>
    <row r="112" spans="1:37" s="316" customFormat="1">
      <c r="A112" s="404">
        <v>16</v>
      </c>
      <c r="B112" s="405" t="s">
        <v>1</v>
      </c>
      <c r="C112" s="405" t="s">
        <v>4158</v>
      </c>
      <c r="D112" s="405" t="s">
        <v>4116</v>
      </c>
      <c r="E112" s="405" t="s">
        <v>4140</v>
      </c>
      <c r="F112" s="405" t="s">
        <v>3926</v>
      </c>
      <c r="G112" s="405"/>
      <c r="H112" s="405" t="s">
        <v>3206</v>
      </c>
      <c r="I112" s="405" t="s">
        <v>669</v>
      </c>
      <c r="J112" s="405" t="s">
        <v>389</v>
      </c>
      <c r="K112" s="405" t="s">
        <v>194</v>
      </c>
      <c r="L112" s="405" t="s">
        <v>404</v>
      </c>
      <c r="M112" s="405" t="s">
        <v>113</v>
      </c>
      <c r="N112" s="405" t="s">
        <v>392</v>
      </c>
      <c r="O112" s="405" t="s">
        <v>65</v>
      </c>
      <c r="P112" s="405"/>
      <c r="Q112" s="405"/>
      <c r="R112" s="405"/>
      <c r="S112" s="405" t="s">
        <v>3207</v>
      </c>
      <c r="T112" s="405"/>
      <c r="U112" s="405" t="s">
        <v>4159</v>
      </c>
      <c r="V112" s="405" t="s">
        <v>68</v>
      </c>
      <c r="W112" s="405" t="s">
        <v>68</v>
      </c>
      <c r="X112" s="405" t="s">
        <v>68</v>
      </c>
      <c r="Y112" s="405" t="s">
        <v>68</v>
      </c>
      <c r="Z112" s="405" t="s">
        <v>69</v>
      </c>
      <c r="AA112" s="405"/>
      <c r="AB112" s="405">
        <v>10005000901</v>
      </c>
      <c r="AC112" s="406">
        <v>67</v>
      </c>
      <c r="AD112" s="406">
        <v>15</v>
      </c>
      <c r="AE112" s="406">
        <v>13</v>
      </c>
      <c r="AF112" s="407">
        <v>152</v>
      </c>
      <c r="AG112" s="407">
        <f t="shared" si="19"/>
        <v>0</v>
      </c>
      <c r="AH112" s="484">
        <f t="shared" si="17"/>
        <v>152</v>
      </c>
      <c r="AI112" s="434">
        <f t="shared" si="18"/>
        <v>162.64000000000001</v>
      </c>
      <c r="AJ112" s="410"/>
      <c r="AK112" s="409"/>
    </row>
    <row r="113" spans="1:37" s="316" customFormat="1">
      <c r="A113" s="404">
        <v>17</v>
      </c>
      <c r="B113" s="405" t="s">
        <v>1</v>
      </c>
      <c r="C113" s="405" t="s">
        <v>4160</v>
      </c>
      <c r="D113" s="405" t="s">
        <v>4116</v>
      </c>
      <c r="E113" s="405" t="s">
        <v>4140</v>
      </c>
      <c r="F113" s="405" t="s">
        <v>4161</v>
      </c>
      <c r="G113" s="405"/>
      <c r="H113" s="405" t="s">
        <v>3886</v>
      </c>
      <c r="I113" s="405" t="s">
        <v>3887</v>
      </c>
      <c r="J113" s="405" t="s">
        <v>121</v>
      </c>
      <c r="K113" s="405" t="s">
        <v>437</v>
      </c>
      <c r="L113" s="405" t="s">
        <v>448</v>
      </c>
      <c r="M113" s="405" t="s">
        <v>113</v>
      </c>
      <c r="N113" s="405" t="s">
        <v>401</v>
      </c>
      <c r="O113" s="405" t="s">
        <v>65</v>
      </c>
      <c r="P113" s="405"/>
      <c r="Q113" s="405"/>
      <c r="R113" s="405"/>
      <c r="S113" s="405" t="s">
        <v>694</v>
      </c>
      <c r="T113" s="405"/>
      <c r="U113" s="405" t="s">
        <v>4162</v>
      </c>
      <c r="V113" s="405" t="s">
        <v>68</v>
      </c>
      <c r="W113" s="405" t="s">
        <v>68</v>
      </c>
      <c r="X113" s="405" t="s">
        <v>68</v>
      </c>
      <c r="Y113" s="405" t="s">
        <v>68</v>
      </c>
      <c r="Z113" s="405" t="s">
        <v>69</v>
      </c>
      <c r="AA113" s="405"/>
      <c r="AB113" s="405">
        <v>10005001001</v>
      </c>
      <c r="AC113" s="406">
        <v>58</v>
      </c>
      <c r="AD113" s="406">
        <v>8</v>
      </c>
      <c r="AE113" s="406">
        <v>25</v>
      </c>
      <c r="AF113" s="407">
        <v>145.6</v>
      </c>
      <c r="AG113" s="407">
        <f t="shared" si="19"/>
        <v>0</v>
      </c>
      <c r="AH113" s="484">
        <f t="shared" si="17"/>
        <v>145.6</v>
      </c>
      <c r="AI113" s="434">
        <f t="shared" si="18"/>
        <v>155.792</v>
      </c>
      <c r="AJ113" s="410"/>
      <c r="AK113" s="409"/>
    </row>
    <row r="114" spans="1:37" s="316" customFormat="1">
      <c r="A114" s="404">
        <v>18</v>
      </c>
      <c r="B114" s="405" t="s">
        <v>1</v>
      </c>
      <c r="C114" s="405" t="s">
        <v>4163</v>
      </c>
      <c r="D114" s="405" t="s">
        <v>4116</v>
      </c>
      <c r="E114" s="405" t="s">
        <v>4140</v>
      </c>
      <c r="F114" s="405" t="s">
        <v>4161</v>
      </c>
      <c r="G114" s="405"/>
      <c r="H114" s="405" t="s">
        <v>3886</v>
      </c>
      <c r="I114" s="405" t="s">
        <v>3887</v>
      </c>
      <c r="J114" s="405" t="s">
        <v>121</v>
      </c>
      <c r="K114" s="405" t="s">
        <v>437</v>
      </c>
      <c r="L114" s="405" t="s">
        <v>448</v>
      </c>
      <c r="M114" s="405" t="s">
        <v>113</v>
      </c>
      <c r="N114" s="405" t="s">
        <v>401</v>
      </c>
      <c r="O114" s="405" t="s">
        <v>65</v>
      </c>
      <c r="P114" s="405"/>
      <c r="Q114" s="405"/>
      <c r="R114" s="405"/>
      <c r="S114" s="405" t="s">
        <v>694</v>
      </c>
      <c r="T114" s="405"/>
      <c r="U114" s="405" t="s">
        <v>4164</v>
      </c>
      <c r="V114" s="405" t="s">
        <v>68</v>
      </c>
      <c r="W114" s="405" t="s">
        <v>68</v>
      </c>
      <c r="X114" s="405" t="s">
        <v>68</v>
      </c>
      <c r="Y114" s="405" t="s">
        <v>68</v>
      </c>
      <c r="Z114" s="405" t="s">
        <v>69</v>
      </c>
      <c r="AA114" s="405"/>
      <c r="AB114" s="405">
        <v>10005001001</v>
      </c>
      <c r="AC114" s="406">
        <v>58</v>
      </c>
      <c r="AD114" s="406">
        <v>8</v>
      </c>
      <c r="AE114" s="406">
        <v>25</v>
      </c>
      <c r="AF114" s="407">
        <v>145.6</v>
      </c>
      <c r="AG114" s="407">
        <f t="shared" si="19"/>
        <v>0</v>
      </c>
      <c r="AH114" s="484">
        <f t="shared" si="17"/>
        <v>145.6</v>
      </c>
      <c r="AI114" s="434">
        <f t="shared" si="18"/>
        <v>155.792</v>
      </c>
      <c r="AJ114" s="410"/>
      <c r="AK114" s="409"/>
    </row>
    <row r="115" spans="1:37" s="885" customFormat="1" ht="15.75" thickBot="1">
      <c r="A115" s="411">
        <v>19</v>
      </c>
      <c r="B115" s="412" t="s">
        <v>1</v>
      </c>
      <c r="C115" s="412" t="s">
        <v>4165</v>
      </c>
      <c r="D115" s="412" t="s">
        <v>4116</v>
      </c>
      <c r="E115" s="412" t="s">
        <v>4140</v>
      </c>
      <c r="F115" s="412" t="s">
        <v>4166</v>
      </c>
      <c r="G115" s="412"/>
      <c r="H115" s="412" t="s">
        <v>4167</v>
      </c>
      <c r="I115" s="412">
        <v>3000</v>
      </c>
      <c r="J115" s="412" t="s">
        <v>108</v>
      </c>
      <c r="K115" s="412"/>
      <c r="L115" s="412"/>
      <c r="M115" s="412" t="s">
        <v>113</v>
      </c>
      <c r="N115" s="412" t="s">
        <v>401</v>
      </c>
      <c r="O115" s="412" t="s">
        <v>65</v>
      </c>
      <c r="P115" s="412"/>
      <c r="Q115" s="412"/>
      <c r="R115" s="412"/>
      <c r="S115" s="412"/>
      <c r="T115" s="412"/>
      <c r="U115" s="412" t="s">
        <v>4168</v>
      </c>
      <c r="V115" s="412" t="s">
        <v>68</v>
      </c>
      <c r="W115" s="412" t="s">
        <v>68</v>
      </c>
      <c r="X115" s="412" t="s">
        <v>68</v>
      </c>
      <c r="Y115" s="412" t="s">
        <v>68</v>
      </c>
      <c r="Z115" s="412" t="s">
        <v>69</v>
      </c>
      <c r="AA115" s="412"/>
      <c r="AB115" s="412">
        <v>10000000011</v>
      </c>
      <c r="AC115" s="413">
        <v>58</v>
      </c>
      <c r="AD115" s="413">
        <v>0</v>
      </c>
      <c r="AE115" s="413">
        <v>0</v>
      </c>
      <c r="AF115" s="414">
        <v>92.800000000000011</v>
      </c>
      <c r="AG115" s="414">
        <v>0</v>
      </c>
      <c r="AH115" s="507">
        <f t="shared" si="17"/>
        <v>92.800000000000011</v>
      </c>
      <c r="AI115" s="451">
        <f t="shared" si="18"/>
        <v>99.296000000000021</v>
      </c>
      <c r="AJ115" s="416"/>
      <c r="AK115" s="417"/>
    </row>
    <row r="116" spans="1:37">
      <c r="A116" s="382"/>
      <c r="B116" s="68"/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15"/>
      <c r="AD116" s="15"/>
      <c r="AE116" s="15"/>
      <c r="AF116" s="376"/>
      <c r="AG116" s="376"/>
      <c r="AH116" s="17"/>
      <c r="AI116" s="16"/>
      <c r="AJ116" s="11"/>
      <c r="AK116" s="11"/>
    </row>
    <row r="117" spans="1:37">
      <c r="A117" s="382" t="s">
        <v>133</v>
      </c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10"/>
      <c r="AD117" s="10"/>
      <c r="AE117" s="10"/>
      <c r="AF117" s="376"/>
      <c r="AG117" s="376"/>
      <c r="AH117" s="17"/>
      <c r="AI117" s="18"/>
      <c r="AJ117" s="11"/>
      <c r="AK117" s="11"/>
    </row>
    <row r="118" spans="1:37" ht="15.75" thickBot="1">
      <c r="A118" s="382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10"/>
      <c r="AD118" s="10"/>
      <c r="AE118" s="10"/>
      <c r="AF118" s="376"/>
      <c r="AG118" s="376"/>
      <c r="AH118" s="10"/>
      <c r="AI118" s="12"/>
      <c r="AJ118" s="11"/>
      <c r="AK118" s="11"/>
    </row>
    <row r="119" spans="1:37" s="886" customFormat="1" ht="15.75" thickBot="1">
      <c r="A119" s="439" t="s">
        <v>22</v>
      </c>
      <c r="B119" s="618" t="s">
        <v>23</v>
      </c>
      <c r="C119" s="618" t="s">
        <v>24</v>
      </c>
      <c r="D119" s="618" t="s">
        <v>25</v>
      </c>
      <c r="E119" s="618" t="s">
        <v>26</v>
      </c>
      <c r="F119" s="618" t="s">
        <v>27</v>
      </c>
      <c r="G119" s="618" t="s">
        <v>28</v>
      </c>
      <c r="H119" s="618" t="s">
        <v>29</v>
      </c>
      <c r="I119" s="618" t="s">
        <v>30</v>
      </c>
      <c r="J119" s="618" t="s">
        <v>31</v>
      </c>
      <c r="K119" s="618" t="s">
        <v>32</v>
      </c>
      <c r="L119" s="618" t="s">
        <v>33</v>
      </c>
      <c r="M119" s="618" t="s">
        <v>34</v>
      </c>
      <c r="N119" s="618" t="s">
        <v>35</v>
      </c>
      <c r="O119" s="618" t="s">
        <v>36</v>
      </c>
      <c r="P119" s="618" t="s">
        <v>37</v>
      </c>
      <c r="Q119" s="618" t="s">
        <v>38</v>
      </c>
      <c r="R119" s="618" t="s">
        <v>39</v>
      </c>
      <c r="S119" s="618" t="s">
        <v>40</v>
      </c>
      <c r="T119" s="618" t="s">
        <v>41</v>
      </c>
      <c r="U119" s="618" t="s">
        <v>42</v>
      </c>
      <c r="V119" s="618" t="s">
        <v>43</v>
      </c>
      <c r="W119" s="618" t="s">
        <v>44</v>
      </c>
      <c r="X119" s="618" t="s">
        <v>45</v>
      </c>
      <c r="Y119" s="618" t="s">
        <v>46</v>
      </c>
      <c r="Z119" s="618" t="s">
        <v>47</v>
      </c>
      <c r="AA119" s="618" t="s">
        <v>48</v>
      </c>
      <c r="AB119" s="618" t="s">
        <v>49</v>
      </c>
      <c r="AC119" s="377" t="s">
        <v>50</v>
      </c>
      <c r="AD119" s="377" t="s">
        <v>51</v>
      </c>
      <c r="AE119" s="377" t="s">
        <v>52</v>
      </c>
      <c r="AF119" s="377" t="s">
        <v>53</v>
      </c>
      <c r="AG119" s="377" t="s">
        <v>54</v>
      </c>
      <c r="AH119" s="377" t="s">
        <v>55</v>
      </c>
      <c r="AI119" s="619" t="s">
        <v>56</v>
      </c>
      <c r="AJ119" s="813"/>
      <c r="AK119" s="621"/>
    </row>
    <row r="120" spans="1:37" s="316" customFormat="1">
      <c r="A120" s="887">
        <v>1</v>
      </c>
      <c r="B120" s="312" t="s">
        <v>1</v>
      </c>
      <c r="C120" s="312" t="s">
        <v>4169</v>
      </c>
      <c r="D120" s="312" t="s">
        <v>4170</v>
      </c>
      <c r="E120" s="312" t="s">
        <v>2848</v>
      </c>
      <c r="F120" s="312" t="s">
        <v>4171</v>
      </c>
      <c r="G120" s="312"/>
      <c r="H120" s="312" t="s">
        <v>713</v>
      </c>
      <c r="I120" s="312" t="s">
        <v>714</v>
      </c>
      <c r="J120" s="312" t="s">
        <v>396</v>
      </c>
      <c r="K120" s="312"/>
      <c r="L120" s="312">
        <v>1000</v>
      </c>
      <c r="M120" s="312" t="s">
        <v>74</v>
      </c>
      <c r="N120" s="312" t="s">
        <v>401</v>
      </c>
      <c r="O120" s="312" t="s">
        <v>65</v>
      </c>
      <c r="P120" s="312"/>
      <c r="Q120" s="312"/>
      <c r="R120" s="312"/>
      <c r="S120" s="312"/>
      <c r="T120" s="312"/>
      <c r="U120" s="312" t="s">
        <v>4172</v>
      </c>
      <c r="V120" s="312" t="s">
        <v>68</v>
      </c>
      <c r="W120" s="312" t="s">
        <v>68</v>
      </c>
      <c r="X120" s="312" t="s">
        <v>68</v>
      </c>
      <c r="Y120" s="312" t="s">
        <v>68</v>
      </c>
      <c r="Z120" s="312" t="s">
        <v>69</v>
      </c>
      <c r="AA120" s="312"/>
      <c r="AB120" s="312">
        <v>10000000051</v>
      </c>
      <c r="AC120" s="313">
        <v>400</v>
      </c>
      <c r="AD120" s="313">
        <v>20</v>
      </c>
      <c r="AE120" s="313">
        <v>8</v>
      </c>
      <c r="AF120" s="882">
        <v>684.80000000000007</v>
      </c>
      <c r="AG120" s="882">
        <f>AF120*(1-(0.95^0*0.9^0*0.8^0*0.7^0*0.65^0*0.93^0*0.93^0*1^0))</f>
        <v>0</v>
      </c>
      <c r="AH120" s="888">
        <f t="shared" ref="AH120:AH128" si="20">AF120-AG120</f>
        <v>684.80000000000007</v>
      </c>
      <c r="AI120" s="889">
        <f>AF120*1.07</f>
        <v>732.7360000000001</v>
      </c>
      <c r="AJ120" s="410"/>
    </row>
    <row r="121" spans="1:37" s="316" customFormat="1">
      <c r="A121" s="887">
        <v>2</v>
      </c>
      <c r="B121" s="312" t="s">
        <v>1</v>
      </c>
      <c r="C121" s="312" t="s">
        <v>4173</v>
      </c>
      <c r="D121" s="312" t="s">
        <v>4170</v>
      </c>
      <c r="E121" s="312" t="s">
        <v>2848</v>
      </c>
      <c r="F121" s="312" t="s">
        <v>4171</v>
      </c>
      <c r="G121" s="312"/>
      <c r="H121" s="312" t="s">
        <v>713</v>
      </c>
      <c r="I121" s="312" t="s">
        <v>714</v>
      </c>
      <c r="J121" s="312" t="s">
        <v>396</v>
      </c>
      <c r="K121" s="312"/>
      <c r="L121" s="312">
        <v>1000</v>
      </c>
      <c r="M121" s="312" t="s">
        <v>74</v>
      </c>
      <c r="N121" s="312" t="s">
        <v>401</v>
      </c>
      <c r="O121" s="312" t="s">
        <v>65</v>
      </c>
      <c r="P121" s="312"/>
      <c r="Q121" s="312"/>
      <c r="R121" s="312"/>
      <c r="S121" s="312"/>
      <c r="T121" s="312"/>
      <c r="U121" s="312" t="s">
        <v>4174</v>
      </c>
      <c r="V121" s="312" t="s">
        <v>68</v>
      </c>
      <c r="W121" s="312" t="s">
        <v>68</v>
      </c>
      <c r="X121" s="312" t="s">
        <v>68</v>
      </c>
      <c r="Y121" s="312" t="s">
        <v>68</v>
      </c>
      <c r="Z121" s="312" t="s">
        <v>69</v>
      </c>
      <c r="AA121" s="312"/>
      <c r="AB121" s="312">
        <v>10000000051</v>
      </c>
      <c r="AC121" s="313">
        <v>400</v>
      </c>
      <c r="AD121" s="313">
        <v>20</v>
      </c>
      <c r="AE121" s="313">
        <v>8</v>
      </c>
      <c r="AF121" s="882">
        <v>684.80000000000007</v>
      </c>
      <c r="AG121" s="882">
        <f>AF121*(1-(0.95^0*0.9^0*0.8^0*0.7^0*0.65^0*0.93^0*0.93^0*1^0))</f>
        <v>0</v>
      </c>
      <c r="AH121" s="888">
        <f t="shared" si="20"/>
        <v>684.80000000000007</v>
      </c>
      <c r="AI121" s="889">
        <f t="shared" ref="AI121:AI128" si="21">AF121*1.07</f>
        <v>732.7360000000001</v>
      </c>
      <c r="AJ121" s="410"/>
    </row>
    <row r="122" spans="1:37" s="316" customFormat="1">
      <c r="A122" s="887">
        <v>3</v>
      </c>
      <c r="B122" s="312" t="s">
        <v>1</v>
      </c>
      <c r="C122" s="312" t="s">
        <v>4175</v>
      </c>
      <c r="D122" s="312" t="s">
        <v>4170</v>
      </c>
      <c r="E122" s="312" t="s">
        <v>4176</v>
      </c>
      <c r="F122" s="312" t="s">
        <v>3881</v>
      </c>
      <c r="G122" s="312"/>
      <c r="H122" s="312" t="s">
        <v>4177</v>
      </c>
      <c r="I122" s="312">
        <v>3000</v>
      </c>
      <c r="J122" s="312" t="s">
        <v>73</v>
      </c>
      <c r="K122" s="312"/>
      <c r="L122" s="312" t="s">
        <v>4150</v>
      </c>
      <c r="M122" s="312" t="s">
        <v>74</v>
      </c>
      <c r="N122" s="312" t="s">
        <v>75</v>
      </c>
      <c r="O122" s="312" t="s">
        <v>65</v>
      </c>
      <c r="P122" s="312"/>
      <c r="Q122" s="312"/>
      <c r="R122" s="312"/>
      <c r="S122" s="312"/>
      <c r="T122" s="312"/>
      <c r="U122" s="312" t="s">
        <v>4178</v>
      </c>
      <c r="V122" s="312" t="s">
        <v>68</v>
      </c>
      <c r="W122" s="312" t="s">
        <v>68</v>
      </c>
      <c r="X122" s="312" t="s">
        <v>68</v>
      </c>
      <c r="Y122" s="312" t="s">
        <v>68</v>
      </c>
      <c r="Z122" s="312" t="s">
        <v>69</v>
      </c>
      <c r="AA122" s="312"/>
      <c r="AB122" s="312">
        <v>10000000011</v>
      </c>
      <c r="AC122" s="313">
        <v>93</v>
      </c>
      <c r="AD122" s="313">
        <v>0</v>
      </c>
      <c r="AE122" s="313">
        <v>10</v>
      </c>
      <c r="AF122" s="882">
        <v>164.8</v>
      </c>
      <c r="AG122" s="882">
        <f>AF122*(1-(0.95^0*0.9^0*0.8^0*0.7^0*0.65^0*0.93^0*0.93^0*1^0))</f>
        <v>0</v>
      </c>
      <c r="AH122" s="888">
        <f t="shared" si="20"/>
        <v>164.8</v>
      </c>
      <c r="AI122" s="889">
        <f t="shared" si="21"/>
        <v>176.33600000000001</v>
      </c>
      <c r="AJ122" s="410"/>
    </row>
    <row r="123" spans="1:37" s="316" customFormat="1">
      <c r="A123" s="887">
        <v>4</v>
      </c>
      <c r="B123" s="312" t="s">
        <v>1</v>
      </c>
      <c r="C123" s="312" t="s">
        <v>4179</v>
      </c>
      <c r="D123" s="312" t="s">
        <v>4170</v>
      </c>
      <c r="E123" s="312" t="s">
        <v>2848</v>
      </c>
      <c r="F123" s="312" t="s">
        <v>4006</v>
      </c>
      <c r="G123" s="312"/>
      <c r="H123" s="312" t="s">
        <v>709</v>
      </c>
      <c r="I123" s="312">
        <v>3000</v>
      </c>
      <c r="J123" s="312" t="s">
        <v>396</v>
      </c>
      <c r="K123" s="312"/>
      <c r="L123" s="312">
        <v>1000</v>
      </c>
      <c r="M123" s="312" t="s">
        <v>74</v>
      </c>
      <c r="N123" s="312" t="s">
        <v>75</v>
      </c>
      <c r="O123" s="312" t="s">
        <v>65</v>
      </c>
      <c r="P123" s="312"/>
      <c r="Q123" s="312"/>
      <c r="R123" s="312"/>
      <c r="S123" s="312"/>
      <c r="T123" s="312"/>
      <c r="U123" s="312" t="s">
        <v>4180</v>
      </c>
      <c r="V123" s="312" t="s">
        <v>68</v>
      </c>
      <c r="W123" s="312" t="s">
        <v>68</v>
      </c>
      <c r="X123" s="312" t="s">
        <v>68</v>
      </c>
      <c r="Y123" s="312" t="s">
        <v>68</v>
      </c>
      <c r="Z123" s="312" t="s">
        <v>69</v>
      </c>
      <c r="AA123" s="312"/>
      <c r="AB123" s="312">
        <v>10000000051</v>
      </c>
      <c r="AC123" s="313">
        <v>179</v>
      </c>
      <c r="AD123" s="313">
        <v>20</v>
      </c>
      <c r="AE123" s="313">
        <v>8</v>
      </c>
      <c r="AF123" s="882">
        <v>331.20000000000005</v>
      </c>
      <c r="AG123" s="882">
        <f>AF123*(1-(0.95^0*0.9^0*0.8^0*0.7^0*0.65^0*0.93^0*0.93^0*1^0))</f>
        <v>0</v>
      </c>
      <c r="AH123" s="888">
        <f t="shared" si="20"/>
        <v>331.20000000000005</v>
      </c>
      <c r="AI123" s="889">
        <f t="shared" si="21"/>
        <v>354.38400000000007</v>
      </c>
      <c r="AJ123" s="410"/>
    </row>
    <row r="124" spans="1:37" s="316" customFormat="1">
      <c r="A124" s="887">
        <v>5</v>
      </c>
      <c r="B124" s="312" t="s">
        <v>1</v>
      </c>
      <c r="C124" s="312" t="s">
        <v>4181</v>
      </c>
      <c r="D124" s="312" t="s">
        <v>4170</v>
      </c>
      <c r="E124" s="312" t="s">
        <v>2848</v>
      </c>
      <c r="F124" s="312" t="s">
        <v>3895</v>
      </c>
      <c r="G124" s="312"/>
      <c r="H124" s="312" t="s">
        <v>709</v>
      </c>
      <c r="I124" s="312" t="s">
        <v>669</v>
      </c>
      <c r="J124" s="312" t="s">
        <v>396</v>
      </c>
      <c r="K124" s="312"/>
      <c r="L124" s="312">
        <v>1000</v>
      </c>
      <c r="M124" s="312" t="s">
        <v>74</v>
      </c>
      <c r="N124" s="312" t="s">
        <v>401</v>
      </c>
      <c r="O124" s="312" t="s">
        <v>65</v>
      </c>
      <c r="P124" s="312"/>
      <c r="Q124" s="312"/>
      <c r="R124" s="312"/>
      <c r="S124" s="312"/>
      <c r="T124" s="312"/>
      <c r="U124" s="312" t="s">
        <v>4182</v>
      </c>
      <c r="V124" s="312" t="s">
        <v>68</v>
      </c>
      <c r="W124" s="312" t="s">
        <v>68</v>
      </c>
      <c r="X124" s="312" t="s">
        <v>68</v>
      </c>
      <c r="Y124" s="312" t="s">
        <v>68</v>
      </c>
      <c r="Z124" s="312" t="s">
        <v>69</v>
      </c>
      <c r="AA124" s="312"/>
      <c r="AB124" s="312">
        <v>10000000051</v>
      </c>
      <c r="AC124" s="313">
        <v>179</v>
      </c>
      <c r="AD124" s="313">
        <v>20</v>
      </c>
      <c r="AE124" s="313">
        <v>8</v>
      </c>
      <c r="AF124" s="882">
        <v>331.20000000000005</v>
      </c>
      <c r="AG124" s="882">
        <f>AF124*(1-(0.95^0*0.9^0*0.8^0*0.7^0*0.65^0*0.93^0*0.93^0*1^0))</f>
        <v>0</v>
      </c>
      <c r="AH124" s="888">
        <f t="shared" si="20"/>
        <v>331.20000000000005</v>
      </c>
      <c r="AI124" s="889">
        <f t="shared" si="21"/>
        <v>354.38400000000007</v>
      </c>
      <c r="AJ124" s="410"/>
    </row>
    <row r="125" spans="1:37" s="316" customFormat="1">
      <c r="A125" s="887">
        <v>6</v>
      </c>
      <c r="B125" s="312" t="s">
        <v>1</v>
      </c>
      <c r="C125" s="312" t="s">
        <v>4183</v>
      </c>
      <c r="D125" s="312" t="s">
        <v>4170</v>
      </c>
      <c r="E125" s="312" t="s">
        <v>4184</v>
      </c>
      <c r="F125" s="312" t="s">
        <v>4122</v>
      </c>
      <c r="G125" s="312"/>
      <c r="H125" s="312" t="s">
        <v>4049</v>
      </c>
      <c r="I125" s="312">
        <v>3000</v>
      </c>
      <c r="J125" s="312" t="s">
        <v>121</v>
      </c>
      <c r="K125" s="312"/>
      <c r="L125" s="312"/>
      <c r="M125" s="312" t="s">
        <v>113</v>
      </c>
      <c r="N125" s="312" t="s">
        <v>113</v>
      </c>
      <c r="O125" s="312" t="s">
        <v>65</v>
      </c>
      <c r="P125" s="312"/>
      <c r="Q125" s="312"/>
      <c r="R125" s="312"/>
      <c r="S125" s="312"/>
      <c r="T125" s="312"/>
      <c r="U125" s="312" t="s">
        <v>4185</v>
      </c>
      <c r="V125" s="312" t="s">
        <v>67</v>
      </c>
      <c r="W125" s="312" t="s">
        <v>68</v>
      </c>
      <c r="X125" s="312" t="s">
        <v>68</v>
      </c>
      <c r="Y125" s="312" t="s">
        <v>67</v>
      </c>
      <c r="Z125" s="312" t="s">
        <v>69</v>
      </c>
      <c r="AA125" s="312"/>
      <c r="AB125" s="312">
        <v>10000000021</v>
      </c>
      <c r="AC125" s="313">
        <v>93</v>
      </c>
      <c r="AD125" s="313">
        <v>5</v>
      </c>
      <c r="AE125" s="313">
        <v>0</v>
      </c>
      <c r="AF125" s="882">
        <v>156.80000000000001</v>
      </c>
      <c r="AG125" s="882">
        <v>0</v>
      </c>
      <c r="AH125" s="888">
        <f t="shared" si="20"/>
        <v>156.80000000000001</v>
      </c>
      <c r="AI125" s="889">
        <f t="shared" si="21"/>
        <v>167.77600000000001</v>
      </c>
      <c r="AJ125" s="410"/>
    </row>
    <row r="126" spans="1:37" s="316" customFormat="1">
      <c r="A126" s="887">
        <v>7</v>
      </c>
      <c r="B126" s="312" t="s">
        <v>1</v>
      </c>
      <c r="C126" s="312" t="s">
        <v>4186</v>
      </c>
      <c r="D126" s="312" t="s">
        <v>4170</v>
      </c>
      <c r="E126" s="312" t="s">
        <v>4187</v>
      </c>
      <c r="F126" s="312" t="s">
        <v>3907</v>
      </c>
      <c r="G126" s="312"/>
      <c r="H126" s="312" t="s">
        <v>388</v>
      </c>
      <c r="I126" s="312">
        <v>3000</v>
      </c>
      <c r="J126" s="312" t="s">
        <v>95</v>
      </c>
      <c r="K126" s="312"/>
      <c r="L126" s="312"/>
      <c r="M126" s="312" t="s">
        <v>74</v>
      </c>
      <c r="N126" s="312" t="s">
        <v>75</v>
      </c>
      <c r="O126" s="312" t="s">
        <v>65</v>
      </c>
      <c r="P126" s="312"/>
      <c r="Q126" s="312"/>
      <c r="R126" s="312"/>
      <c r="S126" s="312"/>
      <c r="T126" s="312"/>
      <c r="U126" s="312" t="s">
        <v>4188</v>
      </c>
      <c r="V126" s="312" t="s">
        <v>68</v>
      </c>
      <c r="W126" s="312" t="s">
        <v>68</v>
      </c>
      <c r="X126" s="312" t="s">
        <v>68</v>
      </c>
      <c r="Y126" s="312" t="s">
        <v>68</v>
      </c>
      <c r="Z126" s="312" t="s">
        <v>69</v>
      </c>
      <c r="AA126" s="312"/>
      <c r="AB126" s="312">
        <v>10005000841</v>
      </c>
      <c r="AC126" s="313">
        <v>48</v>
      </c>
      <c r="AD126" s="313">
        <v>10</v>
      </c>
      <c r="AE126" s="313">
        <v>0</v>
      </c>
      <c r="AF126" s="882">
        <v>92.800000000000011</v>
      </c>
      <c r="AG126" s="882">
        <v>0</v>
      </c>
      <c r="AH126" s="888">
        <f t="shared" si="20"/>
        <v>92.800000000000011</v>
      </c>
      <c r="AI126" s="889">
        <f t="shared" si="21"/>
        <v>99.296000000000021</v>
      </c>
      <c r="AJ126" s="410"/>
    </row>
    <row r="127" spans="1:37" s="316" customFormat="1">
      <c r="A127" s="887">
        <v>8</v>
      </c>
      <c r="B127" s="312" t="s">
        <v>1</v>
      </c>
      <c r="C127" s="312" t="s">
        <v>4189</v>
      </c>
      <c r="D127" s="312" t="s">
        <v>4170</v>
      </c>
      <c r="E127" s="312" t="s">
        <v>4187</v>
      </c>
      <c r="F127" s="312" t="s">
        <v>3907</v>
      </c>
      <c r="G127" s="312"/>
      <c r="H127" s="312" t="s">
        <v>388</v>
      </c>
      <c r="I127" s="312">
        <v>3000</v>
      </c>
      <c r="J127" s="312" t="s">
        <v>108</v>
      </c>
      <c r="K127" s="312"/>
      <c r="L127" s="312">
        <v>1000</v>
      </c>
      <c r="M127" s="312" t="s">
        <v>74</v>
      </c>
      <c r="N127" s="312" t="s">
        <v>75</v>
      </c>
      <c r="O127" s="312" t="s">
        <v>65</v>
      </c>
      <c r="P127" s="312"/>
      <c r="Q127" s="312"/>
      <c r="R127" s="312"/>
      <c r="S127" s="312"/>
      <c r="T127" s="312"/>
      <c r="U127" s="312" t="s">
        <v>4190</v>
      </c>
      <c r="V127" s="312" t="s">
        <v>68</v>
      </c>
      <c r="W127" s="312" t="s">
        <v>68</v>
      </c>
      <c r="X127" s="312" t="s">
        <v>68</v>
      </c>
      <c r="Y127" s="312" t="s">
        <v>68</v>
      </c>
      <c r="Z127" s="312" t="s">
        <v>69</v>
      </c>
      <c r="AA127" s="312"/>
      <c r="AB127" s="312">
        <v>10005000841</v>
      </c>
      <c r="AC127" s="313">
        <v>48</v>
      </c>
      <c r="AD127" s="313">
        <v>0</v>
      </c>
      <c r="AE127" s="313">
        <v>8</v>
      </c>
      <c r="AF127" s="882">
        <v>89.600000000000009</v>
      </c>
      <c r="AG127" s="882">
        <f>AF127*(1-(0.95^0*0.9^0*0.8^0*0.7^0*0.65^0*0.93^0*0.93^0*1^0))</f>
        <v>0</v>
      </c>
      <c r="AH127" s="888">
        <f t="shared" si="20"/>
        <v>89.600000000000009</v>
      </c>
      <c r="AI127" s="889">
        <f t="shared" si="21"/>
        <v>95.872000000000014</v>
      </c>
      <c r="AJ127" s="410"/>
    </row>
    <row r="128" spans="1:37" s="885" customFormat="1" ht="15.75" thickBot="1">
      <c r="A128" s="890">
        <v>9</v>
      </c>
      <c r="B128" s="891" t="s">
        <v>1</v>
      </c>
      <c r="C128" s="891" t="s">
        <v>4191</v>
      </c>
      <c r="D128" s="891" t="s">
        <v>4170</v>
      </c>
      <c r="E128" s="891" t="s">
        <v>4192</v>
      </c>
      <c r="F128" s="891" t="s">
        <v>3907</v>
      </c>
      <c r="G128" s="891"/>
      <c r="H128" s="891" t="s">
        <v>2236</v>
      </c>
      <c r="I128" s="891">
        <v>3000</v>
      </c>
      <c r="J128" s="891" t="s">
        <v>121</v>
      </c>
      <c r="K128" s="891"/>
      <c r="L128" s="891">
        <v>500</v>
      </c>
      <c r="M128" s="891" t="s">
        <v>74</v>
      </c>
      <c r="N128" s="891" t="s">
        <v>75</v>
      </c>
      <c r="O128" s="891" t="s">
        <v>65</v>
      </c>
      <c r="P128" s="891"/>
      <c r="Q128" s="891"/>
      <c r="R128" s="891"/>
      <c r="S128" s="891"/>
      <c r="T128" s="891"/>
      <c r="U128" s="891" t="s">
        <v>4193</v>
      </c>
      <c r="V128" s="891" t="s">
        <v>68</v>
      </c>
      <c r="W128" s="891" t="s">
        <v>68</v>
      </c>
      <c r="X128" s="891" t="s">
        <v>68</v>
      </c>
      <c r="Y128" s="891" t="s">
        <v>68</v>
      </c>
      <c r="Z128" s="891" t="s">
        <v>69</v>
      </c>
      <c r="AA128" s="891"/>
      <c r="AB128" s="891">
        <v>10005000841</v>
      </c>
      <c r="AC128" s="892">
        <v>38</v>
      </c>
      <c r="AD128" s="892">
        <v>5</v>
      </c>
      <c r="AE128" s="892">
        <v>0</v>
      </c>
      <c r="AF128" s="893">
        <v>68.8</v>
      </c>
      <c r="AG128" s="893">
        <f>AF128*(1-(0.95^0*0.9^0*0.8^0*0.7^0*0.65^0*0.93^0*0.93^0*1^0))</f>
        <v>0</v>
      </c>
      <c r="AH128" s="894">
        <f t="shared" si="20"/>
        <v>68.8</v>
      </c>
      <c r="AI128" s="895">
        <f t="shared" si="21"/>
        <v>73.616</v>
      </c>
      <c r="AJ128" s="416"/>
    </row>
    <row r="129" spans="1:37" ht="15.75" thickBot="1">
      <c r="AH129" s="178"/>
      <c r="AJ129" s="11"/>
    </row>
    <row r="130" spans="1:37" s="886" customFormat="1" ht="15.75" thickBot="1">
      <c r="A130" s="439" t="s">
        <v>22</v>
      </c>
      <c r="B130" s="618" t="s">
        <v>23</v>
      </c>
      <c r="C130" s="618" t="s">
        <v>24</v>
      </c>
      <c r="D130" s="618" t="s">
        <v>25</v>
      </c>
      <c r="E130" s="618" t="s">
        <v>26</v>
      </c>
      <c r="F130" s="618" t="s">
        <v>27</v>
      </c>
      <c r="G130" s="618" t="s">
        <v>28</v>
      </c>
      <c r="H130" s="618" t="s">
        <v>29</v>
      </c>
      <c r="I130" s="618" t="s">
        <v>30</v>
      </c>
      <c r="J130" s="618" t="s">
        <v>31</v>
      </c>
      <c r="K130" s="618" t="s">
        <v>32</v>
      </c>
      <c r="L130" s="618" t="s">
        <v>33</v>
      </c>
      <c r="M130" s="618" t="s">
        <v>34</v>
      </c>
      <c r="N130" s="618" t="s">
        <v>35</v>
      </c>
      <c r="O130" s="618" t="s">
        <v>36</v>
      </c>
      <c r="P130" s="618" t="s">
        <v>37</v>
      </c>
      <c r="Q130" s="618" t="s">
        <v>38</v>
      </c>
      <c r="R130" s="618" t="s">
        <v>39</v>
      </c>
      <c r="S130" s="618" t="s">
        <v>40</v>
      </c>
      <c r="T130" s="618" t="s">
        <v>41</v>
      </c>
      <c r="U130" s="618" t="s">
        <v>42</v>
      </c>
      <c r="V130" s="618" t="s">
        <v>43</v>
      </c>
      <c r="W130" s="618" t="s">
        <v>44</v>
      </c>
      <c r="X130" s="618" t="s">
        <v>45</v>
      </c>
      <c r="Y130" s="618" t="s">
        <v>46</v>
      </c>
      <c r="Z130" s="618" t="s">
        <v>47</v>
      </c>
      <c r="AA130" s="618" t="s">
        <v>48</v>
      </c>
      <c r="AB130" s="618" t="s">
        <v>49</v>
      </c>
      <c r="AC130" s="377" t="s">
        <v>50</v>
      </c>
      <c r="AD130" s="377" t="s">
        <v>51</v>
      </c>
      <c r="AE130" s="377" t="s">
        <v>52</v>
      </c>
      <c r="AF130" s="377" t="s">
        <v>53</v>
      </c>
      <c r="AG130" s="377" t="s">
        <v>54</v>
      </c>
      <c r="AH130" s="377" t="s">
        <v>55</v>
      </c>
      <c r="AI130" s="619" t="s">
        <v>56</v>
      </c>
      <c r="AJ130" s="620"/>
      <c r="AK130" s="621"/>
    </row>
    <row r="131" spans="1:37" s="316" customFormat="1">
      <c r="A131" s="659">
        <v>1</v>
      </c>
      <c r="B131" s="260" t="s">
        <v>1</v>
      </c>
      <c r="C131" s="260" t="s">
        <v>4194</v>
      </c>
      <c r="D131" s="260" t="s">
        <v>4195</v>
      </c>
      <c r="E131" s="260" t="s">
        <v>291</v>
      </c>
      <c r="F131" s="260" t="s">
        <v>4196</v>
      </c>
      <c r="G131" s="260"/>
      <c r="H131" s="260" t="s">
        <v>709</v>
      </c>
      <c r="I131" s="260">
        <v>3000</v>
      </c>
      <c r="J131" s="260" t="s">
        <v>389</v>
      </c>
      <c r="K131" s="260"/>
      <c r="L131" s="260" t="s">
        <v>3339</v>
      </c>
      <c r="M131" s="260" t="s">
        <v>74</v>
      </c>
      <c r="N131" s="260" t="s">
        <v>75</v>
      </c>
      <c r="O131" s="260" t="s">
        <v>65</v>
      </c>
      <c r="P131" s="260"/>
      <c r="Q131" s="260"/>
      <c r="R131" s="260"/>
      <c r="S131" s="260"/>
      <c r="T131" s="260"/>
      <c r="U131" s="260" t="s">
        <v>4197</v>
      </c>
      <c r="V131" s="260" t="s">
        <v>68</v>
      </c>
      <c r="W131" s="260" t="s">
        <v>68</v>
      </c>
      <c r="X131" s="260" t="s">
        <v>68</v>
      </c>
      <c r="Y131" s="260" t="s">
        <v>68</v>
      </c>
      <c r="Z131" s="260" t="s">
        <v>69</v>
      </c>
      <c r="AA131" s="260"/>
      <c r="AB131" s="260">
        <v>10000000011</v>
      </c>
      <c r="AC131" s="261">
        <v>290</v>
      </c>
      <c r="AD131" s="261">
        <v>15</v>
      </c>
      <c r="AE131" s="261">
        <v>33</v>
      </c>
      <c r="AF131" s="629">
        <v>540.80000000000007</v>
      </c>
      <c r="AG131" s="629">
        <f>AF131*(1-(0.95^0*0.9^0*0.8^0*0.7^0*0.65^0*0.93^0*0.93^0*1^0))</f>
        <v>0</v>
      </c>
      <c r="AH131" s="660">
        <f t="shared" ref="AH131:AH154" si="22">AF131-AG131</f>
        <v>540.80000000000007</v>
      </c>
      <c r="AI131" s="661">
        <f>AF131*1.07</f>
        <v>578.65600000000006</v>
      </c>
      <c r="AJ131" s="662"/>
    </row>
    <row r="132" spans="1:37" s="316" customFormat="1">
      <c r="A132" s="659">
        <v>2</v>
      </c>
      <c r="B132" s="260" t="s">
        <v>1</v>
      </c>
      <c r="C132" s="260" t="s">
        <v>4198</v>
      </c>
      <c r="D132" s="260" t="s">
        <v>4195</v>
      </c>
      <c r="E132" s="260" t="s">
        <v>4199</v>
      </c>
      <c r="F132" s="260" t="s">
        <v>4200</v>
      </c>
      <c r="G132" s="260"/>
      <c r="H132" s="260" t="s">
        <v>868</v>
      </c>
      <c r="I132" s="260">
        <v>2000</v>
      </c>
      <c r="J132" s="260" t="s">
        <v>121</v>
      </c>
      <c r="K132" s="260" t="s">
        <v>983</v>
      </c>
      <c r="L132" s="260" t="s">
        <v>4201</v>
      </c>
      <c r="M132" s="260" t="s">
        <v>63</v>
      </c>
      <c r="N132" s="260" t="s">
        <v>113</v>
      </c>
      <c r="O132" s="260" t="s">
        <v>65</v>
      </c>
      <c r="P132" s="260"/>
      <c r="Q132" s="260"/>
      <c r="R132" s="260"/>
      <c r="S132" s="260" t="s">
        <v>4202</v>
      </c>
      <c r="T132" s="260"/>
      <c r="U132" s="260" t="s">
        <v>4203</v>
      </c>
      <c r="V132" s="260" t="s">
        <v>68</v>
      </c>
      <c r="W132" s="260" t="s">
        <v>68</v>
      </c>
      <c r="X132" s="260" t="s">
        <v>68</v>
      </c>
      <c r="Y132" s="260" t="s">
        <v>68</v>
      </c>
      <c r="Z132" s="260" t="s">
        <v>69</v>
      </c>
      <c r="AA132" s="260"/>
      <c r="AB132" s="260">
        <v>10000000011</v>
      </c>
      <c r="AC132" s="261">
        <v>60</v>
      </c>
      <c r="AD132" s="261">
        <v>8</v>
      </c>
      <c r="AE132" s="261">
        <v>32</v>
      </c>
      <c r="AF132" s="629">
        <v>160</v>
      </c>
      <c r="AG132" s="629">
        <f>AF132*(1-(0.95^0*0.9^0*0.8^0*0.7^0*0.65^0*0.93^0*0.93^0*1^0))</f>
        <v>0</v>
      </c>
      <c r="AH132" s="660">
        <f t="shared" si="22"/>
        <v>160</v>
      </c>
      <c r="AI132" s="661">
        <f t="shared" ref="AI132:AI154" si="23">AF132*1.07</f>
        <v>171.20000000000002</v>
      </c>
      <c r="AJ132" s="662"/>
    </row>
    <row r="133" spans="1:37" s="316" customFormat="1">
      <c r="A133" s="659">
        <v>3</v>
      </c>
      <c r="B133" s="260" t="s">
        <v>1</v>
      </c>
      <c r="C133" s="260" t="s">
        <v>4204</v>
      </c>
      <c r="D133" s="260" t="s">
        <v>4195</v>
      </c>
      <c r="E133" s="260" t="s">
        <v>4205</v>
      </c>
      <c r="F133" s="260" t="s">
        <v>4122</v>
      </c>
      <c r="G133" s="260"/>
      <c r="H133" s="260" t="s">
        <v>4049</v>
      </c>
      <c r="I133" s="260">
        <v>3000</v>
      </c>
      <c r="J133" s="260" t="s">
        <v>108</v>
      </c>
      <c r="K133" s="260" t="s">
        <v>2717</v>
      </c>
      <c r="L133" s="260" t="s">
        <v>988</v>
      </c>
      <c r="M133" s="260" t="s">
        <v>74</v>
      </c>
      <c r="N133" s="260" t="s">
        <v>113</v>
      </c>
      <c r="O133" s="260" t="s">
        <v>65</v>
      </c>
      <c r="P133" s="260"/>
      <c r="Q133" s="260"/>
      <c r="R133" s="260"/>
      <c r="S133" s="260" t="s">
        <v>3904</v>
      </c>
      <c r="T133" s="260"/>
      <c r="U133" s="260" t="s">
        <v>4206</v>
      </c>
      <c r="V133" s="260" t="s">
        <v>68</v>
      </c>
      <c r="W133" s="260" t="s">
        <v>68</v>
      </c>
      <c r="X133" s="260" t="s">
        <v>68</v>
      </c>
      <c r="Y133" s="260" t="s">
        <v>68</v>
      </c>
      <c r="Z133" s="260" t="s">
        <v>69</v>
      </c>
      <c r="AA133" s="260"/>
      <c r="AB133" s="260">
        <v>10000000011</v>
      </c>
      <c r="AC133" s="261">
        <v>60</v>
      </c>
      <c r="AD133" s="261">
        <v>0</v>
      </c>
      <c r="AE133" s="261">
        <v>8</v>
      </c>
      <c r="AF133" s="629">
        <v>108.80000000000001</v>
      </c>
      <c r="AG133" s="629">
        <f>AF133*(1-(0.95^0*0.9^0*0.8^0*0.7^0*0.65^0*0.93^0*0.93^0*1^0))</f>
        <v>0</v>
      </c>
      <c r="AH133" s="660">
        <f t="shared" si="22"/>
        <v>108.80000000000001</v>
      </c>
      <c r="AI133" s="661">
        <f t="shared" si="23"/>
        <v>116.41600000000003</v>
      </c>
      <c r="AJ133" s="662"/>
    </row>
    <row r="134" spans="1:37" s="316" customFormat="1">
      <c r="A134" s="659">
        <v>4</v>
      </c>
      <c r="B134" s="260" t="s">
        <v>1</v>
      </c>
      <c r="C134" s="260" t="s">
        <v>4207</v>
      </c>
      <c r="D134" s="260" t="s">
        <v>4195</v>
      </c>
      <c r="E134" s="260" t="s">
        <v>4208</v>
      </c>
      <c r="F134" s="260" t="s">
        <v>4209</v>
      </c>
      <c r="G134" s="260"/>
      <c r="H134" s="260" t="s">
        <v>4210</v>
      </c>
      <c r="I134" s="260">
        <v>2000</v>
      </c>
      <c r="J134" s="260" t="s">
        <v>73</v>
      </c>
      <c r="K134" s="260" t="s">
        <v>160</v>
      </c>
      <c r="L134" s="260" t="s">
        <v>4211</v>
      </c>
      <c r="M134" s="260" t="s">
        <v>74</v>
      </c>
      <c r="N134" s="260" t="s">
        <v>113</v>
      </c>
      <c r="O134" s="260" t="s">
        <v>139</v>
      </c>
      <c r="P134" s="260"/>
      <c r="Q134" s="260"/>
      <c r="R134" s="260"/>
      <c r="S134" s="260" t="s">
        <v>4202</v>
      </c>
      <c r="T134" s="260"/>
      <c r="U134" s="260" t="s">
        <v>4212</v>
      </c>
      <c r="V134" s="260" t="s">
        <v>246</v>
      </c>
      <c r="W134" s="260" t="s">
        <v>246</v>
      </c>
      <c r="X134" s="260" t="s">
        <v>68</v>
      </c>
      <c r="Y134" s="260" t="s">
        <v>68</v>
      </c>
      <c r="Z134" s="260" t="s">
        <v>69</v>
      </c>
      <c r="AA134" s="260"/>
      <c r="AB134" s="260">
        <v>10000000021</v>
      </c>
      <c r="AC134" s="261">
        <v>60</v>
      </c>
      <c r="AD134" s="261">
        <v>0</v>
      </c>
      <c r="AE134" s="261">
        <v>0</v>
      </c>
      <c r="AF134" s="629">
        <v>96</v>
      </c>
      <c r="AG134" s="629">
        <v>0</v>
      </c>
      <c r="AH134" s="660">
        <f t="shared" si="22"/>
        <v>96</v>
      </c>
      <c r="AI134" s="661">
        <f t="shared" si="23"/>
        <v>102.72</v>
      </c>
      <c r="AJ134" s="662"/>
    </row>
    <row r="135" spans="1:37" s="316" customFormat="1">
      <c r="A135" s="659">
        <v>5</v>
      </c>
      <c r="B135" s="260" t="s">
        <v>1</v>
      </c>
      <c r="C135" s="260" t="s">
        <v>4213</v>
      </c>
      <c r="D135" s="260" t="s">
        <v>4195</v>
      </c>
      <c r="E135" s="260" t="s">
        <v>4205</v>
      </c>
      <c r="F135" s="260" t="s">
        <v>4214</v>
      </c>
      <c r="G135" s="260"/>
      <c r="H135" s="260" t="s">
        <v>4215</v>
      </c>
      <c r="I135" s="260">
        <v>2000</v>
      </c>
      <c r="J135" s="260" t="s">
        <v>108</v>
      </c>
      <c r="K135" s="260" t="s">
        <v>194</v>
      </c>
      <c r="L135" s="260" t="s">
        <v>988</v>
      </c>
      <c r="M135" s="260" t="s">
        <v>74</v>
      </c>
      <c r="N135" s="260" t="s">
        <v>113</v>
      </c>
      <c r="O135" s="260" t="s">
        <v>65</v>
      </c>
      <c r="P135" s="260"/>
      <c r="Q135" s="260"/>
      <c r="R135" s="260"/>
      <c r="S135" s="260" t="s">
        <v>3904</v>
      </c>
      <c r="T135" s="260"/>
      <c r="U135" s="260" t="s">
        <v>4216</v>
      </c>
      <c r="V135" s="260" t="s">
        <v>68</v>
      </c>
      <c r="W135" s="260" t="s">
        <v>68</v>
      </c>
      <c r="X135" s="260" t="s">
        <v>68</v>
      </c>
      <c r="Y135" s="260" t="s">
        <v>68</v>
      </c>
      <c r="Z135" s="260" t="s">
        <v>69</v>
      </c>
      <c r="AA135" s="260"/>
      <c r="AB135" s="260">
        <v>10000000011</v>
      </c>
      <c r="AC135" s="261">
        <v>60</v>
      </c>
      <c r="AD135" s="261">
        <v>0</v>
      </c>
      <c r="AE135" s="261">
        <v>8</v>
      </c>
      <c r="AF135" s="629">
        <v>108.80000000000001</v>
      </c>
      <c r="AG135" s="629">
        <f>AF135*(1-(0.95^0*0.9^0*0.8^0*0.7^0*0.65^0*0.93^0*0.93^0*1^0))</f>
        <v>0</v>
      </c>
      <c r="AH135" s="660">
        <f t="shared" si="22"/>
        <v>108.80000000000001</v>
      </c>
      <c r="AI135" s="661">
        <f t="shared" si="23"/>
        <v>116.41600000000003</v>
      </c>
      <c r="AJ135" s="662"/>
    </row>
    <row r="136" spans="1:37" s="316" customFormat="1">
      <c r="A136" s="659">
        <v>6</v>
      </c>
      <c r="B136" s="260" t="s">
        <v>1</v>
      </c>
      <c r="C136" s="260" t="s">
        <v>4217</v>
      </c>
      <c r="D136" s="260" t="s">
        <v>4195</v>
      </c>
      <c r="E136" s="260" t="s">
        <v>4205</v>
      </c>
      <c r="F136" s="260" t="s">
        <v>4214</v>
      </c>
      <c r="G136" s="260"/>
      <c r="H136" s="260" t="s">
        <v>7</v>
      </c>
      <c r="I136" s="260" t="s">
        <v>4218</v>
      </c>
      <c r="J136" s="260" t="s">
        <v>95</v>
      </c>
      <c r="K136" s="260"/>
      <c r="L136" s="260"/>
      <c r="M136" s="260" t="s">
        <v>74</v>
      </c>
      <c r="N136" s="260" t="s">
        <v>113</v>
      </c>
      <c r="O136" s="260" t="s">
        <v>65</v>
      </c>
      <c r="P136" s="260"/>
      <c r="Q136" s="260"/>
      <c r="R136" s="260"/>
      <c r="S136" s="260"/>
      <c r="T136" s="260"/>
      <c r="U136" s="260" t="s">
        <v>4219</v>
      </c>
      <c r="V136" s="260" t="s">
        <v>68</v>
      </c>
      <c r="W136" s="260" t="s">
        <v>68</v>
      </c>
      <c r="X136" s="260" t="s">
        <v>68</v>
      </c>
      <c r="Y136" s="260" t="s">
        <v>68</v>
      </c>
      <c r="Z136" s="260" t="s">
        <v>69</v>
      </c>
      <c r="AA136" s="260"/>
      <c r="AB136" s="260">
        <v>10000000011</v>
      </c>
      <c r="AC136" s="261">
        <v>60</v>
      </c>
      <c r="AD136" s="261">
        <v>10</v>
      </c>
      <c r="AE136" s="261">
        <v>0</v>
      </c>
      <c r="AF136" s="629">
        <v>112</v>
      </c>
      <c r="AG136" s="629">
        <v>0</v>
      </c>
      <c r="AH136" s="660">
        <f t="shared" si="22"/>
        <v>112</v>
      </c>
      <c r="AI136" s="661">
        <f t="shared" si="23"/>
        <v>119.84</v>
      </c>
      <c r="AJ136" s="662"/>
    </row>
    <row r="137" spans="1:37" s="316" customFormat="1">
      <c r="A137" s="659">
        <v>7</v>
      </c>
      <c r="B137" s="260" t="s">
        <v>1</v>
      </c>
      <c r="C137" s="260" t="s">
        <v>4220</v>
      </c>
      <c r="D137" s="260" t="s">
        <v>4195</v>
      </c>
      <c r="E137" s="260" t="s">
        <v>994</v>
      </c>
      <c r="F137" s="260" t="s">
        <v>4221</v>
      </c>
      <c r="G137" s="260"/>
      <c r="H137" s="260" t="s">
        <v>4222</v>
      </c>
      <c r="I137" s="260"/>
      <c r="J137" s="260" t="s">
        <v>389</v>
      </c>
      <c r="K137" s="260"/>
      <c r="L137" s="260" t="s">
        <v>4223</v>
      </c>
      <c r="M137" s="260" t="s">
        <v>63</v>
      </c>
      <c r="N137" s="260" t="s">
        <v>113</v>
      </c>
      <c r="O137" s="260" t="s">
        <v>139</v>
      </c>
      <c r="P137" s="260"/>
      <c r="Q137" s="260"/>
      <c r="R137" s="260"/>
      <c r="S137" s="260"/>
      <c r="T137" s="260"/>
      <c r="U137" s="260" t="s">
        <v>4224</v>
      </c>
      <c r="V137" s="260" t="s">
        <v>68</v>
      </c>
      <c r="W137" s="260" t="s">
        <v>68</v>
      </c>
      <c r="X137" s="260" t="s">
        <v>68</v>
      </c>
      <c r="Y137" s="260" t="s">
        <v>68</v>
      </c>
      <c r="Z137" s="260" t="s">
        <v>69</v>
      </c>
      <c r="AA137" s="260"/>
      <c r="AB137" s="260">
        <v>10000000012</v>
      </c>
      <c r="AC137" s="261">
        <v>60</v>
      </c>
      <c r="AD137" s="261">
        <v>15</v>
      </c>
      <c r="AE137" s="261">
        <v>0</v>
      </c>
      <c r="AF137" s="629">
        <v>120</v>
      </c>
      <c r="AG137" s="629">
        <f t="shared" ref="AG137:AG146" si="24">AF137*(1-(0.95^0*0.9^0*0.8^0*0.7^0*0.65^0*0.93^0*0.93^0*1^0))</f>
        <v>0</v>
      </c>
      <c r="AH137" s="660">
        <f t="shared" si="22"/>
        <v>120</v>
      </c>
      <c r="AI137" s="661">
        <f t="shared" si="23"/>
        <v>128.4</v>
      </c>
      <c r="AJ137" s="662"/>
    </row>
    <row r="138" spans="1:37" s="316" customFormat="1">
      <c r="A138" s="659">
        <v>8</v>
      </c>
      <c r="B138" s="260" t="s">
        <v>1</v>
      </c>
      <c r="C138" s="260" t="s">
        <v>4225</v>
      </c>
      <c r="D138" s="260" t="s">
        <v>4195</v>
      </c>
      <c r="E138" s="260" t="s">
        <v>994</v>
      </c>
      <c r="F138" s="260" t="s">
        <v>4221</v>
      </c>
      <c r="G138" s="260"/>
      <c r="H138" s="260" t="s">
        <v>4222</v>
      </c>
      <c r="I138" s="260"/>
      <c r="J138" s="260" t="s">
        <v>389</v>
      </c>
      <c r="K138" s="260"/>
      <c r="L138" s="260" t="s">
        <v>4223</v>
      </c>
      <c r="M138" s="260" t="s">
        <v>63</v>
      </c>
      <c r="N138" s="260" t="s">
        <v>113</v>
      </c>
      <c r="O138" s="260" t="s">
        <v>139</v>
      </c>
      <c r="P138" s="260"/>
      <c r="Q138" s="260"/>
      <c r="R138" s="260"/>
      <c r="S138" s="260"/>
      <c r="T138" s="260"/>
      <c r="U138" s="260" t="s">
        <v>4226</v>
      </c>
      <c r="V138" s="260" t="s">
        <v>68</v>
      </c>
      <c r="W138" s="260" t="s">
        <v>68</v>
      </c>
      <c r="X138" s="260" t="s">
        <v>68</v>
      </c>
      <c r="Y138" s="260" t="s">
        <v>68</v>
      </c>
      <c r="Z138" s="260" t="s">
        <v>69</v>
      </c>
      <c r="AA138" s="260"/>
      <c r="AB138" s="260">
        <v>10000000012</v>
      </c>
      <c r="AC138" s="261">
        <v>60</v>
      </c>
      <c r="AD138" s="261">
        <v>15</v>
      </c>
      <c r="AE138" s="261">
        <v>0</v>
      </c>
      <c r="AF138" s="629">
        <v>120</v>
      </c>
      <c r="AG138" s="629">
        <f t="shared" si="24"/>
        <v>0</v>
      </c>
      <c r="AH138" s="660">
        <f t="shared" si="22"/>
        <v>120</v>
      </c>
      <c r="AI138" s="661">
        <f t="shared" si="23"/>
        <v>128.4</v>
      </c>
      <c r="AJ138" s="662"/>
    </row>
    <row r="139" spans="1:37" s="316" customFormat="1">
      <c r="A139" s="659">
        <v>9</v>
      </c>
      <c r="B139" s="260" t="s">
        <v>1</v>
      </c>
      <c r="C139" s="260" t="s">
        <v>4227</v>
      </c>
      <c r="D139" s="260" t="s">
        <v>4195</v>
      </c>
      <c r="E139" s="260" t="s">
        <v>4228</v>
      </c>
      <c r="F139" s="260" t="s">
        <v>4221</v>
      </c>
      <c r="G139" s="260"/>
      <c r="H139" s="260" t="s">
        <v>4229</v>
      </c>
      <c r="I139" s="260" t="s">
        <v>746</v>
      </c>
      <c r="J139" s="260" t="s">
        <v>121</v>
      </c>
      <c r="K139" s="260" t="s">
        <v>194</v>
      </c>
      <c r="L139" s="260">
        <v>147</v>
      </c>
      <c r="M139" s="260" t="s">
        <v>74</v>
      </c>
      <c r="N139" s="260" t="s">
        <v>113</v>
      </c>
      <c r="O139" s="260" t="s">
        <v>139</v>
      </c>
      <c r="P139" s="260"/>
      <c r="Q139" s="260"/>
      <c r="R139" s="260"/>
      <c r="S139" s="260" t="s">
        <v>4202</v>
      </c>
      <c r="T139" s="260"/>
      <c r="U139" s="260" t="s">
        <v>4230</v>
      </c>
      <c r="V139" s="260" t="s">
        <v>68</v>
      </c>
      <c r="W139" s="260" t="s">
        <v>68</v>
      </c>
      <c r="X139" s="260" t="s">
        <v>68</v>
      </c>
      <c r="Y139" s="260" t="s">
        <v>68</v>
      </c>
      <c r="Z139" s="260" t="s">
        <v>69</v>
      </c>
      <c r="AA139" s="260"/>
      <c r="AB139" s="260">
        <v>10000000011</v>
      </c>
      <c r="AC139" s="261">
        <v>60</v>
      </c>
      <c r="AD139" s="261">
        <v>8</v>
      </c>
      <c r="AE139" s="261">
        <v>0</v>
      </c>
      <c r="AF139" s="629">
        <v>108.80000000000001</v>
      </c>
      <c r="AG139" s="629">
        <f t="shared" si="24"/>
        <v>0</v>
      </c>
      <c r="AH139" s="660">
        <f t="shared" si="22"/>
        <v>108.80000000000001</v>
      </c>
      <c r="AI139" s="661">
        <f t="shared" si="23"/>
        <v>116.41600000000003</v>
      </c>
      <c r="AJ139" s="662"/>
    </row>
    <row r="140" spans="1:37" s="316" customFormat="1">
      <c r="A140" s="659">
        <v>10</v>
      </c>
      <c r="B140" s="260" t="s">
        <v>1</v>
      </c>
      <c r="C140" s="260" t="s">
        <v>4231</v>
      </c>
      <c r="D140" s="260" t="s">
        <v>4195</v>
      </c>
      <c r="E140" s="260" t="s">
        <v>994</v>
      </c>
      <c r="F140" s="260" t="s">
        <v>4232</v>
      </c>
      <c r="G140" s="260"/>
      <c r="H140" s="260" t="s">
        <v>4233</v>
      </c>
      <c r="I140" s="260"/>
      <c r="J140" s="260" t="s">
        <v>389</v>
      </c>
      <c r="K140" s="260"/>
      <c r="L140" s="260" t="s">
        <v>4223</v>
      </c>
      <c r="M140" s="260" t="s">
        <v>63</v>
      </c>
      <c r="N140" s="260" t="s">
        <v>113</v>
      </c>
      <c r="O140" s="260" t="s">
        <v>139</v>
      </c>
      <c r="P140" s="260"/>
      <c r="Q140" s="260"/>
      <c r="R140" s="260"/>
      <c r="S140" s="260"/>
      <c r="T140" s="260"/>
      <c r="U140" s="260" t="s">
        <v>4234</v>
      </c>
      <c r="V140" s="260" t="s">
        <v>68</v>
      </c>
      <c r="W140" s="260" t="s">
        <v>68</v>
      </c>
      <c r="X140" s="260" t="s">
        <v>68</v>
      </c>
      <c r="Y140" s="260" t="s">
        <v>68</v>
      </c>
      <c r="Z140" s="260" t="s">
        <v>69</v>
      </c>
      <c r="AA140" s="260"/>
      <c r="AB140" s="260">
        <v>10000000012</v>
      </c>
      <c r="AC140" s="261">
        <v>60</v>
      </c>
      <c r="AD140" s="261">
        <v>15</v>
      </c>
      <c r="AE140" s="261">
        <v>0</v>
      </c>
      <c r="AF140" s="629">
        <v>120</v>
      </c>
      <c r="AG140" s="629">
        <f t="shared" si="24"/>
        <v>0</v>
      </c>
      <c r="AH140" s="660">
        <f t="shared" si="22"/>
        <v>120</v>
      </c>
      <c r="AI140" s="661">
        <f t="shared" si="23"/>
        <v>128.4</v>
      </c>
      <c r="AJ140" s="662"/>
    </row>
    <row r="141" spans="1:37" s="316" customFormat="1">
      <c r="A141" s="659">
        <v>11</v>
      </c>
      <c r="B141" s="260" t="s">
        <v>1</v>
      </c>
      <c r="C141" s="260" t="s">
        <v>4235</v>
      </c>
      <c r="D141" s="260" t="s">
        <v>4195</v>
      </c>
      <c r="E141" s="260" t="s">
        <v>994</v>
      </c>
      <c r="F141" s="260" t="s">
        <v>4232</v>
      </c>
      <c r="G141" s="260"/>
      <c r="H141" s="260" t="s">
        <v>4233</v>
      </c>
      <c r="I141" s="260"/>
      <c r="J141" s="260" t="s">
        <v>389</v>
      </c>
      <c r="K141" s="260"/>
      <c r="L141" s="260" t="s">
        <v>4223</v>
      </c>
      <c r="M141" s="260" t="s">
        <v>63</v>
      </c>
      <c r="N141" s="260" t="s">
        <v>113</v>
      </c>
      <c r="O141" s="260" t="s">
        <v>139</v>
      </c>
      <c r="P141" s="260"/>
      <c r="Q141" s="260"/>
      <c r="R141" s="260"/>
      <c r="S141" s="260"/>
      <c r="T141" s="260"/>
      <c r="U141" s="260" t="s">
        <v>4236</v>
      </c>
      <c r="V141" s="260" t="s">
        <v>68</v>
      </c>
      <c r="W141" s="260" t="s">
        <v>68</v>
      </c>
      <c r="X141" s="260" t="s">
        <v>68</v>
      </c>
      <c r="Y141" s="260" t="s">
        <v>68</v>
      </c>
      <c r="Z141" s="260" t="s">
        <v>69</v>
      </c>
      <c r="AA141" s="260"/>
      <c r="AB141" s="260">
        <v>10000000012</v>
      </c>
      <c r="AC141" s="261">
        <v>60</v>
      </c>
      <c r="AD141" s="261">
        <v>15</v>
      </c>
      <c r="AE141" s="261">
        <v>0</v>
      </c>
      <c r="AF141" s="629">
        <v>120</v>
      </c>
      <c r="AG141" s="629">
        <f t="shared" si="24"/>
        <v>0</v>
      </c>
      <c r="AH141" s="660">
        <f t="shared" si="22"/>
        <v>120</v>
      </c>
      <c r="AI141" s="661">
        <f t="shared" si="23"/>
        <v>128.4</v>
      </c>
      <c r="AJ141" s="662"/>
    </row>
    <row r="142" spans="1:37" s="316" customFormat="1">
      <c r="A142" s="659">
        <v>12</v>
      </c>
      <c r="B142" s="260" t="s">
        <v>1</v>
      </c>
      <c r="C142" s="260" t="s">
        <v>4237</v>
      </c>
      <c r="D142" s="260" t="s">
        <v>4195</v>
      </c>
      <c r="E142" s="260" t="s">
        <v>994</v>
      </c>
      <c r="F142" s="260" t="s">
        <v>4232</v>
      </c>
      <c r="G142" s="260"/>
      <c r="H142" s="260" t="s">
        <v>4233</v>
      </c>
      <c r="I142" s="260"/>
      <c r="J142" s="260" t="s">
        <v>389</v>
      </c>
      <c r="K142" s="260"/>
      <c r="L142" s="260" t="s">
        <v>4223</v>
      </c>
      <c r="M142" s="260" t="s">
        <v>63</v>
      </c>
      <c r="N142" s="260" t="s">
        <v>113</v>
      </c>
      <c r="O142" s="260" t="s">
        <v>139</v>
      </c>
      <c r="P142" s="260"/>
      <c r="Q142" s="260"/>
      <c r="R142" s="260"/>
      <c r="S142" s="260"/>
      <c r="T142" s="260"/>
      <c r="U142" s="260" t="s">
        <v>4238</v>
      </c>
      <c r="V142" s="260" t="s">
        <v>68</v>
      </c>
      <c r="W142" s="260" t="s">
        <v>68</v>
      </c>
      <c r="X142" s="260" t="s">
        <v>68</v>
      </c>
      <c r="Y142" s="260" t="s">
        <v>68</v>
      </c>
      <c r="Z142" s="260" t="s">
        <v>69</v>
      </c>
      <c r="AA142" s="260"/>
      <c r="AB142" s="260">
        <v>10000000012</v>
      </c>
      <c r="AC142" s="261">
        <v>60</v>
      </c>
      <c r="AD142" s="261">
        <v>15</v>
      </c>
      <c r="AE142" s="261">
        <v>0</v>
      </c>
      <c r="AF142" s="629">
        <v>120</v>
      </c>
      <c r="AG142" s="629">
        <f t="shared" si="24"/>
        <v>0</v>
      </c>
      <c r="AH142" s="660">
        <f t="shared" si="22"/>
        <v>120</v>
      </c>
      <c r="AI142" s="661">
        <f t="shared" si="23"/>
        <v>128.4</v>
      </c>
      <c r="AJ142" s="662"/>
    </row>
    <row r="143" spans="1:37" s="316" customFormat="1">
      <c r="A143" s="659">
        <v>13</v>
      </c>
      <c r="B143" s="260" t="s">
        <v>1</v>
      </c>
      <c r="C143" s="260" t="s">
        <v>4239</v>
      </c>
      <c r="D143" s="260" t="s">
        <v>4195</v>
      </c>
      <c r="E143" s="260" t="s">
        <v>994</v>
      </c>
      <c r="F143" s="260" t="s">
        <v>4232</v>
      </c>
      <c r="G143" s="260"/>
      <c r="H143" s="260" t="s">
        <v>4233</v>
      </c>
      <c r="I143" s="260"/>
      <c r="J143" s="260" t="s">
        <v>389</v>
      </c>
      <c r="K143" s="260"/>
      <c r="L143" s="260" t="s">
        <v>4223</v>
      </c>
      <c r="M143" s="260" t="s">
        <v>63</v>
      </c>
      <c r="N143" s="260" t="s">
        <v>113</v>
      </c>
      <c r="O143" s="260" t="s">
        <v>139</v>
      </c>
      <c r="P143" s="260"/>
      <c r="Q143" s="260"/>
      <c r="R143" s="260"/>
      <c r="S143" s="260"/>
      <c r="T143" s="260"/>
      <c r="U143" s="260" t="s">
        <v>4240</v>
      </c>
      <c r="V143" s="260" t="s">
        <v>68</v>
      </c>
      <c r="W143" s="260" t="s">
        <v>68</v>
      </c>
      <c r="X143" s="260" t="s">
        <v>68</v>
      </c>
      <c r="Y143" s="260" t="s">
        <v>68</v>
      </c>
      <c r="Z143" s="260" t="s">
        <v>69</v>
      </c>
      <c r="AA143" s="260"/>
      <c r="AB143" s="260">
        <v>10000000012</v>
      </c>
      <c r="AC143" s="261">
        <v>60</v>
      </c>
      <c r="AD143" s="261">
        <v>15</v>
      </c>
      <c r="AE143" s="261">
        <v>0</v>
      </c>
      <c r="AF143" s="629">
        <v>120</v>
      </c>
      <c r="AG143" s="629">
        <f t="shared" si="24"/>
        <v>0</v>
      </c>
      <c r="AH143" s="660">
        <f t="shared" si="22"/>
        <v>120</v>
      </c>
      <c r="AI143" s="661">
        <f t="shared" si="23"/>
        <v>128.4</v>
      </c>
      <c r="AJ143" s="662"/>
    </row>
    <row r="144" spans="1:37" s="316" customFormat="1">
      <c r="A144" s="659">
        <v>14</v>
      </c>
      <c r="B144" s="260" t="s">
        <v>1</v>
      </c>
      <c r="C144" s="260" t="s">
        <v>4241</v>
      </c>
      <c r="D144" s="260" t="s">
        <v>4195</v>
      </c>
      <c r="E144" s="260" t="s">
        <v>994</v>
      </c>
      <c r="F144" s="260" t="s">
        <v>4242</v>
      </c>
      <c r="G144" s="260"/>
      <c r="H144" s="260" t="s">
        <v>4243</v>
      </c>
      <c r="I144" s="260"/>
      <c r="J144" s="260" t="s">
        <v>389</v>
      </c>
      <c r="K144" s="260"/>
      <c r="L144" s="260" t="s">
        <v>4244</v>
      </c>
      <c r="M144" s="260" t="s">
        <v>63</v>
      </c>
      <c r="N144" s="260" t="s">
        <v>113</v>
      </c>
      <c r="O144" s="260" t="s">
        <v>139</v>
      </c>
      <c r="P144" s="260"/>
      <c r="Q144" s="260"/>
      <c r="R144" s="260"/>
      <c r="S144" s="260"/>
      <c r="T144" s="260"/>
      <c r="U144" s="260" t="s">
        <v>4245</v>
      </c>
      <c r="V144" s="260" t="s">
        <v>68</v>
      </c>
      <c r="W144" s="260" t="s">
        <v>68</v>
      </c>
      <c r="X144" s="260" t="s">
        <v>68</v>
      </c>
      <c r="Y144" s="260" t="s">
        <v>68</v>
      </c>
      <c r="Z144" s="260" t="s">
        <v>69</v>
      </c>
      <c r="AA144" s="260"/>
      <c r="AB144" s="260">
        <v>10000000012</v>
      </c>
      <c r="AC144" s="261">
        <v>60</v>
      </c>
      <c r="AD144" s="261">
        <v>15</v>
      </c>
      <c r="AE144" s="261">
        <v>8</v>
      </c>
      <c r="AF144" s="629">
        <v>132.80000000000001</v>
      </c>
      <c r="AG144" s="629">
        <f t="shared" si="24"/>
        <v>0</v>
      </c>
      <c r="AH144" s="660">
        <f t="shared" si="22"/>
        <v>132.80000000000001</v>
      </c>
      <c r="AI144" s="661">
        <f t="shared" si="23"/>
        <v>142.09600000000003</v>
      </c>
      <c r="AJ144" s="662"/>
    </row>
    <row r="145" spans="1:37" s="316" customFormat="1">
      <c r="A145" s="659">
        <v>15</v>
      </c>
      <c r="B145" s="260" t="s">
        <v>1</v>
      </c>
      <c r="C145" s="260" t="s">
        <v>4246</v>
      </c>
      <c r="D145" s="260" t="s">
        <v>4195</v>
      </c>
      <c r="E145" s="260" t="s">
        <v>994</v>
      </c>
      <c r="F145" s="260" t="s">
        <v>4242</v>
      </c>
      <c r="G145" s="260"/>
      <c r="H145" s="260" t="s">
        <v>4243</v>
      </c>
      <c r="I145" s="260"/>
      <c r="J145" s="260" t="s">
        <v>389</v>
      </c>
      <c r="K145" s="260"/>
      <c r="L145" s="260" t="s">
        <v>4244</v>
      </c>
      <c r="M145" s="260" t="s">
        <v>63</v>
      </c>
      <c r="N145" s="260" t="s">
        <v>113</v>
      </c>
      <c r="O145" s="260" t="s">
        <v>139</v>
      </c>
      <c r="P145" s="260"/>
      <c r="Q145" s="260"/>
      <c r="R145" s="260"/>
      <c r="S145" s="260"/>
      <c r="T145" s="260"/>
      <c r="U145" s="260" t="s">
        <v>4247</v>
      </c>
      <c r="V145" s="260" t="s">
        <v>68</v>
      </c>
      <c r="W145" s="260" t="s">
        <v>68</v>
      </c>
      <c r="X145" s="260" t="s">
        <v>68</v>
      </c>
      <c r="Y145" s="260" t="s">
        <v>68</v>
      </c>
      <c r="Z145" s="260" t="s">
        <v>69</v>
      </c>
      <c r="AA145" s="260"/>
      <c r="AB145" s="260">
        <v>10000000012</v>
      </c>
      <c r="AC145" s="261">
        <v>60</v>
      </c>
      <c r="AD145" s="261">
        <v>15</v>
      </c>
      <c r="AE145" s="261">
        <v>8</v>
      </c>
      <c r="AF145" s="629">
        <v>132.80000000000001</v>
      </c>
      <c r="AG145" s="629">
        <f t="shared" si="24"/>
        <v>0</v>
      </c>
      <c r="AH145" s="660">
        <f t="shared" si="22"/>
        <v>132.80000000000001</v>
      </c>
      <c r="AI145" s="661">
        <f t="shared" si="23"/>
        <v>142.09600000000003</v>
      </c>
      <c r="AJ145" s="662"/>
    </row>
    <row r="146" spans="1:37" s="316" customFormat="1">
      <c r="A146" s="659">
        <v>16</v>
      </c>
      <c r="B146" s="260" t="s">
        <v>1</v>
      </c>
      <c r="C146" s="260" t="s">
        <v>4248</v>
      </c>
      <c r="D146" s="260" t="s">
        <v>4195</v>
      </c>
      <c r="E146" s="260" t="s">
        <v>994</v>
      </c>
      <c r="F146" s="260" t="s">
        <v>4242</v>
      </c>
      <c r="G146" s="260"/>
      <c r="H146" s="260" t="s">
        <v>4243</v>
      </c>
      <c r="I146" s="260"/>
      <c r="J146" s="260" t="s">
        <v>389</v>
      </c>
      <c r="K146" s="260"/>
      <c r="L146" s="260" t="s">
        <v>4244</v>
      </c>
      <c r="M146" s="260" t="s">
        <v>63</v>
      </c>
      <c r="N146" s="260" t="s">
        <v>113</v>
      </c>
      <c r="O146" s="260" t="s">
        <v>139</v>
      </c>
      <c r="P146" s="260"/>
      <c r="Q146" s="260"/>
      <c r="R146" s="260"/>
      <c r="S146" s="260"/>
      <c r="T146" s="260"/>
      <c r="U146" s="260" t="s">
        <v>4249</v>
      </c>
      <c r="V146" s="260" t="s">
        <v>68</v>
      </c>
      <c r="W146" s="260" t="s">
        <v>68</v>
      </c>
      <c r="X146" s="260" t="s">
        <v>68</v>
      </c>
      <c r="Y146" s="260" t="s">
        <v>68</v>
      </c>
      <c r="Z146" s="260" t="s">
        <v>69</v>
      </c>
      <c r="AA146" s="260"/>
      <c r="AB146" s="260">
        <v>10000000012</v>
      </c>
      <c r="AC146" s="261">
        <v>60</v>
      </c>
      <c r="AD146" s="261">
        <v>15</v>
      </c>
      <c r="AE146" s="261">
        <v>8</v>
      </c>
      <c r="AF146" s="629">
        <v>132.80000000000001</v>
      </c>
      <c r="AG146" s="629">
        <f t="shared" si="24"/>
        <v>0</v>
      </c>
      <c r="AH146" s="660">
        <f t="shared" si="22"/>
        <v>132.80000000000001</v>
      </c>
      <c r="AI146" s="661">
        <f t="shared" si="23"/>
        <v>142.09600000000003</v>
      </c>
      <c r="AJ146" s="662"/>
    </row>
    <row r="147" spans="1:37" s="316" customFormat="1">
      <c r="A147" s="659">
        <v>17</v>
      </c>
      <c r="B147" s="260" t="s">
        <v>1</v>
      </c>
      <c r="C147" s="260" t="s">
        <v>4250</v>
      </c>
      <c r="D147" s="260" t="s">
        <v>4195</v>
      </c>
      <c r="E147" s="260" t="s">
        <v>994</v>
      </c>
      <c r="F147" s="260" t="s">
        <v>4251</v>
      </c>
      <c r="G147" s="260"/>
      <c r="H147" s="260" t="s">
        <v>4252</v>
      </c>
      <c r="I147" s="260"/>
      <c r="J147" s="260" t="s">
        <v>396</v>
      </c>
      <c r="K147" s="260"/>
      <c r="L147" s="260" t="s">
        <v>4253</v>
      </c>
      <c r="M147" s="260" t="s">
        <v>63</v>
      </c>
      <c r="N147" s="260" t="s">
        <v>113</v>
      </c>
      <c r="O147" s="260" t="s">
        <v>65</v>
      </c>
      <c r="P147" s="260"/>
      <c r="Q147" s="260"/>
      <c r="R147" s="260"/>
      <c r="S147" s="260"/>
      <c r="T147" s="260"/>
      <c r="U147" s="260" t="s">
        <v>4254</v>
      </c>
      <c r="V147" s="260" t="s">
        <v>571</v>
      </c>
      <c r="W147" s="260" t="s">
        <v>571</v>
      </c>
      <c r="X147" s="260" t="s">
        <v>68</v>
      </c>
      <c r="Y147" s="260" t="s">
        <v>68</v>
      </c>
      <c r="Z147" s="260" t="s">
        <v>69</v>
      </c>
      <c r="AA147" s="260"/>
      <c r="AB147" s="260">
        <v>10000000022</v>
      </c>
      <c r="AC147" s="261">
        <v>60</v>
      </c>
      <c r="AD147" s="261">
        <v>25</v>
      </c>
      <c r="AE147" s="261">
        <v>8</v>
      </c>
      <c r="AF147" s="629">
        <v>148.80000000000001</v>
      </c>
      <c r="AG147" s="629">
        <v>0</v>
      </c>
      <c r="AH147" s="660">
        <f t="shared" si="22"/>
        <v>148.80000000000001</v>
      </c>
      <c r="AI147" s="661">
        <f t="shared" si="23"/>
        <v>159.21600000000001</v>
      </c>
      <c r="AJ147" s="662"/>
    </row>
    <row r="148" spans="1:37" s="316" customFormat="1">
      <c r="A148" s="659">
        <v>18</v>
      </c>
      <c r="B148" s="260" t="s">
        <v>1</v>
      </c>
      <c r="C148" s="260" t="s">
        <v>4255</v>
      </c>
      <c r="D148" s="260" t="s">
        <v>4195</v>
      </c>
      <c r="E148" s="260" t="s">
        <v>240</v>
      </c>
      <c r="F148" s="260" t="s">
        <v>3911</v>
      </c>
      <c r="G148" s="260"/>
      <c r="H148" s="260" t="s">
        <v>394</v>
      </c>
      <c r="I148" s="260">
        <v>3000</v>
      </c>
      <c r="J148" s="260" t="s">
        <v>121</v>
      </c>
      <c r="K148" s="260" t="s">
        <v>194</v>
      </c>
      <c r="L148" s="260" t="s">
        <v>386</v>
      </c>
      <c r="M148" s="260" t="s">
        <v>74</v>
      </c>
      <c r="N148" s="260" t="s">
        <v>75</v>
      </c>
      <c r="O148" s="260" t="s">
        <v>65</v>
      </c>
      <c r="P148" s="260"/>
      <c r="Q148" s="260"/>
      <c r="R148" s="260"/>
      <c r="S148" s="260" t="s">
        <v>3170</v>
      </c>
      <c r="T148" s="260"/>
      <c r="U148" s="260" t="s">
        <v>4256</v>
      </c>
      <c r="V148" s="260" t="s">
        <v>68</v>
      </c>
      <c r="W148" s="260" t="s">
        <v>68</v>
      </c>
      <c r="X148" s="260" t="s">
        <v>68</v>
      </c>
      <c r="Y148" s="260" t="s">
        <v>68</v>
      </c>
      <c r="Z148" s="260" t="s">
        <v>69</v>
      </c>
      <c r="AA148" s="260"/>
      <c r="AB148" s="260">
        <v>10005000871</v>
      </c>
      <c r="AC148" s="261">
        <v>52</v>
      </c>
      <c r="AD148" s="261">
        <v>8</v>
      </c>
      <c r="AE148" s="261">
        <v>8</v>
      </c>
      <c r="AF148" s="629">
        <v>108.80000000000001</v>
      </c>
      <c r="AG148" s="629">
        <f>AF148*(1-(0.95^0*0.9^0*0.8^0*0.7^0*0.65^0*0.93^0*0.93^0*1^0))</f>
        <v>0</v>
      </c>
      <c r="AH148" s="660">
        <f t="shared" si="22"/>
        <v>108.80000000000001</v>
      </c>
      <c r="AI148" s="661">
        <f t="shared" si="23"/>
        <v>116.41600000000003</v>
      </c>
      <c r="AJ148" s="662"/>
    </row>
    <row r="149" spans="1:37" s="316" customFormat="1">
      <c r="A149" s="659">
        <v>19</v>
      </c>
      <c r="B149" s="260" t="s">
        <v>1</v>
      </c>
      <c r="C149" s="260" t="s">
        <v>4257</v>
      </c>
      <c r="D149" s="260" t="s">
        <v>4195</v>
      </c>
      <c r="E149" s="260" t="s">
        <v>291</v>
      </c>
      <c r="F149" s="260" t="s">
        <v>3987</v>
      </c>
      <c r="G149" s="260"/>
      <c r="H149" s="260" t="s">
        <v>4258</v>
      </c>
      <c r="I149" s="260">
        <v>3000</v>
      </c>
      <c r="J149" s="260" t="s">
        <v>95</v>
      </c>
      <c r="K149" s="260"/>
      <c r="L149" s="260"/>
      <c r="M149" s="260" t="s">
        <v>74</v>
      </c>
      <c r="N149" s="260" t="s">
        <v>75</v>
      </c>
      <c r="O149" s="260" t="s">
        <v>65</v>
      </c>
      <c r="P149" s="260"/>
      <c r="Q149" s="260"/>
      <c r="R149" s="260"/>
      <c r="S149" s="260"/>
      <c r="T149" s="260"/>
      <c r="U149" s="260" t="s">
        <v>4259</v>
      </c>
      <c r="V149" s="260" t="s">
        <v>68</v>
      </c>
      <c r="W149" s="260" t="s">
        <v>68</v>
      </c>
      <c r="X149" s="260" t="s">
        <v>68</v>
      </c>
      <c r="Y149" s="260" t="s">
        <v>68</v>
      </c>
      <c r="Z149" s="260" t="s">
        <v>69</v>
      </c>
      <c r="AA149" s="260"/>
      <c r="AB149" s="260">
        <v>10000000011</v>
      </c>
      <c r="AC149" s="261">
        <v>55</v>
      </c>
      <c r="AD149" s="261">
        <v>10</v>
      </c>
      <c r="AE149" s="261">
        <v>0</v>
      </c>
      <c r="AF149" s="629">
        <v>104</v>
      </c>
      <c r="AG149" s="629">
        <v>0</v>
      </c>
      <c r="AH149" s="660">
        <f t="shared" si="22"/>
        <v>104</v>
      </c>
      <c r="AI149" s="661">
        <f t="shared" si="23"/>
        <v>111.28</v>
      </c>
      <c r="AJ149" s="662"/>
    </row>
    <row r="150" spans="1:37" s="316" customFormat="1">
      <c r="A150" s="659">
        <v>20</v>
      </c>
      <c r="B150" s="260" t="s">
        <v>1</v>
      </c>
      <c r="C150" s="260" t="s">
        <v>4260</v>
      </c>
      <c r="D150" s="260" t="s">
        <v>4195</v>
      </c>
      <c r="E150" s="260" t="s">
        <v>200</v>
      </c>
      <c r="F150" s="260" t="s">
        <v>3926</v>
      </c>
      <c r="G150" s="260"/>
      <c r="H150" s="260" t="s">
        <v>7</v>
      </c>
      <c r="I150" s="260" t="s">
        <v>4261</v>
      </c>
      <c r="J150" s="260" t="s">
        <v>389</v>
      </c>
      <c r="K150" s="260"/>
      <c r="L150" s="260"/>
      <c r="M150" s="260" t="s">
        <v>113</v>
      </c>
      <c r="N150" s="260" t="s">
        <v>401</v>
      </c>
      <c r="O150" s="260" t="s">
        <v>65</v>
      </c>
      <c r="P150" s="260"/>
      <c r="Q150" s="260"/>
      <c r="R150" s="260"/>
      <c r="S150" s="260"/>
      <c r="T150" s="260"/>
      <c r="U150" s="260" t="s">
        <v>4262</v>
      </c>
      <c r="V150" s="260" t="s">
        <v>68</v>
      </c>
      <c r="W150" s="260" t="s">
        <v>68</v>
      </c>
      <c r="X150" s="260" t="s">
        <v>68</v>
      </c>
      <c r="Y150" s="260" t="s">
        <v>68</v>
      </c>
      <c r="Z150" s="260" t="s">
        <v>69</v>
      </c>
      <c r="AA150" s="260"/>
      <c r="AB150" s="260">
        <v>10005000901</v>
      </c>
      <c r="AC150" s="261">
        <v>55</v>
      </c>
      <c r="AD150" s="261">
        <v>15</v>
      </c>
      <c r="AE150" s="261">
        <v>0</v>
      </c>
      <c r="AF150" s="629">
        <v>112</v>
      </c>
      <c r="AG150" s="629">
        <v>0</v>
      </c>
      <c r="AH150" s="660">
        <f t="shared" si="22"/>
        <v>112</v>
      </c>
      <c r="AI150" s="661">
        <f t="shared" si="23"/>
        <v>119.84</v>
      </c>
      <c r="AJ150" s="662"/>
    </row>
    <row r="151" spans="1:37" s="316" customFormat="1">
      <c r="A151" s="659">
        <v>21</v>
      </c>
      <c r="B151" s="260" t="s">
        <v>1</v>
      </c>
      <c r="C151" s="260" t="s">
        <v>4263</v>
      </c>
      <c r="D151" s="260" t="s">
        <v>4195</v>
      </c>
      <c r="E151" s="260" t="s">
        <v>3108</v>
      </c>
      <c r="F151" s="260" t="s">
        <v>3926</v>
      </c>
      <c r="G151" s="260"/>
      <c r="H151" s="260" t="s">
        <v>4264</v>
      </c>
      <c r="I151" s="260" t="s">
        <v>669</v>
      </c>
      <c r="J151" s="260" t="s">
        <v>396</v>
      </c>
      <c r="K151" s="260" t="s">
        <v>194</v>
      </c>
      <c r="L151" s="260">
        <v>1000</v>
      </c>
      <c r="M151" s="260" t="s">
        <v>74</v>
      </c>
      <c r="N151" s="260" t="s">
        <v>401</v>
      </c>
      <c r="O151" s="260" t="s">
        <v>65</v>
      </c>
      <c r="P151" s="260"/>
      <c r="Q151" s="260"/>
      <c r="R151" s="260"/>
      <c r="S151" s="260" t="s">
        <v>3260</v>
      </c>
      <c r="T151" s="260"/>
      <c r="U151" s="260" t="s">
        <v>4265</v>
      </c>
      <c r="V151" s="260" t="s">
        <v>68</v>
      </c>
      <c r="W151" s="260" t="s">
        <v>68</v>
      </c>
      <c r="X151" s="260" t="s">
        <v>68</v>
      </c>
      <c r="Y151" s="260" t="s">
        <v>68</v>
      </c>
      <c r="Z151" s="260" t="s">
        <v>69</v>
      </c>
      <c r="AA151" s="260"/>
      <c r="AB151" s="260">
        <v>10005000901</v>
      </c>
      <c r="AC151" s="261">
        <v>55</v>
      </c>
      <c r="AD151" s="261">
        <v>25</v>
      </c>
      <c r="AE151" s="261">
        <v>8</v>
      </c>
      <c r="AF151" s="629">
        <v>140.80000000000001</v>
      </c>
      <c r="AG151" s="629">
        <f>AF151*(1-(0.95^0*0.9^0*0.8^0*0.7^0*0.65^0*0.93^0*0.93^0*1^0))</f>
        <v>0</v>
      </c>
      <c r="AH151" s="660">
        <f t="shared" si="22"/>
        <v>140.80000000000001</v>
      </c>
      <c r="AI151" s="661">
        <f t="shared" si="23"/>
        <v>150.65600000000003</v>
      </c>
      <c r="AJ151" s="662"/>
    </row>
    <row r="152" spans="1:37" s="316" customFormat="1">
      <c r="A152" s="659">
        <v>22</v>
      </c>
      <c r="B152" s="260" t="s">
        <v>1</v>
      </c>
      <c r="C152" s="260" t="s">
        <v>4266</v>
      </c>
      <c r="D152" s="260" t="s">
        <v>4195</v>
      </c>
      <c r="E152" s="260" t="s">
        <v>3108</v>
      </c>
      <c r="F152" s="260" t="s">
        <v>3926</v>
      </c>
      <c r="G152" s="260"/>
      <c r="H152" s="260" t="s">
        <v>4264</v>
      </c>
      <c r="I152" s="260" t="s">
        <v>669</v>
      </c>
      <c r="J152" s="260" t="s">
        <v>396</v>
      </c>
      <c r="K152" s="260" t="s">
        <v>194</v>
      </c>
      <c r="L152" s="260" t="s">
        <v>450</v>
      </c>
      <c r="M152" s="260" t="s">
        <v>74</v>
      </c>
      <c r="N152" s="260" t="s">
        <v>401</v>
      </c>
      <c r="O152" s="260" t="s">
        <v>65</v>
      </c>
      <c r="P152" s="260"/>
      <c r="Q152" s="260"/>
      <c r="R152" s="260"/>
      <c r="S152" s="260" t="s">
        <v>3260</v>
      </c>
      <c r="T152" s="260"/>
      <c r="U152" s="260" t="s">
        <v>4267</v>
      </c>
      <c r="V152" s="260" t="s">
        <v>68</v>
      </c>
      <c r="W152" s="260" t="s">
        <v>68</v>
      </c>
      <c r="X152" s="260" t="s">
        <v>68</v>
      </c>
      <c r="Y152" s="260" t="s">
        <v>68</v>
      </c>
      <c r="Z152" s="260" t="s">
        <v>69</v>
      </c>
      <c r="AA152" s="260"/>
      <c r="AB152" s="260">
        <v>10005000901</v>
      </c>
      <c r="AC152" s="261">
        <v>55</v>
      </c>
      <c r="AD152" s="261">
        <v>25</v>
      </c>
      <c r="AE152" s="261">
        <v>16</v>
      </c>
      <c r="AF152" s="629">
        <v>153.60000000000002</v>
      </c>
      <c r="AG152" s="629">
        <f>AF152*(1-(0.95^0*0.9^0*0.8^0*0.7^0*0.65^0*0.93^0*0.93^0*1^0))</f>
        <v>0</v>
      </c>
      <c r="AH152" s="660">
        <f t="shared" si="22"/>
        <v>153.60000000000002</v>
      </c>
      <c r="AI152" s="661">
        <f t="shared" si="23"/>
        <v>164.35200000000003</v>
      </c>
      <c r="AJ152" s="662"/>
    </row>
    <row r="153" spans="1:37" s="316" customFormat="1">
      <c r="A153" s="659">
        <v>23</v>
      </c>
      <c r="B153" s="260" t="s">
        <v>1</v>
      </c>
      <c r="C153" s="260" t="s">
        <v>4268</v>
      </c>
      <c r="D153" s="260" t="s">
        <v>4195</v>
      </c>
      <c r="E153" s="260" t="s">
        <v>3108</v>
      </c>
      <c r="F153" s="260" t="s">
        <v>3926</v>
      </c>
      <c r="G153" s="260"/>
      <c r="H153" s="260" t="s">
        <v>4264</v>
      </c>
      <c r="I153" s="260" t="s">
        <v>669</v>
      </c>
      <c r="J153" s="260" t="s">
        <v>396</v>
      </c>
      <c r="K153" s="260" t="s">
        <v>194</v>
      </c>
      <c r="L153" s="260" t="s">
        <v>386</v>
      </c>
      <c r="M153" s="260" t="s">
        <v>74</v>
      </c>
      <c r="N153" s="260" t="s">
        <v>401</v>
      </c>
      <c r="O153" s="260" t="s">
        <v>65</v>
      </c>
      <c r="P153" s="260"/>
      <c r="Q153" s="260"/>
      <c r="R153" s="260"/>
      <c r="S153" s="260" t="s">
        <v>3260</v>
      </c>
      <c r="T153" s="260"/>
      <c r="U153" s="260" t="s">
        <v>4269</v>
      </c>
      <c r="V153" s="260" t="s">
        <v>68</v>
      </c>
      <c r="W153" s="260" t="s">
        <v>68</v>
      </c>
      <c r="X153" s="260" t="s">
        <v>68</v>
      </c>
      <c r="Y153" s="260" t="s">
        <v>68</v>
      </c>
      <c r="Z153" s="260" t="s">
        <v>69</v>
      </c>
      <c r="AA153" s="260"/>
      <c r="AB153" s="260">
        <v>10005000901</v>
      </c>
      <c r="AC153" s="261">
        <v>55</v>
      </c>
      <c r="AD153" s="261">
        <v>25</v>
      </c>
      <c r="AE153" s="261">
        <v>8</v>
      </c>
      <c r="AF153" s="629">
        <v>140.80000000000001</v>
      </c>
      <c r="AG153" s="629">
        <f>AF153*(1-(0.95^0*0.9^0*0.8^0*0.7^0*0.65^0*0.93^0*0.93^0*1^0))</f>
        <v>0</v>
      </c>
      <c r="AH153" s="660">
        <f t="shared" si="22"/>
        <v>140.80000000000001</v>
      </c>
      <c r="AI153" s="661">
        <f t="shared" si="23"/>
        <v>150.65600000000003</v>
      </c>
      <c r="AJ153" s="662"/>
    </row>
    <row r="154" spans="1:37" s="885" customFormat="1" ht="15.75" thickBot="1">
      <c r="A154" s="663">
        <v>24</v>
      </c>
      <c r="B154" s="664" t="s">
        <v>1</v>
      </c>
      <c r="C154" s="664" t="s">
        <v>4270</v>
      </c>
      <c r="D154" s="664" t="s">
        <v>4195</v>
      </c>
      <c r="E154" s="664" t="s">
        <v>3108</v>
      </c>
      <c r="F154" s="664" t="s">
        <v>3926</v>
      </c>
      <c r="G154" s="664"/>
      <c r="H154" s="664" t="s">
        <v>4264</v>
      </c>
      <c r="I154" s="664" t="s">
        <v>669</v>
      </c>
      <c r="J154" s="664" t="s">
        <v>396</v>
      </c>
      <c r="K154" s="664" t="s">
        <v>194</v>
      </c>
      <c r="L154" s="664" t="s">
        <v>4271</v>
      </c>
      <c r="M154" s="664" t="s">
        <v>74</v>
      </c>
      <c r="N154" s="664" t="s">
        <v>401</v>
      </c>
      <c r="O154" s="664" t="s">
        <v>65</v>
      </c>
      <c r="P154" s="664"/>
      <c r="Q154" s="664"/>
      <c r="R154" s="664"/>
      <c r="S154" s="664" t="s">
        <v>4272</v>
      </c>
      <c r="T154" s="664"/>
      <c r="U154" s="664" t="s">
        <v>4273</v>
      </c>
      <c r="V154" s="664" t="s">
        <v>68</v>
      </c>
      <c r="W154" s="664" t="s">
        <v>68</v>
      </c>
      <c r="X154" s="664" t="s">
        <v>68</v>
      </c>
      <c r="Y154" s="664" t="s">
        <v>68</v>
      </c>
      <c r="Z154" s="664" t="s">
        <v>69</v>
      </c>
      <c r="AA154" s="664"/>
      <c r="AB154" s="664">
        <v>10005000901</v>
      </c>
      <c r="AC154" s="665">
        <v>55</v>
      </c>
      <c r="AD154" s="665">
        <v>25</v>
      </c>
      <c r="AE154" s="665">
        <v>16</v>
      </c>
      <c r="AF154" s="666">
        <v>153.60000000000002</v>
      </c>
      <c r="AG154" s="666">
        <f>AF154*(1-(0.95^0*0.9^0*0.8^0*0.7^0*0.65^0*0.93^0*0.93^0*1^0))</f>
        <v>0</v>
      </c>
      <c r="AH154" s="667">
        <f t="shared" si="22"/>
        <v>153.60000000000002</v>
      </c>
      <c r="AI154" s="668">
        <f t="shared" si="23"/>
        <v>164.35200000000003</v>
      </c>
      <c r="AJ154" s="669"/>
    </row>
    <row r="155" spans="1:37" ht="15.75" thickBot="1">
      <c r="A155" s="628"/>
      <c r="B155" s="102"/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3"/>
      <c r="AD155" s="103"/>
      <c r="AE155" s="103"/>
      <c r="AF155" s="632"/>
      <c r="AG155" s="632"/>
      <c r="AH155" s="110"/>
      <c r="AI155" s="104"/>
      <c r="AJ155" s="105"/>
    </row>
    <row r="156" spans="1:37" s="622" customFormat="1" ht="15.75" thickBot="1">
      <c r="A156" s="439" t="s">
        <v>22</v>
      </c>
      <c r="B156" s="618" t="s">
        <v>23</v>
      </c>
      <c r="C156" s="618" t="s">
        <v>24</v>
      </c>
      <c r="D156" s="618" t="s">
        <v>25</v>
      </c>
      <c r="E156" s="618" t="s">
        <v>26</v>
      </c>
      <c r="F156" s="618" t="s">
        <v>27</v>
      </c>
      <c r="G156" s="618" t="s">
        <v>28</v>
      </c>
      <c r="H156" s="618" t="s">
        <v>29</v>
      </c>
      <c r="I156" s="618" t="s">
        <v>30</v>
      </c>
      <c r="J156" s="618" t="s">
        <v>31</v>
      </c>
      <c r="K156" s="618" t="s">
        <v>32</v>
      </c>
      <c r="L156" s="618" t="s">
        <v>33</v>
      </c>
      <c r="M156" s="618" t="s">
        <v>34</v>
      </c>
      <c r="N156" s="618" t="s">
        <v>35</v>
      </c>
      <c r="O156" s="618" t="s">
        <v>36</v>
      </c>
      <c r="P156" s="618" t="s">
        <v>37</v>
      </c>
      <c r="Q156" s="618" t="s">
        <v>38</v>
      </c>
      <c r="R156" s="618" t="s">
        <v>39</v>
      </c>
      <c r="S156" s="618" t="s">
        <v>40</v>
      </c>
      <c r="T156" s="618" t="s">
        <v>41</v>
      </c>
      <c r="U156" s="618" t="s">
        <v>42</v>
      </c>
      <c r="V156" s="618" t="s">
        <v>43</v>
      </c>
      <c r="W156" s="618" t="s">
        <v>44</v>
      </c>
      <c r="X156" s="618" t="s">
        <v>45</v>
      </c>
      <c r="Y156" s="618" t="s">
        <v>46</v>
      </c>
      <c r="Z156" s="618" t="s">
        <v>47</v>
      </c>
      <c r="AA156" s="618" t="s">
        <v>48</v>
      </c>
      <c r="AB156" s="618" t="s">
        <v>49</v>
      </c>
      <c r="AC156" s="377" t="s">
        <v>50</v>
      </c>
      <c r="AD156" s="377" t="s">
        <v>51</v>
      </c>
      <c r="AE156" s="377" t="s">
        <v>52</v>
      </c>
      <c r="AF156" s="377" t="s">
        <v>53</v>
      </c>
      <c r="AG156" s="377" t="s">
        <v>54</v>
      </c>
      <c r="AH156" s="377" t="s">
        <v>55</v>
      </c>
      <c r="AI156" s="619" t="s">
        <v>56</v>
      </c>
      <c r="AJ156" s="813"/>
      <c r="AK156" s="621"/>
    </row>
    <row r="157" spans="1:37" s="902" customFormat="1">
      <c r="A157" s="896">
        <v>1</v>
      </c>
      <c r="B157" s="897" t="s">
        <v>1</v>
      </c>
      <c r="C157" s="897" t="s">
        <v>4274</v>
      </c>
      <c r="D157" s="897" t="s">
        <v>4275</v>
      </c>
      <c r="E157" s="897" t="s">
        <v>4276</v>
      </c>
      <c r="F157" s="897" t="s">
        <v>4016</v>
      </c>
      <c r="G157" s="897"/>
      <c r="H157" s="897" t="s">
        <v>4277</v>
      </c>
      <c r="I157" s="897">
        <v>3000</v>
      </c>
      <c r="J157" s="897" t="s">
        <v>389</v>
      </c>
      <c r="K157" s="897"/>
      <c r="L157" s="897">
        <v>500</v>
      </c>
      <c r="M157" s="897" t="s">
        <v>74</v>
      </c>
      <c r="N157" s="897" t="s">
        <v>75</v>
      </c>
      <c r="O157" s="897" t="s">
        <v>65</v>
      </c>
      <c r="P157" s="897"/>
      <c r="Q157" s="897"/>
      <c r="R157" s="897"/>
      <c r="S157" s="897"/>
      <c r="T157" s="897"/>
      <c r="U157" s="897" t="s">
        <v>4278</v>
      </c>
      <c r="V157" s="897" t="s">
        <v>129</v>
      </c>
      <c r="W157" s="897" t="s">
        <v>68</v>
      </c>
      <c r="X157" s="897" t="s">
        <v>68</v>
      </c>
      <c r="Y157" s="897" t="s">
        <v>68</v>
      </c>
      <c r="Z157" s="897" t="s">
        <v>69</v>
      </c>
      <c r="AA157" s="897"/>
      <c r="AB157" s="897">
        <v>10000000011</v>
      </c>
      <c r="AC157" s="898">
        <v>157</v>
      </c>
      <c r="AD157" s="898">
        <v>13</v>
      </c>
      <c r="AE157" s="898">
        <v>0</v>
      </c>
      <c r="AF157" s="899">
        <v>272</v>
      </c>
      <c r="AG157" s="899">
        <f t="shared" ref="AG157:AG169" si="25">AF157*(1-(0.95^0*0.9^0*0.8^0*0.7^0*0.65^0*0.93^0*0.93^0*1^0))</f>
        <v>0</v>
      </c>
      <c r="AH157" s="484">
        <f t="shared" ref="AH157:AH174" si="26">AF157-AG157</f>
        <v>272</v>
      </c>
      <c r="AI157" s="900">
        <f>AF157*1.07</f>
        <v>291.04000000000002</v>
      </c>
      <c r="AJ157" s="410"/>
      <c r="AK157" s="901"/>
    </row>
    <row r="158" spans="1:37" s="902" customFormat="1">
      <c r="A158" s="896">
        <v>2</v>
      </c>
      <c r="B158" s="897" t="s">
        <v>1</v>
      </c>
      <c r="C158" s="897" t="s">
        <v>4279</v>
      </c>
      <c r="D158" s="897" t="s">
        <v>4275</v>
      </c>
      <c r="E158" s="897" t="s">
        <v>4276</v>
      </c>
      <c r="F158" s="897" t="s">
        <v>4280</v>
      </c>
      <c r="G158" s="897"/>
      <c r="H158" s="897" t="s">
        <v>4281</v>
      </c>
      <c r="I158" s="897"/>
      <c r="J158" s="897" t="s">
        <v>389</v>
      </c>
      <c r="K158" s="897"/>
      <c r="L158" s="897">
        <v>500</v>
      </c>
      <c r="M158" s="897" t="s">
        <v>74</v>
      </c>
      <c r="N158" s="897" t="s">
        <v>113</v>
      </c>
      <c r="O158" s="897" t="s">
        <v>65</v>
      </c>
      <c r="P158" s="897"/>
      <c r="Q158" s="897"/>
      <c r="R158" s="897"/>
      <c r="S158" s="897"/>
      <c r="T158" s="897"/>
      <c r="U158" s="897" t="s">
        <v>4282</v>
      </c>
      <c r="V158" s="897" t="s">
        <v>68</v>
      </c>
      <c r="W158" s="897" t="s">
        <v>68</v>
      </c>
      <c r="X158" s="897" t="s">
        <v>68</v>
      </c>
      <c r="Y158" s="897" t="s">
        <v>68</v>
      </c>
      <c r="Z158" s="897" t="s">
        <v>69</v>
      </c>
      <c r="AA158" s="897"/>
      <c r="AB158" s="897">
        <v>10000000011</v>
      </c>
      <c r="AC158" s="898">
        <v>135</v>
      </c>
      <c r="AD158" s="898">
        <v>13</v>
      </c>
      <c r="AE158" s="898">
        <v>0</v>
      </c>
      <c r="AF158" s="899">
        <v>236.8</v>
      </c>
      <c r="AG158" s="899">
        <f t="shared" si="25"/>
        <v>0</v>
      </c>
      <c r="AH158" s="484">
        <f t="shared" si="26"/>
        <v>236.8</v>
      </c>
      <c r="AI158" s="900">
        <f t="shared" ref="AI158:AI174" si="27">AF158*1.07</f>
        <v>253.37600000000003</v>
      </c>
      <c r="AJ158" s="410"/>
      <c r="AK158" s="901"/>
    </row>
    <row r="159" spans="1:37" s="902" customFormat="1">
      <c r="A159" s="896">
        <v>3</v>
      </c>
      <c r="B159" s="897" t="s">
        <v>1</v>
      </c>
      <c r="C159" s="897" t="s">
        <v>4283</v>
      </c>
      <c r="D159" s="897" t="s">
        <v>4275</v>
      </c>
      <c r="E159" s="897" t="s">
        <v>4276</v>
      </c>
      <c r="F159" s="897" t="s">
        <v>4280</v>
      </c>
      <c r="G159" s="897"/>
      <c r="H159" s="897" t="s">
        <v>4281</v>
      </c>
      <c r="I159" s="897"/>
      <c r="J159" s="897" t="s">
        <v>389</v>
      </c>
      <c r="K159" s="897"/>
      <c r="L159" s="897" t="s">
        <v>448</v>
      </c>
      <c r="M159" s="897" t="s">
        <v>74</v>
      </c>
      <c r="N159" s="897" t="s">
        <v>113</v>
      </c>
      <c r="O159" s="897" t="s">
        <v>65</v>
      </c>
      <c r="P159" s="897"/>
      <c r="Q159" s="897"/>
      <c r="R159" s="897"/>
      <c r="S159" s="897"/>
      <c r="T159" s="897"/>
      <c r="U159" s="897" t="s">
        <v>4284</v>
      </c>
      <c r="V159" s="897" t="s">
        <v>68</v>
      </c>
      <c r="W159" s="897" t="s">
        <v>68</v>
      </c>
      <c r="X159" s="897" t="s">
        <v>68</v>
      </c>
      <c r="Y159" s="897" t="s">
        <v>68</v>
      </c>
      <c r="Z159" s="897" t="s">
        <v>69</v>
      </c>
      <c r="AA159" s="897"/>
      <c r="AB159" s="897">
        <v>10000000011</v>
      </c>
      <c r="AC159" s="898">
        <v>135</v>
      </c>
      <c r="AD159" s="898">
        <v>13</v>
      </c>
      <c r="AE159" s="898">
        <v>20</v>
      </c>
      <c r="AF159" s="899">
        <v>268.8</v>
      </c>
      <c r="AG159" s="899">
        <f t="shared" si="25"/>
        <v>0</v>
      </c>
      <c r="AH159" s="484">
        <f t="shared" si="26"/>
        <v>268.8</v>
      </c>
      <c r="AI159" s="900">
        <f t="shared" si="27"/>
        <v>287.61600000000004</v>
      </c>
      <c r="AJ159" s="410"/>
      <c r="AK159" s="901"/>
    </row>
    <row r="160" spans="1:37" s="902" customFormat="1">
      <c r="A160" s="896">
        <v>4</v>
      </c>
      <c r="B160" s="897" t="s">
        <v>1</v>
      </c>
      <c r="C160" s="897" t="s">
        <v>4285</v>
      </c>
      <c r="D160" s="897" t="s">
        <v>4275</v>
      </c>
      <c r="E160" s="897" t="s">
        <v>4276</v>
      </c>
      <c r="F160" s="897" t="s">
        <v>4280</v>
      </c>
      <c r="G160" s="897"/>
      <c r="H160" s="897" t="s">
        <v>4281</v>
      </c>
      <c r="I160" s="897"/>
      <c r="J160" s="897" t="s">
        <v>396</v>
      </c>
      <c r="K160" s="897"/>
      <c r="L160" s="897">
        <v>500</v>
      </c>
      <c r="M160" s="897" t="s">
        <v>74</v>
      </c>
      <c r="N160" s="897" t="s">
        <v>113</v>
      </c>
      <c r="O160" s="897" t="s">
        <v>65</v>
      </c>
      <c r="P160" s="897"/>
      <c r="Q160" s="897"/>
      <c r="R160" s="897"/>
      <c r="S160" s="897"/>
      <c r="T160" s="897"/>
      <c r="U160" s="897" t="s">
        <v>4286</v>
      </c>
      <c r="V160" s="897" t="s">
        <v>68</v>
      </c>
      <c r="W160" s="897" t="s">
        <v>68</v>
      </c>
      <c r="X160" s="897" t="s">
        <v>68</v>
      </c>
      <c r="Y160" s="897" t="s">
        <v>68</v>
      </c>
      <c r="Z160" s="897" t="s">
        <v>69</v>
      </c>
      <c r="AA160" s="897"/>
      <c r="AB160" s="897">
        <v>10000000011</v>
      </c>
      <c r="AC160" s="898">
        <v>135</v>
      </c>
      <c r="AD160" s="898">
        <v>20</v>
      </c>
      <c r="AE160" s="898">
        <v>0</v>
      </c>
      <c r="AF160" s="899">
        <v>248</v>
      </c>
      <c r="AG160" s="899">
        <f t="shared" si="25"/>
        <v>0</v>
      </c>
      <c r="AH160" s="484">
        <f t="shared" si="26"/>
        <v>248</v>
      </c>
      <c r="AI160" s="900">
        <f t="shared" si="27"/>
        <v>265.36</v>
      </c>
      <c r="AJ160" s="410"/>
      <c r="AK160" s="901"/>
    </row>
    <row r="161" spans="1:37" s="902" customFormat="1">
      <c r="A161" s="896">
        <v>5</v>
      </c>
      <c r="B161" s="897" t="s">
        <v>1</v>
      </c>
      <c r="C161" s="897" t="s">
        <v>4287</v>
      </c>
      <c r="D161" s="897" t="s">
        <v>4275</v>
      </c>
      <c r="E161" s="897" t="s">
        <v>4276</v>
      </c>
      <c r="F161" s="897" t="s">
        <v>3895</v>
      </c>
      <c r="G161" s="897"/>
      <c r="H161" s="897" t="s">
        <v>3270</v>
      </c>
      <c r="I161" s="897"/>
      <c r="J161" s="897" t="s">
        <v>389</v>
      </c>
      <c r="K161" s="897"/>
      <c r="L161" s="897">
        <v>500</v>
      </c>
      <c r="M161" s="897" t="s">
        <v>74</v>
      </c>
      <c r="N161" s="897" t="s">
        <v>401</v>
      </c>
      <c r="O161" s="897" t="s">
        <v>65</v>
      </c>
      <c r="P161" s="897"/>
      <c r="Q161" s="897"/>
      <c r="R161" s="897"/>
      <c r="S161" s="897"/>
      <c r="T161" s="897"/>
      <c r="U161" s="897" t="s">
        <v>4288</v>
      </c>
      <c r="V161" s="897" t="s">
        <v>129</v>
      </c>
      <c r="W161" s="897" t="s">
        <v>68</v>
      </c>
      <c r="X161" s="897" t="s">
        <v>68</v>
      </c>
      <c r="Y161" s="897" t="s">
        <v>68</v>
      </c>
      <c r="Z161" s="897" t="s">
        <v>69</v>
      </c>
      <c r="AA161" s="897"/>
      <c r="AB161" s="897">
        <v>10005001061</v>
      </c>
      <c r="AC161" s="898">
        <v>243</v>
      </c>
      <c r="AD161" s="898">
        <v>13</v>
      </c>
      <c r="AE161" s="898">
        <v>0</v>
      </c>
      <c r="AF161" s="899">
        <v>409.6</v>
      </c>
      <c r="AG161" s="899">
        <f t="shared" si="25"/>
        <v>0</v>
      </c>
      <c r="AH161" s="484">
        <f t="shared" si="26"/>
        <v>409.6</v>
      </c>
      <c r="AI161" s="900">
        <f t="shared" si="27"/>
        <v>438.27200000000005</v>
      </c>
      <c r="AJ161" s="410"/>
      <c r="AK161" s="901"/>
    </row>
    <row r="162" spans="1:37" s="902" customFormat="1">
      <c r="A162" s="896">
        <v>6</v>
      </c>
      <c r="B162" s="897" t="s">
        <v>1</v>
      </c>
      <c r="C162" s="897" t="s">
        <v>4289</v>
      </c>
      <c r="D162" s="897" t="s">
        <v>4275</v>
      </c>
      <c r="E162" s="897" t="s">
        <v>4276</v>
      </c>
      <c r="F162" s="897" t="s">
        <v>3895</v>
      </c>
      <c r="G162" s="897"/>
      <c r="H162" s="897" t="s">
        <v>3270</v>
      </c>
      <c r="I162" s="897"/>
      <c r="J162" s="897" t="s">
        <v>389</v>
      </c>
      <c r="K162" s="897"/>
      <c r="L162" s="897">
        <v>500</v>
      </c>
      <c r="M162" s="897" t="s">
        <v>74</v>
      </c>
      <c r="N162" s="897" t="s">
        <v>401</v>
      </c>
      <c r="O162" s="897" t="s">
        <v>65</v>
      </c>
      <c r="P162" s="897"/>
      <c r="Q162" s="897"/>
      <c r="R162" s="897"/>
      <c r="S162" s="897"/>
      <c r="T162" s="897"/>
      <c r="U162" s="897" t="s">
        <v>4290</v>
      </c>
      <c r="V162" s="897" t="s">
        <v>129</v>
      </c>
      <c r="W162" s="897" t="s">
        <v>68</v>
      </c>
      <c r="X162" s="897" t="s">
        <v>68</v>
      </c>
      <c r="Y162" s="897" t="s">
        <v>68</v>
      </c>
      <c r="Z162" s="897" t="s">
        <v>69</v>
      </c>
      <c r="AA162" s="897"/>
      <c r="AB162" s="897">
        <v>10005001061</v>
      </c>
      <c r="AC162" s="898">
        <v>243</v>
      </c>
      <c r="AD162" s="898">
        <v>13</v>
      </c>
      <c r="AE162" s="898">
        <v>0</v>
      </c>
      <c r="AF162" s="899">
        <v>409.6</v>
      </c>
      <c r="AG162" s="899">
        <f t="shared" si="25"/>
        <v>0</v>
      </c>
      <c r="AH162" s="484">
        <f t="shared" si="26"/>
        <v>409.6</v>
      </c>
      <c r="AI162" s="900">
        <f t="shared" si="27"/>
        <v>438.27200000000005</v>
      </c>
      <c r="AJ162" s="410"/>
      <c r="AK162" s="901"/>
    </row>
    <row r="163" spans="1:37" s="902" customFormat="1">
      <c r="A163" s="896">
        <v>7</v>
      </c>
      <c r="B163" s="897" t="s">
        <v>1</v>
      </c>
      <c r="C163" s="897" t="s">
        <v>4291</v>
      </c>
      <c r="D163" s="897" t="s">
        <v>4275</v>
      </c>
      <c r="E163" s="897" t="s">
        <v>4276</v>
      </c>
      <c r="F163" s="897" t="s">
        <v>3895</v>
      </c>
      <c r="G163" s="897"/>
      <c r="H163" s="897" t="s">
        <v>3270</v>
      </c>
      <c r="I163" s="897"/>
      <c r="J163" s="897" t="s">
        <v>389</v>
      </c>
      <c r="K163" s="897"/>
      <c r="L163" s="897">
        <v>500</v>
      </c>
      <c r="M163" s="897" t="s">
        <v>74</v>
      </c>
      <c r="N163" s="897" t="s">
        <v>401</v>
      </c>
      <c r="O163" s="897" t="s">
        <v>65</v>
      </c>
      <c r="P163" s="897"/>
      <c r="Q163" s="897"/>
      <c r="R163" s="897"/>
      <c r="S163" s="897"/>
      <c r="T163" s="897"/>
      <c r="U163" s="897" t="s">
        <v>4292</v>
      </c>
      <c r="V163" s="897" t="s">
        <v>129</v>
      </c>
      <c r="W163" s="897" t="s">
        <v>68</v>
      </c>
      <c r="X163" s="897" t="s">
        <v>68</v>
      </c>
      <c r="Y163" s="897" t="s">
        <v>68</v>
      </c>
      <c r="Z163" s="897" t="s">
        <v>69</v>
      </c>
      <c r="AA163" s="897"/>
      <c r="AB163" s="897">
        <v>10005001061</v>
      </c>
      <c r="AC163" s="898">
        <v>243</v>
      </c>
      <c r="AD163" s="898">
        <v>13</v>
      </c>
      <c r="AE163" s="898">
        <v>0</v>
      </c>
      <c r="AF163" s="899">
        <v>409.6</v>
      </c>
      <c r="AG163" s="899">
        <f t="shared" si="25"/>
        <v>0</v>
      </c>
      <c r="AH163" s="484">
        <f t="shared" si="26"/>
        <v>409.6</v>
      </c>
      <c r="AI163" s="900">
        <f t="shared" si="27"/>
        <v>438.27200000000005</v>
      </c>
      <c r="AJ163" s="410"/>
      <c r="AK163" s="901"/>
    </row>
    <row r="164" spans="1:37" s="902" customFormat="1">
      <c r="A164" s="896">
        <v>8</v>
      </c>
      <c r="B164" s="897" t="s">
        <v>1</v>
      </c>
      <c r="C164" s="897" t="s">
        <v>4293</v>
      </c>
      <c r="D164" s="897" t="s">
        <v>4275</v>
      </c>
      <c r="E164" s="897" t="s">
        <v>4276</v>
      </c>
      <c r="F164" s="897" t="s">
        <v>3895</v>
      </c>
      <c r="G164" s="897"/>
      <c r="H164" s="897" t="s">
        <v>3270</v>
      </c>
      <c r="I164" s="897"/>
      <c r="J164" s="897" t="s">
        <v>389</v>
      </c>
      <c r="K164" s="897"/>
      <c r="L164" s="897">
        <v>500</v>
      </c>
      <c r="M164" s="897" t="s">
        <v>74</v>
      </c>
      <c r="N164" s="897" t="s">
        <v>401</v>
      </c>
      <c r="O164" s="897" t="s">
        <v>65</v>
      </c>
      <c r="P164" s="897"/>
      <c r="Q164" s="897"/>
      <c r="R164" s="897"/>
      <c r="S164" s="897"/>
      <c r="T164" s="897"/>
      <c r="U164" s="897" t="s">
        <v>4294</v>
      </c>
      <c r="V164" s="897" t="s">
        <v>129</v>
      </c>
      <c r="W164" s="897" t="s">
        <v>68</v>
      </c>
      <c r="X164" s="897" t="s">
        <v>68</v>
      </c>
      <c r="Y164" s="897" t="s">
        <v>68</v>
      </c>
      <c r="Z164" s="897" t="s">
        <v>69</v>
      </c>
      <c r="AA164" s="897"/>
      <c r="AB164" s="897">
        <v>10005001061</v>
      </c>
      <c r="AC164" s="898">
        <v>243</v>
      </c>
      <c r="AD164" s="898">
        <v>13</v>
      </c>
      <c r="AE164" s="898">
        <v>0</v>
      </c>
      <c r="AF164" s="899">
        <v>409.6</v>
      </c>
      <c r="AG164" s="899">
        <f t="shared" si="25"/>
        <v>0</v>
      </c>
      <c r="AH164" s="484">
        <f t="shared" si="26"/>
        <v>409.6</v>
      </c>
      <c r="AI164" s="900">
        <f t="shared" si="27"/>
        <v>438.27200000000005</v>
      </c>
      <c r="AJ164" s="410"/>
      <c r="AK164" s="901"/>
    </row>
    <row r="165" spans="1:37" s="902" customFormat="1">
      <c r="A165" s="896">
        <v>9</v>
      </c>
      <c r="B165" s="897" t="s">
        <v>1</v>
      </c>
      <c r="C165" s="897" t="s">
        <v>4295</v>
      </c>
      <c r="D165" s="897" t="s">
        <v>4275</v>
      </c>
      <c r="E165" s="897" t="s">
        <v>4276</v>
      </c>
      <c r="F165" s="897" t="s">
        <v>3895</v>
      </c>
      <c r="G165" s="897"/>
      <c r="H165" s="897" t="s">
        <v>3270</v>
      </c>
      <c r="I165" s="897"/>
      <c r="J165" s="897" t="s">
        <v>454</v>
      </c>
      <c r="K165" s="897"/>
      <c r="L165" s="897">
        <v>500</v>
      </c>
      <c r="M165" s="897" t="s">
        <v>74</v>
      </c>
      <c r="N165" s="897" t="s">
        <v>401</v>
      </c>
      <c r="O165" s="897" t="s">
        <v>65</v>
      </c>
      <c r="P165" s="897"/>
      <c r="Q165" s="897"/>
      <c r="R165" s="897"/>
      <c r="S165" s="897"/>
      <c r="T165" s="897"/>
      <c r="U165" s="897" t="s">
        <v>4296</v>
      </c>
      <c r="V165" s="897" t="s">
        <v>129</v>
      </c>
      <c r="W165" s="897" t="s">
        <v>68</v>
      </c>
      <c r="X165" s="897" t="s">
        <v>68</v>
      </c>
      <c r="Y165" s="897" t="s">
        <v>68</v>
      </c>
      <c r="Z165" s="897" t="s">
        <v>69</v>
      </c>
      <c r="AA165" s="897"/>
      <c r="AB165" s="897">
        <v>10005001061</v>
      </c>
      <c r="AC165" s="898">
        <v>243</v>
      </c>
      <c r="AD165" s="898">
        <v>40</v>
      </c>
      <c r="AE165" s="898">
        <v>0</v>
      </c>
      <c r="AF165" s="899">
        <v>452.8</v>
      </c>
      <c r="AG165" s="899">
        <f t="shared" si="25"/>
        <v>0</v>
      </c>
      <c r="AH165" s="484">
        <f t="shared" si="26"/>
        <v>452.8</v>
      </c>
      <c r="AI165" s="900">
        <f t="shared" si="27"/>
        <v>484.49600000000004</v>
      </c>
      <c r="AJ165" s="410"/>
      <c r="AK165" s="901"/>
    </row>
    <row r="166" spans="1:37" s="902" customFormat="1">
      <c r="A166" s="896">
        <v>10</v>
      </c>
      <c r="B166" s="897" t="s">
        <v>1</v>
      </c>
      <c r="C166" s="897" t="s">
        <v>4297</v>
      </c>
      <c r="D166" s="897" t="s">
        <v>4275</v>
      </c>
      <c r="E166" s="897" t="s">
        <v>4276</v>
      </c>
      <c r="F166" s="897" t="s">
        <v>3895</v>
      </c>
      <c r="G166" s="897"/>
      <c r="H166" s="897" t="s">
        <v>3270</v>
      </c>
      <c r="I166" s="897"/>
      <c r="J166" s="897" t="s">
        <v>454</v>
      </c>
      <c r="K166" s="897"/>
      <c r="L166" s="897" t="s">
        <v>3226</v>
      </c>
      <c r="M166" s="897" t="s">
        <v>74</v>
      </c>
      <c r="N166" s="897" t="s">
        <v>401</v>
      </c>
      <c r="O166" s="897" t="s">
        <v>65</v>
      </c>
      <c r="P166" s="897"/>
      <c r="Q166" s="897"/>
      <c r="R166" s="897"/>
      <c r="S166" s="897"/>
      <c r="T166" s="897"/>
      <c r="U166" s="897" t="s">
        <v>4298</v>
      </c>
      <c r="V166" s="897" t="s">
        <v>129</v>
      </c>
      <c r="W166" s="897" t="s">
        <v>68</v>
      </c>
      <c r="X166" s="897" t="s">
        <v>68</v>
      </c>
      <c r="Y166" s="897" t="s">
        <v>68</v>
      </c>
      <c r="Z166" s="897" t="s">
        <v>69</v>
      </c>
      <c r="AA166" s="897"/>
      <c r="AB166" s="897">
        <v>10005001061</v>
      </c>
      <c r="AC166" s="898">
        <v>243</v>
      </c>
      <c r="AD166" s="898">
        <v>40</v>
      </c>
      <c r="AE166" s="898">
        <v>20</v>
      </c>
      <c r="AF166" s="899">
        <v>484.8</v>
      </c>
      <c r="AG166" s="899">
        <f t="shared" si="25"/>
        <v>0</v>
      </c>
      <c r="AH166" s="484">
        <f t="shared" si="26"/>
        <v>484.8</v>
      </c>
      <c r="AI166" s="900">
        <f t="shared" si="27"/>
        <v>518.73599999999999</v>
      </c>
      <c r="AJ166" s="410"/>
      <c r="AK166" s="901"/>
    </row>
    <row r="167" spans="1:37" s="902" customFormat="1">
      <c r="A167" s="896">
        <v>11</v>
      </c>
      <c r="B167" s="897" t="s">
        <v>1</v>
      </c>
      <c r="C167" s="897" t="s">
        <v>4299</v>
      </c>
      <c r="D167" s="897" t="s">
        <v>4275</v>
      </c>
      <c r="E167" s="897" t="s">
        <v>4276</v>
      </c>
      <c r="F167" s="897" t="s">
        <v>3895</v>
      </c>
      <c r="G167" s="897"/>
      <c r="H167" s="897" t="s">
        <v>3270</v>
      </c>
      <c r="I167" s="897"/>
      <c r="J167" s="897" t="s">
        <v>454</v>
      </c>
      <c r="K167" s="897"/>
      <c r="L167" s="897" t="s">
        <v>3226</v>
      </c>
      <c r="M167" s="897" t="s">
        <v>113</v>
      </c>
      <c r="N167" s="897" t="s">
        <v>401</v>
      </c>
      <c r="O167" s="897" t="s">
        <v>65</v>
      </c>
      <c r="P167" s="897"/>
      <c r="Q167" s="897"/>
      <c r="R167" s="897"/>
      <c r="S167" s="897"/>
      <c r="T167" s="897"/>
      <c r="U167" s="897" t="s">
        <v>4300</v>
      </c>
      <c r="V167" s="897" t="s">
        <v>129</v>
      </c>
      <c r="W167" s="897" t="s">
        <v>68</v>
      </c>
      <c r="X167" s="897" t="s">
        <v>68</v>
      </c>
      <c r="Y167" s="897" t="s">
        <v>68</v>
      </c>
      <c r="Z167" s="897" t="s">
        <v>69</v>
      </c>
      <c r="AA167" s="897"/>
      <c r="AB167" s="897">
        <v>10005001061</v>
      </c>
      <c r="AC167" s="898">
        <v>243</v>
      </c>
      <c r="AD167" s="898">
        <v>40</v>
      </c>
      <c r="AE167" s="898">
        <v>20</v>
      </c>
      <c r="AF167" s="899">
        <v>484.8</v>
      </c>
      <c r="AG167" s="899">
        <f t="shared" si="25"/>
        <v>0</v>
      </c>
      <c r="AH167" s="484">
        <f t="shared" si="26"/>
        <v>484.8</v>
      </c>
      <c r="AI167" s="900">
        <f t="shared" si="27"/>
        <v>518.73599999999999</v>
      </c>
      <c r="AJ167" s="410"/>
      <c r="AK167" s="901"/>
    </row>
    <row r="168" spans="1:37" s="902" customFormat="1">
      <c r="A168" s="896">
        <v>12</v>
      </c>
      <c r="B168" s="897" t="s">
        <v>1</v>
      </c>
      <c r="C168" s="897" t="s">
        <v>4301</v>
      </c>
      <c r="D168" s="897" t="s">
        <v>4275</v>
      </c>
      <c r="E168" s="897" t="s">
        <v>4276</v>
      </c>
      <c r="F168" s="897" t="s">
        <v>3895</v>
      </c>
      <c r="G168" s="897"/>
      <c r="H168" s="897" t="s">
        <v>3270</v>
      </c>
      <c r="I168" s="897"/>
      <c r="J168" s="897" t="s">
        <v>454</v>
      </c>
      <c r="K168" s="897"/>
      <c r="L168" s="897" t="s">
        <v>3226</v>
      </c>
      <c r="M168" s="897" t="s">
        <v>74</v>
      </c>
      <c r="N168" s="897" t="s">
        <v>401</v>
      </c>
      <c r="O168" s="897" t="s">
        <v>65</v>
      </c>
      <c r="P168" s="897"/>
      <c r="Q168" s="897"/>
      <c r="R168" s="897"/>
      <c r="S168" s="897"/>
      <c r="T168" s="897"/>
      <c r="U168" s="897" t="s">
        <v>4302</v>
      </c>
      <c r="V168" s="897" t="s">
        <v>129</v>
      </c>
      <c r="W168" s="897" t="s">
        <v>68</v>
      </c>
      <c r="X168" s="897" t="s">
        <v>68</v>
      </c>
      <c r="Y168" s="897" t="s">
        <v>68</v>
      </c>
      <c r="Z168" s="897" t="s">
        <v>69</v>
      </c>
      <c r="AA168" s="897"/>
      <c r="AB168" s="897">
        <v>10005001061</v>
      </c>
      <c r="AC168" s="898">
        <v>243</v>
      </c>
      <c r="AD168" s="898">
        <v>40</v>
      </c>
      <c r="AE168" s="898">
        <v>20</v>
      </c>
      <c r="AF168" s="899">
        <v>484.8</v>
      </c>
      <c r="AG168" s="899">
        <f t="shared" si="25"/>
        <v>0</v>
      </c>
      <c r="AH168" s="484">
        <f t="shared" si="26"/>
        <v>484.8</v>
      </c>
      <c r="AI168" s="900">
        <f t="shared" si="27"/>
        <v>518.73599999999999</v>
      </c>
      <c r="AJ168" s="410"/>
      <c r="AK168" s="901"/>
    </row>
    <row r="169" spans="1:37" s="902" customFormat="1">
      <c r="A169" s="896">
        <v>13</v>
      </c>
      <c r="B169" s="897" t="s">
        <v>1</v>
      </c>
      <c r="C169" s="897" t="s">
        <v>4303</v>
      </c>
      <c r="D169" s="897" t="s">
        <v>4275</v>
      </c>
      <c r="E169" s="897" t="s">
        <v>4276</v>
      </c>
      <c r="F169" s="897" t="s">
        <v>3895</v>
      </c>
      <c r="G169" s="897"/>
      <c r="H169" s="897" t="s">
        <v>3270</v>
      </c>
      <c r="I169" s="897"/>
      <c r="J169" s="897" t="s">
        <v>121</v>
      </c>
      <c r="K169" s="897"/>
      <c r="L169" s="897">
        <v>500</v>
      </c>
      <c r="M169" s="897" t="s">
        <v>113</v>
      </c>
      <c r="N169" s="897" t="s">
        <v>401</v>
      </c>
      <c r="O169" s="897" t="s">
        <v>65</v>
      </c>
      <c r="P169" s="897"/>
      <c r="Q169" s="897"/>
      <c r="R169" s="897"/>
      <c r="S169" s="897"/>
      <c r="T169" s="897"/>
      <c r="U169" s="897" t="s">
        <v>4304</v>
      </c>
      <c r="V169" s="897" t="s">
        <v>129</v>
      </c>
      <c r="W169" s="897" t="s">
        <v>68</v>
      </c>
      <c r="X169" s="897" t="s">
        <v>68</v>
      </c>
      <c r="Y169" s="897" t="s">
        <v>68</v>
      </c>
      <c r="Z169" s="897" t="s">
        <v>69</v>
      </c>
      <c r="AA169" s="897"/>
      <c r="AB169" s="897">
        <v>10005001061</v>
      </c>
      <c r="AC169" s="898">
        <v>243</v>
      </c>
      <c r="AD169" s="898">
        <v>5</v>
      </c>
      <c r="AE169" s="898">
        <v>0</v>
      </c>
      <c r="AF169" s="899">
        <v>396.8</v>
      </c>
      <c r="AG169" s="899">
        <f t="shared" si="25"/>
        <v>0</v>
      </c>
      <c r="AH169" s="484">
        <f t="shared" si="26"/>
        <v>396.8</v>
      </c>
      <c r="AI169" s="900">
        <f t="shared" si="27"/>
        <v>424.57600000000002</v>
      </c>
      <c r="AJ169" s="410"/>
      <c r="AK169" s="901"/>
    </row>
    <row r="170" spans="1:37" s="902" customFormat="1">
      <c r="A170" s="896">
        <v>14</v>
      </c>
      <c r="B170" s="897" t="s">
        <v>1</v>
      </c>
      <c r="C170" s="897" t="s">
        <v>4305</v>
      </c>
      <c r="D170" s="897" t="s">
        <v>4275</v>
      </c>
      <c r="E170" s="897" t="s">
        <v>4306</v>
      </c>
      <c r="F170" s="897" t="s">
        <v>3907</v>
      </c>
      <c r="G170" s="897"/>
      <c r="H170" s="897" t="s">
        <v>388</v>
      </c>
      <c r="I170" s="897">
        <v>3000</v>
      </c>
      <c r="J170" s="897" t="s">
        <v>108</v>
      </c>
      <c r="K170" s="897"/>
      <c r="L170" s="897"/>
      <c r="M170" s="897" t="s">
        <v>74</v>
      </c>
      <c r="N170" s="897" t="s">
        <v>75</v>
      </c>
      <c r="O170" s="897" t="s">
        <v>65</v>
      </c>
      <c r="P170" s="897"/>
      <c r="Q170" s="897"/>
      <c r="R170" s="897"/>
      <c r="S170" s="897"/>
      <c r="T170" s="897"/>
      <c r="U170" s="897" t="s">
        <v>4307</v>
      </c>
      <c r="V170" s="897" t="s">
        <v>68</v>
      </c>
      <c r="W170" s="897" t="s">
        <v>68</v>
      </c>
      <c r="X170" s="897" t="s">
        <v>68</v>
      </c>
      <c r="Y170" s="897" t="s">
        <v>68</v>
      </c>
      <c r="Z170" s="897" t="s">
        <v>69</v>
      </c>
      <c r="AA170" s="897"/>
      <c r="AB170" s="897">
        <v>10005000841</v>
      </c>
      <c r="AC170" s="898">
        <v>48</v>
      </c>
      <c r="AD170" s="898">
        <v>0</v>
      </c>
      <c r="AE170" s="898">
        <v>0</v>
      </c>
      <c r="AF170" s="899">
        <v>76.800000000000011</v>
      </c>
      <c r="AG170" s="899">
        <f>AF170*(1-(0.95^0*0.9^0*0.8^0*0.7^0*0.65^0*0.93^0*0.93^1*1^0))</f>
        <v>5.3759999999999968</v>
      </c>
      <c r="AH170" s="484">
        <f t="shared" si="26"/>
        <v>71.424000000000021</v>
      </c>
      <c r="AI170" s="900">
        <f t="shared" si="27"/>
        <v>82.176000000000016</v>
      </c>
      <c r="AJ170" s="410"/>
      <c r="AK170" s="901"/>
    </row>
    <row r="171" spans="1:37" s="902" customFormat="1">
      <c r="A171" s="896">
        <v>15</v>
      </c>
      <c r="B171" s="897" t="s">
        <v>1</v>
      </c>
      <c r="C171" s="897" t="s">
        <v>4308</v>
      </c>
      <c r="D171" s="897" t="s">
        <v>4275</v>
      </c>
      <c r="E171" s="897" t="s">
        <v>4306</v>
      </c>
      <c r="F171" s="897" t="s">
        <v>3907</v>
      </c>
      <c r="G171" s="897"/>
      <c r="H171" s="897" t="s">
        <v>388</v>
      </c>
      <c r="I171" s="897">
        <v>3000</v>
      </c>
      <c r="J171" s="897" t="s">
        <v>108</v>
      </c>
      <c r="K171" s="897"/>
      <c r="L171" s="897"/>
      <c r="M171" s="897" t="s">
        <v>74</v>
      </c>
      <c r="N171" s="897" t="s">
        <v>75</v>
      </c>
      <c r="O171" s="897" t="s">
        <v>65</v>
      </c>
      <c r="P171" s="897"/>
      <c r="Q171" s="897"/>
      <c r="R171" s="897"/>
      <c r="S171" s="897"/>
      <c r="T171" s="897"/>
      <c r="U171" s="897" t="s">
        <v>4309</v>
      </c>
      <c r="V171" s="897" t="s">
        <v>68</v>
      </c>
      <c r="W171" s="897" t="s">
        <v>68</v>
      </c>
      <c r="X171" s="897" t="s">
        <v>68</v>
      </c>
      <c r="Y171" s="897" t="s">
        <v>68</v>
      </c>
      <c r="Z171" s="897" t="s">
        <v>69</v>
      </c>
      <c r="AA171" s="897"/>
      <c r="AB171" s="897">
        <v>10005000841</v>
      </c>
      <c r="AC171" s="898">
        <v>48</v>
      </c>
      <c r="AD171" s="898">
        <v>5</v>
      </c>
      <c r="AE171" s="898">
        <v>0</v>
      </c>
      <c r="AF171" s="899">
        <v>84.800000000000011</v>
      </c>
      <c r="AG171" s="899">
        <f>AF171*(1-(0.95^0*0.9^0*0.8^0*0.7^0*0.65^0*0.93^0*0.93^1*1^0))</f>
        <v>5.9359999999999964</v>
      </c>
      <c r="AH171" s="484">
        <f t="shared" si="26"/>
        <v>78.864000000000019</v>
      </c>
      <c r="AI171" s="900">
        <f t="shared" si="27"/>
        <v>90.736000000000018</v>
      </c>
      <c r="AJ171" s="410"/>
      <c r="AK171" s="901"/>
    </row>
    <row r="172" spans="1:37" s="902" customFormat="1">
      <c r="A172" s="896">
        <v>16</v>
      </c>
      <c r="B172" s="897" t="s">
        <v>1</v>
      </c>
      <c r="C172" s="897" t="s">
        <v>4310</v>
      </c>
      <c r="D172" s="897" t="s">
        <v>4275</v>
      </c>
      <c r="E172" s="897" t="s">
        <v>4306</v>
      </c>
      <c r="F172" s="897" t="s">
        <v>3926</v>
      </c>
      <c r="G172" s="897"/>
      <c r="H172" s="897" t="s">
        <v>427</v>
      </c>
      <c r="I172" s="897">
        <v>3000</v>
      </c>
      <c r="J172" s="897" t="s">
        <v>95</v>
      </c>
      <c r="K172" s="897"/>
      <c r="L172" s="897"/>
      <c r="M172" s="897" t="s">
        <v>74</v>
      </c>
      <c r="N172" s="897" t="s">
        <v>113</v>
      </c>
      <c r="O172" s="897" t="s">
        <v>65</v>
      </c>
      <c r="P172" s="897"/>
      <c r="Q172" s="897"/>
      <c r="R172" s="897"/>
      <c r="S172" s="897"/>
      <c r="T172" s="897"/>
      <c r="U172" s="897" t="s">
        <v>4311</v>
      </c>
      <c r="V172" s="897" t="s">
        <v>68</v>
      </c>
      <c r="W172" s="897" t="s">
        <v>68</v>
      </c>
      <c r="X172" s="897" t="s">
        <v>68</v>
      </c>
      <c r="Y172" s="897" t="s">
        <v>68</v>
      </c>
      <c r="Z172" s="897" t="s">
        <v>69</v>
      </c>
      <c r="AA172" s="897"/>
      <c r="AB172" s="897">
        <v>10005000901</v>
      </c>
      <c r="AC172" s="898">
        <v>53</v>
      </c>
      <c r="AD172" s="898">
        <v>10</v>
      </c>
      <c r="AE172" s="898">
        <v>0</v>
      </c>
      <c r="AF172" s="899">
        <v>100.80000000000001</v>
      </c>
      <c r="AG172" s="899">
        <f>AF172*(1-(0.95^0*0.9^0*0.8^0*0.7^0*0.65^0*0.93^0*0.93^1*1^0))</f>
        <v>7.0559999999999956</v>
      </c>
      <c r="AH172" s="484">
        <f t="shared" si="26"/>
        <v>93.744000000000014</v>
      </c>
      <c r="AI172" s="900">
        <f t="shared" si="27"/>
        <v>107.85600000000002</v>
      </c>
      <c r="AJ172" s="410"/>
      <c r="AK172" s="901"/>
    </row>
    <row r="173" spans="1:37" s="902" customFormat="1">
      <c r="A173" s="896">
        <v>17</v>
      </c>
      <c r="B173" s="897" t="s">
        <v>1</v>
      </c>
      <c r="C173" s="897" t="s">
        <v>4312</v>
      </c>
      <c r="D173" s="897" t="s">
        <v>4275</v>
      </c>
      <c r="E173" s="897" t="s">
        <v>4306</v>
      </c>
      <c r="F173" s="897" t="s">
        <v>3926</v>
      </c>
      <c r="G173" s="897"/>
      <c r="H173" s="897" t="s">
        <v>3218</v>
      </c>
      <c r="I173" s="897">
        <v>3000</v>
      </c>
      <c r="J173" s="897" t="s">
        <v>389</v>
      </c>
      <c r="K173" s="897"/>
      <c r="L173" s="897"/>
      <c r="M173" s="897" t="s">
        <v>74</v>
      </c>
      <c r="N173" s="897" t="s">
        <v>113</v>
      </c>
      <c r="O173" s="897" t="s">
        <v>65</v>
      </c>
      <c r="P173" s="897"/>
      <c r="Q173" s="897"/>
      <c r="R173" s="897"/>
      <c r="S173" s="897"/>
      <c r="T173" s="897"/>
      <c r="U173" s="897" t="s">
        <v>4313</v>
      </c>
      <c r="V173" s="897" t="s">
        <v>68</v>
      </c>
      <c r="W173" s="897" t="s">
        <v>68</v>
      </c>
      <c r="X173" s="897" t="s">
        <v>68</v>
      </c>
      <c r="Y173" s="897" t="s">
        <v>68</v>
      </c>
      <c r="Z173" s="897" t="s">
        <v>69</v>
      </c>
      <c r="AA173" s="897"/>
      <c r="AB173" s="897">
        <v>10005000901</v>
      </c>
      <c r="AC173" s="898">
        <v>125</v>
      </c>
      <c r="AD173" s="898">
        <v>13</v>
      </c>
      <c r="AE173" s="898">
        <v>0</v>
      </c>
      <c r="AF173" s="899">
        <v>220.8</v>
      </c>
      <c r="AG173" s="899">
        <f>AF173*(1-(0.95^0*0.9^0*0.8^0*0.7^0*0.65^0*0.93^0*0.93^1*1^0))</f>
        <v>15.455999999999991</v>
      </c>
      <c r="AH173" s="484">
        <f t="shared" si="26"/>
        <v>205.34400000000002</v>
      </c>
      <c r="AI173" s="900">
        <f t="shared" si="27"/>
        <v>236.25600000000003</v>
      </c>
      <c r="AJ173" s="410"/>
      <c r="AK173" s="901"/>
    </row>
    <row r="174" spans="1:37" s="909" customFormat="1" ht="15.75" thickBot="1">
      <c r="A174" s="903">
        <v>18</v>
      </c>
      <c r="B174" s="904" t="s">
        <v>1</v>
      </c>
      <c r="C174" s="904" t="s">
        <v>4314</v>
      </c>
      <c r="D174" s="904" t="s">
        <v>4275</v>
      </c>
      <c r="E174" s="904" t="s">
        <v>4306</v>
      </c>
      <c r="F174" s="904" t="s">
        <v>3926</v>
      </c>
      <c r="G174" s="904"/>
      <c r="H174" s="904" t="s">
        <v>427</v>
      </c>
      <c r="I174" s="904">
        <v>3000</v>
      </c>
      <c r="J174" s="904" t="s">
        <v>121</v>
      </c>
      <c r="K174" s="904"/>
      <c r="L174" s="904"/>
      <c r="M174" s="904" t="s">
        <v>74</v>
      </c>
      <c r="N174" s="904" t="s">
        <v>113</v>
      </c>
      <c r="O174" s="904" t="s">
        <v>65</v>
      </c>
      <c r="P174" s="904"/>
      <c r="Q174" s="904"/>
      <c r="R174" s="904"/>
      <c r="S174" s="904"/>
      <c r="T174" s="904"/>
      <c r="U174" s="904" t="s">
        <v>4315</v>
      </c>
      <c r="V174" s="904" t="s">
        <v>68</v>
      </c>
      <c r="W174" s="904" t="s">
        <v>68</v>
      </c>
      <c r="X174" s="904" t="s">
        <v>68</v>
      </c>
      <c r="Y174" s="904" t="s">
        <v>68</v>
      </c>
      <c r="Z174" s="904" t="s">
        <v>69</v>
      </c>
      <c r="AA174" s="904"/>
      <c r="AB174" s="904">
        <v>10005000901</v>
      </c>
      <c r="AC174" s="905">
        <v>53</v>
      </c>
      <c r="AD174" s="905">
        <v>5</v>
      </c>
      <c r="AE174" s="905">
        <v>0</v>
      </c>
      <c r="AF174" s="906">
        <v>92.800000000000011</v>
      </c>
      <c r="AG174" s="906">
        <f>AF174*(1-(0.95^0*0.9^0*0.8^0*0.7^0*0.65^0*0.93^0*0.93^1*1^0))</f>
        <v>6.495999999999996</v>
      </c>
      <c r="AH174" s="507">
        <f t="shared" si="26"/>
        <v>86.304000000000016</v>
      </c>
      <c r="AI174" s="907">
        <f t="shared" si="27"/>
        <v>99.296000000000021</v>
      </c>
      <c r="AJ174" s="416"/>
      <c r="AK174" s="908"/>
    </row>
    <row r="175" spans="1:37" s="176" customFormat="1" ht="15.75" thickBot="1">
      <c r="A175" s="881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  <c r="AA175" s="173"/>
      <c r="AB175" s="173"/>
      <c r="AC175" s="174"/>
      <c r="AD175" s="174"/>
      <c r="AE175" s="174"/>
      <c r="AF175" s="884"/>
      <c r="AG175" s="884"/>
      <c r="AH175" s="179"/>
      <c r="AI175" s="175"/>
      <c r="AJ175" s="11"/>
    </row>
    <row r="176" spans="1:37" s="622" customFormat="1" ht="15.75" thickBot="1">
      <c r="A176" s="439" t="s">
        <v>22</v>
      </c>
      <c r="B176" s="618" t="s">
        <v>23</v>
      </c>
      <c r="C176" s="618" t="s">
        <v>24</v>
      </c>
      <c r="D176" s="618" t="s">
        <v>25</v>
      </c>
      <c r="E176" s="618" t="s">
        <v>26</v>
      </c>
      <c r="F176" s="618" t="s">
        <v>27</v>
      </c>
      <c r="G176" s="618" t="s">
        <v>28</v>
      </c>
      <c r="H176" s="618" t="s">
        <v>29</v>
      </c>
      <c r="I176" s="618" t="s">
        <v>30</v>
      </c>
      <c r="J176" s="618" t="s">
        <v>31</v>
      </c>
      <c r="K176" s="618" t="s">
        <v>32</v>
      </c>
      <c r="L176" s="618" t="s">
        <v>33</v>
      </c>
      <c r="M176" s="618" t="s">
        <v>34</v>
      </c>
      <c r="N176" s="618" t="s">
        <v>35</v>
      </c>
      <c r="O176" s="618" t="s">
        <v>36</v>
      </c>
      <c r="P176" s="618" t="s">
        <v>37</v>
      </c>
      <c r="Q176" s="618" t="s">
        <v>38</v>
      </c>
      <c r="R176" s="618" t="s">
        <v>39</v>
      </c>
      <c r="S176" s="618" t="s">
        <v>40</v>
      </c>
      <c r="T176" s="618" t="s">
        <v>41</v>
      </c>
      <c r="U176" s="618" t="s">
        <v>42</v>
      </c>
      <c r="V176" s="618" t="s">
        <v>43</v>
      </c>
      <c r="W176" s="618" t="s">
        <v>44</v>
      </c>
      <c r="X176" s="618" t="s">
        <v>45</v>
      </c>
      <c r="Y176" s="618" t="s">
        <v>46</v>
      </c>
      <c r="Z176" s="618" t="s">
        <v>47</v>
      </c>
      <c r="AA176" s="618" t="s">
        <v>48</v>
      </c>
      <c r="AB176" s="618" t="s">
        <v>49</v>
      </c>
      <c r="AC176" s="377" t="s">
        <v>50</v>
      </c>
      <c r="AD176" s="377" t="s">
        <v>51</v>
      </c>
      <c r="AE176" s="377" t="s">
        <v>52</v>
      </c>
      <c r="AF176" s="377" t="s">
        <v>53</v>
      </c>
      <c r="AG176" s="377" t="s">
        <v>54</v>
      </c>
      <c r="AH176" s="377" t="s">
        <v>55</v>
      </c>
      <c r="AI176" s="619" t="s">
        <v>56</v>
      </c>
      <c r="AJ176" s="620"/>
      <c r="AK176" s="621"/>
    </row>
    <row r="177" spans="1:36" s="409" customFormat="1">
      <c r="A177" s="404">
        <v>1</v>
      </c>
      <c r="B177" s="405" t="s">
        <v>1</v>
      </c>
      <c r="C177" s="405" t="s">
        <v>7276</v>
      </c>
      <c r="D177" s="405" t="s">
        <v>7229</v>
      </c>
      <c r="E177" s="405" t="s">
        <v>352</v>
      </c>
      <c r="F177" s="405" t="s">
        <v>7275</v>
      </c>
      <c r="G177" s="405"/>
      <c r="H177" s="405" t="s">
        <v>713</v>
      </c>
      <c r="I177" s="405" t="s">
        <v>714</v>
      </c>
      <c r="J177" s="405" t="s">
        <v>121</v>
      </c>
      <c r="K177" s="405"/>
      <c r="L177" s="405" t="s">
        <v>404</v>
      </c>
      <c r="M177" s="405" t="s">
        <v>74</v>
      </c>
      <c r="N177" s="405" t="s">
        <v>401</v>
      </c>
      <c r="O177" s="405" t="s">
        <v>65</v>
      </c>
      <c r="P177" s="405"/>
      <c r="Q177" s="405"/>
      <c r="R177" s="405"/>
      <c r="S177" s="405"/>
      <c r="T177" s="405"/>
      <c r="U177" s="405" t="s">
        <v>7274</v>
      </c>
      <c r="V177" s="405" t="s">
        <v>68</v>
      </c>
      <c r="W177" s="405" t="s">
        <v>68</v>
      </c>
      <c r="X177" s="405" t="s">
        <v>68</v>
      </c>
      <c r="Y177" s="405" t="s">
        <v>68</v>
      </c>
      <c r="Z177" s="405" t="s">
        <v>69</v>
      </c>
      <c r="AA177" s="405"/>
      <c r="AB177" s="405" t="s">
        <v>141</v>
      </c>
      <c r="AC177" s="406">
        <v>75</v>
      </c>
      <c r="AD177" s="406">
        <v>8</v>
      </c>
      <c r="AE177" s="406">
        <v>13</v>
      </c>
      <c r="AF177" s="407">
        <v>153.60000000000002</v>
      </c>
      <c r="AG177" s="407">
        <v>0</v>
      </c>
      <c r="AH177" s="408">
        <f t="shared" ref="AH177:AH195" si="28">AF177-AG177</f>
        <v>153.60000000000002</v>
      </c>
      <c r="AI177" s="434">
        <f>AF177*1.07</f>
        <v>164.35200000000003</v>
      </c>
      <c r="AJ177" s="410"/>
    </row>
    <row r="178" spans="1:36" s="409" customFormat="1">
      <c r="A178" s="404">
        <v>2</v>
      </c>
      <c r="B178" s="405" t="s">
        <v>1</v>
      </c>
      <c r="C178" s="405" t="s">
        <v>7273</v>
      </c>
      <c r="D178" s="405" t="s">
        <v>7229</v>
      </c>
      <c r="E178" s="405" t="s">
        <v>417</v>
      </c>
      <c r="F178" s="405" t="s">
        <v>4020</v>
      </c>
      <c r="G178" s="405"/>
      <c r="H178" s="405" t="s">
        <v>713</v>
      </c>
      <c r="I178" s="405">
        <v>3000</v>
      </c>
      <c r="J178" s="405" t="s">
        <v>389</v>
      </c>
      <c r="K178" s="405"/>
      <c r="L178" s="405" t="s">
        <v>404</v>
      </c>
      <c r="M178" s="405" t="s">
        <v>74</v>
      </c>
      <c r="N178" s="405" t="s">
        <v>401</v>
      </c>
      <c r="O178" s="405" t="s">
        <v>65</v>
      </c>
      <c r="P178" s="405"/>
      <c r="Q178" s="405"/>
      <c r="R178" s="405"/>
      <c r="S178" s="405"/>
      <c r="T178" s="405"/>
      <c r="U178" s="405">
        <v>2315</v>
      </c>
      <c r="V178" s="405" t="s">
        <v>68</v>
      </c>
      <c r="W178" s="405" t="s">
        <v>68</v>
      </c>
      <c r="X178" s="405" t="s">
        <v>68</v>
      </c>
      <c r="Y178" s="405" t="s">
        <v>68</v>
      </c>
      <c r="Z178" s="405" t="s">
        <v>69</v>
      </c>
      <c r="AA178" s="405"/>
      <c r="AB178" s="405" t="s">
        <v>141</v>
      </c>
      <c r="AC178" s="406">
        <v>75</v>
      </c>
      <c r="AD178" s="406">
        <v>15</v>
      </c>
      <c r="AE178" s="406">
        <v>13</v>
      </c>
      <c r="AF178" s="407">
        <v>164.8</v>
      </c>
      <c r="AG178" s="407">
        <v>0</v>
      </c>
      <c r="AH178" s="408">
        <f t="shared" si="28"/>
        <v>164.8</v>
      </c>
      <c r="AI178" s="434">
        <f t="shared" ref="AI178:AI195" si="29">AF178*1.07</f>
        <v>176.33600000000001</v>
      </c>
      <c r="AJ178" s="410"/>
    </row>
    <row r="179" spans="1:36" s="409" customFormat="1">
      <c r="A179" s="404">
        <v>3</v>
      </c>
      <c r="B179" s="405" t="s">
        <v>1</v>
      </c>
      <c r="C179" s="405" t="s">
        <v>7272</v>
      </c>
      <c r="D179" s="405" t="s">
        <v>7229</v>
      </c>
      <c r="E179" s="405" t="s">
        <v>417</v>
      </c>
      <c r="F179" s="405" t="s">
        <v>4020</v>
      </c>
      <c r="G179" s="405"/>
      <c r="H179" s="405" t="s">
        <v>713</v>
      </c>
      <c r="I179" s="405">
        <v>3000</v>
      </c>
      <c r="J179" s="405" t="s">
        <v>389</v>
      </c>
      <c r="K179" s="405"/>
      <c r="L179" s="405" t="s">
        <v>404</v>
      </c>
      <c r="M179" s="405" t="s">
        <v>74</v>
      </c>
      <c r="N179" s="405" t="s">
        <v>401</v>
      </c>
      <c r="O179" s="405" t="s">
        <v>65</v>
      </c>
      <c r="P179" s="405"/>
      <c r="Q179" s="405"/>
      <c r="R179" s="405"/>
      <c r="S179" s="405"/>
      <c r="T179" s="405"/>
      <c r="U179" s="405" t="s">
        <v>7271</v>
      </c>
      <c r="V179" s="405" t="s">
        <v>68</v>
      </c>
      <c r="W179" s="405" t="s">
        <v>68</v>
      </c>
      <c r="X179" s="405" t="s">
        <v>68</v>
      </c>
      <c r="Y179" s="405" t="s">
        <v>68</v>
      </c>
      <c r="Z179" s="405" t="s">
        <v>69</v>
      </c>
      <c r="AA179" s="405"/>
      <c r="AB179" s="405" t="s">
        <v>141</v>
      </c>
      <c r="AC179" s="406">
        <v>75</v>
      </c>
      <c r="AD179" s="406">
        <v>15</v>
      </c>
      <c r="AE179" s="406">
        <v>13</v>
      </c>
      <c r="AF179" s="407">
        <v>164.8</v>
      </c>
      <c r="AG179" s="407">
        <v>0</v>
      </c>
      <c r="AH179" s="408">
        <f t="shared" si="28"/>
        <v>164.8</v>
      </c>
      <c r="AI179" s="434">
        <f t="shared" si="29"/>
        <v>176.33600000000001</v>
      </c>
      <c r="AJ179" s="410"/>
    </row>
    <row r="180" spans="1:36" s="409" customFormat="1">
      <c r="A180" s="404">
        <v>4</v>
      </c>
      <c r="B180" s="405" t="s">
        <v>1</v>
      </c>
      <c r="C180" s="405" t="s">
        <v>7270</v>
      </c>
      <c r="D180" s="405" t="s">
        <v>7229</v>
      </c>
      <c r="E180" s="405" t="s">
        <v>344</v>
      </c>
      <c r="F180" s="405" t="s">
        <v>4020</v>
      </c>
      <c r="G180" s="405"/>
      <c r="H180" s="405" t="s">
        <v>713</v>
      </c>
      <c r="I180" s="405">
        <v>3000</v>
      </c>
      <c r="J180" s="405" t="s">
        <v>396</v>
      </c>
      <c r="K180" s="405"/>
      <c r="L180" s="405" t="s">
        <v>404</v>
      </c>
      <c r="M180" s="405" t="s">
        <v>74</v>
      </c>
      <c r="N180" s="405" t="s">
        <v>113</v>
      </c>
      <c r="O180" s="405" t="s">
        <v>65</v>
      </c>
      <c r="P180" s="405"/>
      <c r="Q180" s="405"/>
      <c r="R180" s="405"/>
      <c r="S180" s="405"/>
      <c r="T180" s="405"/>
      <c r="U180" s="405" t="s">
        <v>7269</v>
      </c>
      <c r="V180" s="405" t="s">
        <v>68</v>
      </c>
      <c r="W180" s="405" t="s">
        <v>68</v>
      </c>
      <c r="X180" s="405" t="s">
        <v>68</v>
      </c>
      <c r="Y180" s="405" t="s">
        <v>68</v>
      </c>
      <c r="Z180" s="405" t="s">
        <v>69</v>
      </c>
      <c r="AA180" s="405"/>
      <c r="AB180" s="405" t="s">
        <v>141</v>
      </c>
      <c r="AC180" s="406">
        <v>75</v>
      </c>
      <c r="AD180" s="406">
        <v>25</v>
      </c>
      <c r="AE180" s="406">
        <v>13</v>
      </c>
      <c r="AF180" s="407">
        <v>180.8</v>
      </c>
      <c r="AG180" s="407">
        <v>0</v>
      </c>
      <c r="AH180" s="408">
        <f t="shared" si="28"/>
        <v>180.8</v>
      </c>
      <c r="AI180" s="434">
        <f t="shared" si="29"/>
        <v>193.45600000000002</v>
      </c>
      <c r="AJ180" s="410"/>
    </row>
    <row r="181" spans="1:36" s="409" customFormat="1">
      <c r="A181" s="404">
        <v>5</v>
      </c>
      <c r="B181" s="405" t="s">
        <v>1</v>
      </c>
      <c r="C181" s="405" t="s">
        <v>7268</v>
      </c>
      <c r="D181" s="405" t="s">
        <v>7229</v>
      </c>
      <c r="E181" s="405" t="s">
        <v>445</v>
      </c>
      <c r="F181" s="405" t="s">
        <v>7267</v>
      </c>
      <c r="G181" s="405"/>
      <c r="H181" s="405" t="s">
        <v>971</v>
      </c>
      <c r="I181" s="405" t="s">
        <v>7266</v>
      </c>
      <c r="J181" s="405" t="s">
        <v>121</v>
      </c>
      <c r="K181" s="405" t="s">
        <v>3596</v>
      </c>
      <c r="L181" s="405">
        <v>500</v>
      </c>
      <c r="M181" s="405" t="s">
        <v>74</v>
      </c>
      <c r="N181" s="405" t="s">
        <v>75</v>
      </c>
      <c r="O181" s="405" t="s">
        <v>65</v>
      </c>
      <c r="P181" s="405"/>
      <c r="Q181" s="405"/>
      <c r="R181" s="405"/>
      <c r="S181" s="405" t="s">
        <v>927</v>
      </c>
      <c r="T181" s="405"/>
      <c r="U181" s="405" t="s">
        <v>7265</v>
      </c>
      <c r="V181" s="405" t="s">
        <v>68</v>
      </c>
      <c r="W181" s="405" t="s">
        <v>68</v>
      </c>
      <c r="X181" s="405" t="s">
        <v>68</v>
      </c>
      <c r="Y181" s="405" t="s">
        <v>68</v>
      </c>
      <c r="Z181" s="405" t="s">
        <v>69</v>
      </c>
      <c r="AA181" s="405"/>
      <c r="AB181" s="405" t="s">
        <v>141</v>
      </c>
      <c r="AC181" s="406">
        <v>75</v>
      </c>
      <c r="AD181" s="406">
        <v>8</v>
      </c>
      <c r="AE181" s="406">
        <v>0</v>
      </c>
      <c r="AF181" s="407">
        <v>132.80000000000001</v>
      </c>
      <c r="AG181" s="407">
        <v>0</v>
      </c>
      <c r="AH181" s="408">
        <f t="shared" si="28"/>
        <v>132.80000000000001</v>
      </c>
      <c r="AI181" s="434">
        <f t="shared" si="29"/>
        <v>142.09600000000003</v>
      </c>
      <c r="AJ181" s="410"/>
    </row>
    <row r="182" spans="1:36" s="409" customFormat="1">
      <c r="A182" s="404">
        <v>6</v>
      </c>
      <c r="B182" s="405" t="s">
        <v>1</v>
      </c>
      <c r="C182" s="405" t="s">
        <v>7264</v>
      </c>
      <c r="D182" s="405" t="s">
        <v>7229</v>
      </c>
      <c r="E182" s="405" t="s">
        <v>1811</v>
      </c>
      <c r="F182" s="405" t="s">
        <v>3895</v>
      </c>
      <c r="G182" s="405"/>
      <c r="H182" s="405" t="s">
        <v>709</v>
      </c>
      <c r="I182" s="405" t="s">
        <v>669</v>
      </c>
      <c r="J182" s="405" t="s">
        <v>389</v>
      </c>
      <c r="K182" s="405" t="s">
        <v>983</v>
      </c>
      <c r="L182" s="405">
        <v>500</v>
      </c>
      <c r="M182" s="405" t="s">
        <v>74</v>
      </c>
      <c r="N182" s="405" t="s">
        <v>401</v>
      </c>
      <c r="O182" s="405" t="s">
        <v>65</v>
      </c>
      <c r="P182" s="405"/>
      <c r="Q182" s="405"/>
      <c r="R182" s="405"/>
      <c r="S182" s="405" t="s">
        <v>3896</v>
      </c>
      <c r="T182" s="405"/>
      <c r="U182" s="405" t="s">
        <v>7263</v>
      </c>
      <c r="V182" s="405" t="s">
        <v>68</v>
      </c>
      <c r="W182" s="405" t="s">
        <v>68</v>
      </c>
      <c r="X182" s="405" t="s">
        <v>68</v>
      </c>
      <c r="Y182" s="405" t="s">
        <v>68</v>
      </c>
      <c r="Z182" s="405" t="s">
        <v>69</v>
      </c>
      <c r="AA182" s="405"/>
      <c r="AB182" s="405" t="s">
        <v>3898</v>
      </c>
      <c r="AC182" s="406">
        <v>85</v>
      </c>
      <c r="AD182" s="406">
        <v>15</v>
      </c>
      <c r="AE182" s="406">
        <v>0</v>
      </c>
      <c r="AF182" s="407">
        <v>160</v>
      </c>
      <c r="AG182" s="407">
        <v>0</v>
      </c>
      <c r="AH182" s="408">
        <f t="shared" si="28"/>
        <v>160</v>
      </c>
      <c r="AI182" s="434">
        <f t="shared" si="29"/>
        <v>171.20000000000002</v>
      </c>
      <c r="AJ182" s="410"/>
    </row>
    <row r="183" spans="1:36" s="409" customFormat="1">
      <c r="A183" s="404">
        <v>7</v>
      </c>
      <c r="B183" s="405" t="s">
        <v>1</v>
      </c>
      <c r="C183" s="405" t="s">
        <v>7262</v>
      </c>
      <c r="D183" s="405" t="s">
        <v>7229</v>
      </c>
      <c r="E183" s="405" t="s">
        <v>417</v>
      </c>
      <c r="F183" s="405" t="s">
        <v>3895</v>
      </c>
      <c r="G183" s="405"/>
      <c r="H183" s="405" t="s">
        <v>709</v>
      </c>
      <c r="I183" s="405" t="s">
        <v>669</v>
      </c>
      <c r="J183" s="405" t="s">
        <v>389</v>
      </c>
      <c r="K183" s="405"/>
      <c r="L183" s="405" t="s">
        <v>404</v>
      </c>
      <c r="M183" s="405" t="s">
        <v>74</v>
      </c>
      <c r="N183" s="405" t="s">
        <v>401</v>
      </c>
      <c r="O183" s="405" t="s">
        <v>65</v>
      </c>
      <c r="P183" s="405"/>
      <c r="Q183" s="405"/>
      <c r="R183" s="405"/>
      <c r="S183" s="405"/>
      <c r="T183" s="405"/>
      <c r="U183" s="405" t="s">
        <v>7261</v>
      </c>
      <c r="V183" s="405" t="s">
        <v>68</v>
      </c>
      <c r="W183" s="405" t="s">
        <v>68</v>
      </c>
      <c r="X183" s="405" t="s">
        <v>68</v>
      </c>
      <c r="Y183" s="405" t="s">
        <v>68</v>
      </c>
      <c r="Z183" s="405" t="s">
        <v>69</v>
      </c>
      <c r="AA183" s="405"/>
      <c r="AB183" s="405" t="s">
        <v>141</v>
      </c>
      <c r="AC183" s="406">
        <v>85</v>
      </c>
      <c r="AD183" s="406">
        <v>15</v>
      </c>
      <c r="AE183" s="406">
        <v>13</v>
      </c>
      <c r="AF183" s="407">
        <v>180.8</v>
      </c>
      <c r="AG183" s="407">
        <v>0</v>
      </c>
      <c r="AH183" s="408">
        <f t="shared" si="28"/>
        <v>180.8</v>
      </c>
      <c r="AI183" s="434">
        <f t="shared" si="29"/>
        <v>193.45600000000002</v>
      </c>
      <c r="AJ183" s="410"/>
    </row>
    <row r="184" spans="1:36" s="409" customFormat="1">
      <c r="A184" s="404">
        <v>8</v>
      </c>
      <c r="B184" s="405" t="s">
        <v>1</v>
      </c>
      <c r="C184" s="405" t="s">
        <v>7260</v>
      </c>
      <c r="D184" s="405" t="s">
        <v>7229</v>
      </c>
      <c r="E184" s="405" t="s">
        <v>1811</v>
      </c>
      <c r="F184" s="405" t="s">
        <v>3895</v>
      </c>
      <c r="G184" s="405"/>
      <c r="H184" s="405" t="s">
        <v>709</v>
      </c>
      <c r="I184" s="405" t="s">
        <v>669</v>
      </c>
      <c r="J184" s="405" t="s">
        <v>670</v>
      </c>
      <c r="K184" s="405" t="s">
        <v>983</v>
      </c>
      <c r="L184" s="405">
        <v>500</v>
      </c>
      <c r="M184" s="405" t="s">
        <v>74</v>
      </c>
      <c r="N184" s="405" t="s">
        <v>401</v>
      </c>
      <c r="O184" s="405" t="s">
        <v>65</v>
      </c>
      <c r="P184" s="405"/>
      <c r="Q184" s="405"/>
      <c r="R184" s="405"/>
      <c r="S184" s="405" t="s">
        <v>3896</v>
      </c>
      <c r="T184" s="405"/>
      <c r="U184" s="405" t="s">
        <v>7259</v>
      </c>
      <c r="V184" s="405" t="s">
        <v>68</v>
      </c>
      <c r="W184" s="405" t="s">
        <v>68</v>
      </c>
      <c r="X184" s="405" t="s">
        <v>68</v>
      </c>
      <c r="Y184" s="405" t="s">
        <v>68</v>
      </c>
      <c r="Z184" s="405" t="s">
        <v>69</v>
      </c>
      <c r="AA184" s="405"/>
      <c r="AB184" s="405" t="s">
        <v>3898</v>
      </c>
      <c r="AC184" s="406">
        <v>85</v>
      </c>
      <c r="AD184" s="406">
        <v>18</v>
      </c>
      <c r="AE184" s="406">
        <v>0</v>
      </c>
      <c r="AF184" s="407">
        <v>164.8</v>
      </c>
      <c r="AG184" s="407">
        <v>0</v>
      </c>
      <c r="AH184" s="408">
        <f t="shared" si="28"/>
        <v>164.8</v>
      </c>
      <c r="AI184" s="434">
        <f t="shared" si="29"/>
        <v>176.33600000000001</v>
      </c>
      <c r="AJ184" s="410"/>
    </row>
    <row r="185" spans="1:36" s="409" customFormat="1">
      <c r="A185" s="404">
        <v>9</v>
      </c>
      <c r="B185" s="405" t="s">
        <v>1</v>
      </c>
      <c r="C185" s="405" t="s">
        <v>7258</v>
      </c>
      <c r="D185" s="405" t="s">
        <v>7229</v>
      </c>
      <c r="E185" s="405" t="s">
        <v>417</v>
      </c>
      <c r="F185" s="405" t="s">
        <v>3895</v>
      </c>
      <c r="G185" s="405"/>
      <c r="H185" s="405" t="s">
        <v>709</v>
      </c>
      <c r="I185" s="405" t="s">
        <v>669</v>
      </c>
      <c r="J185" s="405" t="s">
        <v>121</v>
      </c>
      <c r="K185" s="405"/>
      <c r="L185" s="405" t="s">
        <v>404</v>
      </c>
      <c r="M185" s="405" t="s">
        <v>74</v>
      </c>
      <c r="N185" s="405" t="s">
        <v>401</v>
      </c>
      <c r="O185" s="405" t="s">
        <v>65</v>
      </c>
      <c r="P185" s="405"/>
      <c r="Q185" s="405"/>
      <c r="R185" s="405"/>
      <c r="S185" s="405"/>
      <c r="T185" s="405"/>
      <c r="U185" s="405" t="s">
        <v>7257</v>
      </c>
      <c r="V185" s="405" t="s">
        <v>68</v>
      </c>
      <c r="W185" s="405" t="s">
        <v>68</v>
      </c>
      <c r="X185" s="405" t="s">
        <v>68</v>
      </c>
      <c r="Y185" s="405" t="s">
        <v>68</v>
      </c>
      <c r="Z185" s="405" t="s">
        <v>69</v>
      </c>
      <c r="AA185" s="405"/>
      <c r="AB185" s="405" t="s">
        <v>141</v>
      </c>
      <c r="AC185" s="406">
        <v>85</v>
      </c>
      <c r="AD185" s="406">
        <v>8</v>
      </c>
      <c r="AE185" s="406">
        <v>13</v>
      </c>
      <c r="AF185" s="407">
        <v>169.60000000000002</v>
      </c>
      <c r="AG185" s="407">
        <v>0</v>
      </c>
      <c r="AH185" s="408">
        <f t="shared" si="28"/>
        <v>169.60000000000002</v>
      </c>
      <c r="AI185" s="434">
        <f t="shared" si="29"/>
        <v>181.47200000000004</v>
      </c>
      <c r="AJ185" s="410"/>
    </row>
    <row r="186" spans="1:36" s="409" customFormat="1">
      <c r="A186" s="404">
        <v>10</v>
      </c>
      <c r="B186" s="405" t="s">
        <v>1</v>
      </c>
      <c r="C186" s="405" t="s">
        <v>7256</v>
      </c>
      <c r="D186" s="405" t="s">
        <v>7229</v>
      </c>
      <c r="E186" s="405" t="s">
        <v>378</v>
      </c>
      <c r="F186" s="405" t="s">
        <v>7253</v>
      </c>
      <c r="G186" s="405"/>
      <c r="H186" s="405" t="s">
        <v>441</v>
      </c>
      <c r="I186" s="405"/>
      <c r="J186" s="405" t="s">
        <v>121</v>
      </c>
      <c r="K186" s="405"/>
      <c r="L186" s="405">
        <v>1000</v>
      </c>
      <c r="M186" s="405" t="s">
        <v>63</v>
      </c>
      <c r="N186" s="405" t="s">
        <v>401</v>
      </c>
      <c r="O186" s="405" t="s">
        <v>65</v>
      </c>
      <c r="P186" s="405"/>
      <c r="Q186" s="405"/>
      <c r="R186" s="405"/>
      <c r="S186" s="405"/>
      <c r="T186" s="405"/>
      <c r="U186" s="405" t="s">
        <v>7255</v>
      </c>
      <c r="V186" s="405" t="s">
        <v>68</v>
      </c>
      <c r="W186" s="405" t="s">
        <v>68</v>
      </c>
      <c r="X186" s="405" t="s">
        <v>68</v>
      </c>
      <c r="Y186" s="405" t="s">
        <v>68</v>
      </c>
      <c r="Z186" s="405" t="s">
        <v>69</v>
      </c>
      <c r="AA186" s="405"/>
      <c r="AB186" s="405" t="s">
        <v>238</v>
      </c>
      <c r="AC186" s="406">
        <v>72</v>
      </c>
      <c r="AD186" s="406">
        <v>8</v>
      </c>
      <c r="AE186" s="406">
        <v>8</v>
      </c>
      <c r="AF186" s="407">
        <v>140.80000000000001</v>
      </c>
      <c r="AG186" s="407">
        <v>0</v>
      </c>
      <c r="AH186" s="408">
        <f t="shared" si="28"/>
        <v>140.80000000000001</v>
      </c>
      <c r="AI186" s="434">
        <f t="shared" si="29"/>
        <v>150.65600000000003</v>
      </c>
      <c r="AJ186" s="410"/>
    </row>
    <row r="187" spans="1:36" s="409" customFormat="1">
      <c r="A187" s="404">
        <v>11</v>
      </c>
      <c r="B187" s="405" t="s">
        <v>1</v>
      </c>
      <c r="C187" s="405" t="s">
        <v>7254</v>
      </c>
      <c r="D187" s="405" t="s">
        <v>7229</v>
      </c>
      <c r="E187" s="405" t="s">
        <v>378</v>
      </c>
      <c r="F187" s="405" t="s">
        <v>7253</v>
      </c>
      <c r="G187" s="405"/>
      <c r="H187" s="405" t="s">
        <v>441</v>
      </c>
      <c r="I187" s="405"/>
      <c r="J187" s="405" t="s">
        <v>121</v>
      </c>
      <c r="K187" s="405"/>
      <c r="L187" s="405">
        <v>1000</v>
      </c>
      <c r="M187" s="405" t="s">
        <v>63</v>
      </c>
      <c r="N187" s="405" t="s">
        <v>401</v>
      </c>
      <c r="O187" s="405" t="s">
        <v>65</v>
      </c>
      <c r="P187" s="405"/>
      <c r="Q187" s="405"/>
      <c r="R187" s="405"/>
      <c r="S187" s="405"/>
      <c r="T187" s="405"/>
      <c r="U187" s="405" t="s">
        <v>7252</v>
      </c>
      <c r="V187" s="405" t="s">
        <v>68</v>
      </c>
      <c r="W187" s="405" t="s">
        <v>68</v>
      </c>
      <c r="X187" s="405" t="s">
        <v>68</v>
      </c>
      <c r="Y187" s="405" t="s">
        <v>68</v>
      </c>
      <c r="Z187" s="405" t="s">
        <v>69</v>
      </c>
      <c r="AA187" s="405"/>
      <c r="AB187" s="405" t="s">
        <v>238</v>
      </c>
      <c r="AC187" s="406">
        <v>72</v>
      </c>
      <c r="AD187" s="406">
        <v>8</v>
      </c>
      <c r="AE187" s="406">
        <v>8</v>
      </c>
      <c r="AF187" s="407">
        <v>140.80000000000001</v>
      </c>
      <c r="AG187" s="407">
        <v>0</v>
      </c>
      <c r="AH187" s="408">
        <f t="shared" si="28"/>
        <v>140.80000000000001</v>
      </c>
      <c r="AI187" s="434">
        <f t="shared" si="29"/>
        <v>150.65600000000003</v>
      </c>
      <c r="AJ187" s="410"/>
    </row>
    <row r="188" spans="1:36" s="409" customFormat="1">
      <c r="A188" s="404">
        <v>12</v>
      </c>
      <c r="B188" s="405" t="s">
        <v>1</v>
      </c>
      <c r="C188" s="405" t="s">
        <v>7251</v>
      </c>
      <c r="D188" s="405" t="s">
        <v>7229</v>
      </c>
      <c r="E188" s="405" t="s">
        <v>1811</v>
      </c>
      <c r="F188" s="405" t="s">
        <v>7250</v>
      </c>
      <c r="G188" s="405"/>
      <c r="H188" s="405" t="s">
        <v>4049</v>
      </c>
      <c r="I188" s="405" t="s">
        <v>746</v>
      </c>
      <c r="J188" s="405" t="s">
        <v>121</v>
      </c>
      <c r="K188" s="405" t="s">
        <v>194</v>
      </c>
      <c r="L188" s="405" t="s">
        <v>988</v>
      </c>
      <c r="M188" s="405" t="s">
        <v>74</v>
      </c>
      <c r="N188" s="405" t="s">
        <v>113</v>
      </c>
      <c r="O188" s="405" t="s">
        <v>65</v>
      </c>
      <c r="P188" s="405"/>
      <c r="Q188" s="405"/>
      <c r="R188" s="405"/>
      <c r="S188" s="405" t="s">
        <v>3904</v>
      </c>
      <c r="T188" s="405"/>
      <c r="U188" s="405" t="s">
        <v>7249</v>
      </c>
      <c r="V188" s="405" t="s">
        <v>68</v>
      </c>
      <c r="W188" s="405" t="s">
        <v>68</v>
      </c>
      <c r="X188" s="405" t="s">
        <v>68</v>
      </c>
      <c r="Y188" s="405" t="s">
        <v>68</v>
      </c>
      <c r="Z188" s="405" t="s">
        <v>69</v>
      </c>
      <c r="AA188" s="405"/>
      <c r="AB188" s="405" t="s">
        <v>4732</v>
      </c>
      <c r="AC188" s="406">
        <v>55</v>
      </c>
      <c r="AD188" s="406">
        <v>8</v>
      </c>
      <c r="AE188" s="406">
        <v>8</v>
      </c>
      <c r="AF188" s="407">
        <v>113.60000000000001</v>
      </c>
      <c r="AG188" s="407">
        <v>0</v>
      </c>
      <c r="AH188" s="408">
        <f t="shared" si="28"/>
        <v>113.60000000000001</v>
      </c>
      <c r="AI188" s="434">
        <f t="shared" si="29"/>
        <v>121.55200000000002</v>
      </c>
      <c r="AJ188" s="410"/>
    </row>
    <row r="189" spans="1:36" s="409" customFormat="1">
      <c r="A189" s="404">
        <v>13</v>
      </c>
      <c r="B189" s="405" t="s">
        <v>1</v>
      </c>
      <c r="C189" s="405" t="s">
        <v>7248</v>
      </c>
      <c r="D189" s="405" t="s">
        <v>7229</v>
      </c>
      <c r="E189" s="405" t="s">
        <v>378</v>
      </c>
      <c r="F189" s="405" t="s">
        <v>7245</v>
      </c>
      <c r="G189" s="405"/>
      <c r="H189" s="405" t="s">
        <v>7244</v>
      </c>
      <c r="I189" s="405"/>
      <c r="J189" s="405" t="s">
        <v>121</v>
      </c>
      <c r="K189" s="405"/>
      <c r="L189" s="405">
        <v>500</v>
      </c>
      <c r="M189" s="405" t="s">
        <v>63</v>
      </c>
      <c r="N189" s="405" t="s">
        <v>75</v>
      </c>
      <c r="O189" s="405" t="s">
        <v>65</v>
      </c>
      <c r="P189" s="405"/>
      <c r="Q189" s="405"/>
      <c r="R189" s="405"/>
      <c r="S189" s="405"/>
      <c r="T189" s="405"/>
      <c r="U189" s="405" t="s">
        <v>7247</v>
      </c>
      <c r="V189" s="405" t="s">
        <v>68</v>
      </c>
      <c r="W189" s="405" t="s">
        <v>68</v>
      </c>
      <c r="X189" s="405" t="s">
        <v>68</v>
      </c>
      <c r="Y189" s="405" t="s">
        <v>68</v>
      </c>
      <c r="Z189" s="405" t="s">
        <v>69</v>
      </c>
      <c r="AA189" s="405"/>
      <c r="AB189" s="405" t="s">
        <v>238</v>
      </c>
      <c r="AC189" s="406">
        <v>55</v>
      </c>
      <c r="AD189" s="406">
        <v>8</v>
      </c>
      <c r="AE189" s="406">
        <v>0</v>
      </c>
      <c r="AF189" s="407">
        <v>100.80000000000001</v>
      </c>
      <c r="AG189" s="407">
        <v>0</v>
      </c>
      <c r="AH189" s="408">
        <f t="shared" si="28"/>
        <v>100.80000000000001</v>
      </c>
      <c r="AI189" s="434">
        <f t="shared" si="29"/>
        <v>107.85600000000002</v>
      </c>
      <c r="AJ189" s="410"/>
    </row>
    <row r="190" spans="1:36" s="409" customFormat="1">
      <c r="A190" s="404">
        <v>14</v>
      </c>
      <c r="B190" s="405" t="s">
        <v>1</v>
      </c>
      <c r="C190" s="405" t="s">
        <v>7246</v>
      </c>
      <c r="D190" s="405" t="s">
        <v>7229</v>
      </c>
      <c r="E190" s="405" t="s">
        <v>378</v>
      </c>
      <c r="F190" s="405" t="s">
        <v>7245</v>
      </c>
      <c r="G190" s="405"/>
      <c r="H190" s="405" t="s">
        <v>7244</v>
      </c>
      <c r="I190" s="405"/>
      <c r="J190" s="405" t="s">
        <v>121</v>
      </c>
      <c r="K190" s="405"/>
      <c r="L190" s="405">
        <v>500</v>
      </c>
      <c r="M190" s="405" t="s">
        <v>63</v>
      </c>
      <c r="N190" s="405" t="s">
        <v>75</v>
      </c>
      <c r="O190" s="405" t="s">
        <v>65</v>
      </c>
      <c r="P190" s="405"/>
      <c r="Q190" s="405"/>
      <c r="R190" s="405"/>
      <c r="S190" s="405"/>
      <c r="T190" s="405"/>
      <c r="U190" s="405" t="s">
        <v>7243</v>
      </c>
      <c r="V190" s="405" t="s">
        <v>68</v>
      </c>
      <c r="W190" s="405" t="s">
        <v>68</v>
      </c>
      <c r="X190" s="405" t="s">
        <v>68</v>
      </c>
      <c r="Y190" s="405" t="s">
        <v>68</v>
      </c>
      <c r="Z190" s="405" t="s">
        <v>69</v>
      </c>
      <c r="AA190" s="405"/>
      <c r="AB190" s="405" t="s">
        <v>238</v>
      </c>
      <c r="AC190" s="406">
        <v>55</v>
      </c>
      <c r="AD190" s="406">
        <v>8</v>
      </c>
      <c r="AE190" s="406">
        <v>0</v>
      </c>
      <c r="AF190" s="407">
        <v>100.80000000000001</v>
      </c>
      <c r="AG190" s="407">
        <v>0</v>
      </c>
      <c r="AH190" s="408">
        <f t="shared" si="28"/>
        <v>100.80000000000001</v>
      </c>
      <c r="AI190" s="434">
        <f t="shared" si="29"/>
        <v>107.85600000000002</v>
      </c>
      <c r="AJ190" s="410"/>
    </row>
    <row r="191" spans="1:36" s="409" customFormat="1">
      <c r="A191" s="404">
        <v>15</v>
      </c>
      <c r="B191" s="405" t="s">
        <v>1</v>
      </c>
      <c r="C191" s="405" t="s">
        <v>7242</v>
      </c>
      <c r="D191" s="405" t="s">
        <v>7229</v>
      </c>
      <c r="E191" s="405" t="s">
        <v>403</v>
      </c>
      <c r="F191" s="405" t="s">
        <v>7241</v>
      </c>
      <c r="G191" s="405"/>
      <c r="H191" s="405" t="s">
        <v>7240</v>
      </c>
      <c r="I191" s="405">
        <v>3000</v>
      </c>
      <c r="J191" s="405" t="s">
        <v>121</v>
      </c>
      <c r="K191" s="405" t="s">
        <v>194</v>
      </c>
      <c r="L191" s="405" t="s">
        <v>3915</v>
      </c>
      <c r="M191" s="405" t="s">
        <v>74</v>
      </c>
      <c r="N191" s="405" t="s">
        <v>113</v>
      </c>
      <c r="O191" s="405" t="s">
        <v>65</v>
      </c>
      <c r="P191" s="405"/>
      <c r="Q191" s="405"/>
      <c r="R191" s="405"/>
      <c r="S191" s="405" t="s">
        <v>4202</v>
      </c>
      <c r="T191" s="405"/>
      <c r="U191" s="405" t="s">
        <v>7239</v>
      </c>
      <c r="V191" s="405" t="s">
        <v>6844</v>
      </c>
      <c r="W191" s="405" t="s">
        <v>68</v>
      </c>
      <c r="X191" s="405" t="s">
        <v>68</v>
      </c>
      <c r="Y191" s="405" t="s">
        <v>6844</v>
      </c>
      <c r="Z191" s="405" t="s">
        <v>69</v>
      </c>
      <c r="AA191" s="405"/>
      <c r="AB191" s="405" t="s">
        <v>4732</v>
      </c>
      <c r="AC191" s="406">
        <v>55</v>
      </c>
      <c r="AD191" s="406">
        <v>8</v>
      </c>
      <c r="AE191" s="406">
        <v>8</v>
      </c>
      <c r="AF191" s="407">
        <v>113.60000000000001</v>
      </c>
      <c r="AG191" s="407">
        <v>0</v>
      </c>
      <c r="AH191" s="408">
        <f t="shared" si="28"/>
        <v>113.60000000000001</v>
      </c>
      <c r="AI191" s="434">
        <f t="shared" si="29"/>
        <v>121.55200000000002</v>
      </c>
      <c r="AJ191" s="410"/>
    </row>
    <row r="192" spans="1:36" s="409" customFormat="1">
      <c r="A192" s="404">
        <v>16</v>
      </c>
      <c r="B192" s="405" t="s">
        <v>1</v>
      </c>
      <c r="C192" s="405" t="s">
        <v>7238</v>
      </c>
      <c r="D192" s="405" t="s">
        <v>7229</v>
      </c>
      <c r="E192" s="405" t="s">
        <v>439</v>
      </c>
      <c r="F192" s="405" t="s">
        <v>3926</v>
      </c>
      <c r="G192" s="405"/>
      <c r="H192" s="405" t="s">
        <v>3206</v>
      </c>
      <c r="I192" s="405" t="s">
        <v>669</v>
      </c>
      <c r="J192" s="405" t="s">
        <v>389</v>
      </c>
      <c r="K192" s="405" t="s">
        <v>194</v>
      </c>
      <c r="L192" s="405" t="s">
        <v>404</v>
      </c>
      <c r="M192" s="405" t="s">
        <v>113</v>
      </c>
      <c r="N192" s="405" t="s">
        <v>401</v>
      </c>
      <c r="O192" s="405" t="s">
        <v>65</v>
      </c>
      <c r="P192" s="405"/>
      <c r="Q192" s="405"/>
      <c r="R192" s="405"/>
      <c r="S192" s="405" t="s">
        <v>694</v>
      </c>
      <c r="T192" s="405"/>
      <c r="U192" s="405" t="s">
        <v>7237</v>
      </c>
      <c r="V192" s="405" t="s">
        <v>68</v>
      </c>
      <c r="W192" s="405" t="s">
        <v>68</v>
      </c>
      <c r="X192" s="405" t="s">
        <v>68</v>
      </c>
      <c r="Y192" s="405" t="s">
        <v>68</v>
      </c>
      <c r="Z192" s="405" t="s">
        <v>69</v>
      </c>
      <c r="AA192" s="405"/>
      <c r="AB192" s="405" t="s">
        <v>3928</v>
      </c>
      <c r="AC192" s="406">
        <v>55</v>
      </c>
      <c r="AD192" s="406">
        <v>15</v>
      </c>
      <c r="AE192" s="406">
        <v>13</v>
      </c>
      <c r="AF192" s="407">
        <v>132.80000000000001</v>
      </c>
      <c r="AG192" s="407">
        <v>0</v>
      </c>
      <c r="AH192" s="408">
        <f t="shared" si="28"/>
        <v>132.80000000000001</v>
      </c>
      <c r="AI192" s="434">
        <f t="shared" si="29"/>
        <v>142.09600000000003</v>
      </c>
      <c r="AJ192" s="410"/>
    </row>
    <row r="193" spans="1:36" s="409" customFormat="1">
      <c r="A193" s="404">
        <v>17</v>
      </c>
      <c r="B193" s="405" t="s">
        <v>1</v>
      </c>
      <c r="C193" s="405" t="s">
        <v>7236</v>
      </c>
      <c r="D193" s="405" t="s">
        <v>7229</v>
      </c>
      <c r="E193" s="405" t="s">
        <v>439</v>
      </c>
      <c r="F193" s="405" t="s">
        <v>4161</v>
      </c>
      <c r="G193" s="405"/>
      <c r="H193" s="405" t="s">
        <v>3886</v>
      </c>
      <c r="I193" s="405" t="s">
        <v>3887</v>
      </c>
      <c r="J193" s="405" t="s">
        <v>389</v>
      </c>
      <c r="K193" s="405" t="s">
        <v>437</v>
      </c>
      <c r="L193" s="405" t="s">
        <v>448</v>
      </c>
      <c r="M193" s="405" t="s">
        <v>113</v>
      </c>
      <c r="N193" s="405" t="s">
        <v>401</v>
      </c>
      <c r="O193" s="405" t="s">
        <v>65</v>
      </c>
      <c r="P193" s="405"/>
      <c r="Q193" s="405"/>
      <c r="R193" s="405"/>
      <c r="S193" s="405" t="s">
        <v>694</v>
      </c>
      <c r="T193" s="405"/>
      <c r="U193" s="405" t="s">
        <v>7235</v>
      </c>
      <c r="V193" s="405" t="s">
        <v>68</v>
      </c>
      <c r="W193" s="405" t="s">
        <v>68</v>
      </c>
      <c r="X193" s="405" t="s">
        <v>68</v>
      </c>
      <c r="Y193" s="405" t="s">
        <v>68</v>
      </c>
      <c r="Z193" s="405" t="s">
        <v>69</v>
      </c>
      <c r="AA193" s="405"/>
      <c r="AB193" s="405" t="s">
        <v>7234</v>
      </c>
      <c r="AC193" s="406">
        <v>55</v>
      </c>
      <c r="AD193" s="406">
        <v>15</v>
      </c>
      <c r="AE193" s="406">
        <v>25</v>
      </c>
      <c r="AF193" s="407">
        <v>152</v>
      </c>
      <c r="AG193" s="407">
        <v>0</v>
      </c>
      <c r="AH193" s="408">
        <f t="shared" si="28"/>
        <v>152</v>
      </c>
      <c r="AI193" s="434">
        <f t="shared" si="29"/>
        <v>162.64000000000001</v>
      </c>
      <c r="AJ193" s="410"/>
    </row>
    <row r="194" spans="1:36" s="409" customFormat="1">
      <c r="A194" s="404">
        <v>18</v>
      </c>
      <c r="B194" s="405" t="s">
        <v>1</v>
      </c>
      <c r="C194" s="405" t="s">
        <v>7233</v>
      </c>
      <c r="D194" s="405" t="s">
        <v>7229</v>
      </c>
      <c r="E194" s="405" t="s">
        <v>417</v>
      </c>
      <c r="F194" s="405" t="s">
        <v>7232</v>
      </c>
      <c r="G194" s="405"/>
      <c r="H194" s="405" t="s">
        <v>3166</v>
      </c>
      <c r="I194" s="405" t="s">
        <v>3887</v>
      </c>
      <c r="J194" s="405" t="s">
        <v>396</v>
      </c>
      <c r="K194" s="405"/>
      <c r="L194" s="405" t="s">
        <v>448</v>
      </c>
      <c r="M194" s="405" t="s">
        <v>74</v>
      </c>
      <c r="N194" s="405" t="s">
        <v>401</v>
      </c>
      <c r="O194" s="405" t="s">
        <v>65</v>
      </c>
      <c r="P194" s="405"/>
      <c r="Q194" s="405"/>
      <c r="R194" s="405"/>
      <c r="S194" s="405"/>
      <c r="T194" s="405"/>
      <c r="U194" s="405" t="s">
        <v>7231</v>
      </c>
      <c r="V194" s="405" t="s">
        <v>68</v>
      </c>
      <c r="W194" s="405" t="s">
        <v>68</v>
      </c>
      <c r="X194" s="405" t="s">
        <v>68</v>
      </c>
      <c r="Y194" s="405" t="s">
        <v>68</v>
      </c>
      <c r="Z194" s="405" t="s">
        <v>69</v>
      </c>
      <c r="AA194" s="405"/>
      <c r="AB194" s="405" t="s">
        <v>141</v>
      </c>
      <c r="AC194" s="406">
        <v>55</v>
      </c>
      <c r="AD194" s="406">
        <v>25</v>
      </c>
      <c r="AE194" s="406">
        <v>25</v>
      </c>
      <c r="AF194" s="407">
        <v>168</v>
      </c>
      <c r="AG194" s="407">
        <v>0</v>
      </c>
      <c r="AH194" s="408">
        <f t="shared" si="28"/>
        <v>168</v>
      </c>
      <c r="AI194" s="434">
        <f t="shared" si="29"/>
        <v>179.76000000000002</v>
      </c>
      <c r="AJ194" s="410"/>
    </row>
    <row r="195" spans="1:36" s="417" customFormat="1" ht="15.75" thickBot="1">
      <c r="A195" s="411">
        <v>19</v>
      </c>
      <c r="B195" s="412" t="s">
        <v>1</v>
      </c>
      <c r="C195" s="412" t="s">
        <v>7230</v>
      </c>
      <c r="D195" s="412" t="s">
        <v>7229</v>
      </c>
      <c r="E195" s="412" t="s">
        <v>439</v>
      </c>
      <c r="F195" s="412" t="s">
        <v>7228</v>
      </c>
      <c r="G195" s="412"/>
      <c r="H195" s="412" t="s">
        <v>7227</v>
      </c>
      <c r="I195" s="412">
        <v>3000</v>
      </c>
      <c r="J195" s="412" t="s">
        <v>396</v>
      </c>
      <c r="K195" s="412" t="s">
        <v>437</v>
      </c>
      <c r="L195" s="412" t="s">
        <v>448</v>
      </c>
      <c r="M195" s="412" t="s">
        <v>113</v>
      </c>
      <c r="N195" s="412" t="s">
        <v>401</v>
      </c>
      <c r="O195" s="412" t="s">
        <v>65</v>
      </c>
      <c r="P195" s="412"/>
      <c r="Q195" s="412"/>
      <c r="R195" s="412"/>
      <c r="S195" s="412" t="s">
        <v>6874</v>
      </c>
      <c r="T195" s="412"/>
      <c r="U195" s="412" t="s">
        <v>7226</v>
      </c>
      <c r="V195" s="412" t="s">
        <v>68</v>
      </c>
      <c r="W195" s="412" t="s">
        <v>68</v>
      </c>
      <c r="X195" s="412" t="s">
        <v>68</v>
      </c>
      <c r="Y195" s="412" t="s">
        <v>68</v>
      </c>
      <c r="Z195" s="412" t="s">
        <v>69</v>
      </c>
      <c r="AA195" s="412"/>
      <c r="AB195" s="412" t="s">
        <v>141</v>
      </c>
      <c r="AC195" s="413">
        <v>55</v>
      </c>
      <c r="AD195" s="413">
        <v>25</v>
      </c>
      <c r="AE195" s="413">
        <v>25</v>
      </c>
      <c r="AF195" s="414">
        <v>168</v>
      </c>
      <c r="AG195" s="414">
        <v>0</v>
      </c>
      <c r="AH195" s="415">
        <f t="shared" si="28"/>
        <v>168</v>
      </c>
      <c r="AI195" s="451">
        <f t="shared" si="29"/>
        <v>179.76000000000002</v>
      </c>
      <c r="AJ195" s="416"/>
    </row>
    <row r="196" spans="1:36" s="11" customFormat="1">
      <c r="A196" s="382"/>
      <c r="B196" s="68"/>
      <c r="C196" s="68"/>
      <c r="D196" s="68"/>
      <c r="E196" s="68"/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15"/>
      <c r="AD196" s="15"/>
      <c r="AE196" s="15"/>
      <c r="AF196" s="376"/>
      <c r="AG196" s="376"/>
      <c r="AH196" s="17"/>
      <c r="AI196" s="16"/>
    </row>
    <row r="197" spans="1:36" s="11" customFormat="1">
      <c r="A197" s="382" t="s">
        <v>133</v>
      </c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10"/>
      <c r="AD197" s="10"/>
      <c r="AE197" s="10"/>
      <c r="AF197" s="376"/>
      <c r="AG197" s="376"/>
      <c r="AH197" s="17"/>
      <c r="AI197" s="18"/>
    </row>
    <row r="198" spans="1:36" s="11" customFormat="1">
      <c r="A198" s="382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10"/>
      <c r="AD198" s="10"/>
      <c r="AE198" s="10"/>
      <c r="AF198" s="376"/>
      <c r="AG198" s="376"/>
      <c r="AH198" s="10"/>
      <c r="AI198" s="12"/>
    </row>
    <row r="199" spans="1:36">
      <c r="AJ199" s="11"/>
    </row>
    <row r="200" spans="1:36">
      <c r="AJ200" s="11"/>
    </row>
    <row r="201" spans="1:36">
      <c r="AJ201" s="11"/>
    </row>
    <row r="202" spans="1:36">
      <c r="AJ202" s="11"/>
    </row>
    <row r="203" spans="1:36">
      <c r="AJ203" s="11"/>
    </row>
    <row r="204" spans="1:36">
      <c r="AJ204" s="11"/>
    </row>
    <row r="205" spans="1:36">
      <c r="AJ205" s="11"/>
    </row>
    <row r="206" spans="1:36">
      <c r="AJ206" s="11"/>
    </row>
    <row r="207" spans="1:36">
      <c r="AJ207" s="11"/>
    </row>
    <row r="208" spans="1:36">
      <c r="AJ208" s="11"/>
    </row>
    <row r="209" spans="36:36">
      <c r="AJ209" s="11"/>
    </row>
    <row r="210" spans="36:36">
      <c r="AJ210" s="11"/>
    </row>
    <row r="211" spans="36:36">
      <c r="AJ211" s="11"/>
    </row>
    <row r="212" spans="36:36">
      <c r="AJ212" s="11"/>
    </row>
    <row r="213" spans="36:36">
      <c r="AJ213" s="11"/>
    </row>
    <row r="214" spans="36:36">
      <c r="AJ214" s="11"/>
    </row>
    <row r="215" spans="36:36">
      <c r="AJ215" s="11"/>
    </row>
    <row r="216" spans="36:36">
      <c r="AJ216" s="11"/>
    </row>
    <row r="217" spans="36:36">
      <c r="AJ217" s="11"/>
    </row>
    <row r="218" spans="36:36">
      <c r="AJ218" s="11"/>
    </row>
    <row r="219" spans="36:36">
      <c r="AJ219" s="11"/>
    </row>
    <row r="220" spans="36:36">
      <c r="AJ220" s="11"/>
    </row>
    <row r="221" spans="36:36">
      <c r="AJ221" s="11"/>
    </row>
    <row r="222" spans="36:36">
      <c r="AJ222" s="11"/>
    </row>
    <row r="223" spans="36:36">
      <c r="AJ223" s="11"/>
    </row>
    <row r="224" spans="36:36">
      <c r="AJ224" s="11"/>
    </row>
    <row r="225" spans="36:36">
      <c r="AJ225" s="11"/>
    </row>
    <row r="226" spans="36:36">
      <c r="AJ226" s="11"/>
    </row>
    <row r="227" spans="36:36">
      <c r="AJ227" s="11"/>
    </row>
    <row r="228" spans="36:36">
      <c r="AJ228" s="11"/>
    </row>
    <row r="229" spans="36:36">
      <c r="AJ229" s="11"/>
    </row>
    <row r="230" spans="36:36">
      <c r="AJ230" s="11"/>
    </row>
    <row r="231" spans="36:36">
      <c r="AJ231" s="11"/>
    </row>
    <row r="232" spans="36:36">
      <c r="AJ232" s="11"/>
    </row>
    <row r="233" spans="36:36">
      <c r="AJ233" s="11"/>
    </row>
    <row r="234" spans="36:36">
      <c r="AJ234" s="11"/>
    </row>
    <row r="235" spans="36:36">
      <c r="AJ235" s="11"/>
    </row>
    <row r="236" spans="36:36">
      <c r="AJ236" s="11"/>
    </row>
    <row r="237" spans="36:36">
      <c r="AJ237" s="11"/>
    </row>
    <row r="238" spans="36:36">
      <c r="AJ238" s="11"/>
    </row>
    <row r="239" spans="36:36">
      <c r="AJ239" s="11"/>
    </row>
    <row r="240" spans="36:36">
      <c r="AJ240" s="11"/>
    </row>
    <row r="241" spans="36:36">
      <c r="AJ241" s="11"/>
    </row>
    <row r="242" spans="36:36">
      <c r="AJ242" s="11"/>
    </row>
    <row r="243" spans="36:36">
      <c r="AJ243" s="11"/>
    </row>
    <row r="244" spans="36:36">
      <c r="AJ244" s="11"/>
    </row>
    <row r="245" spans="36:36">
      <c r="AJ245" s="11"/>
    </row>
    <row r="246" spans="36:36">
      <c r="AJ246" s="11"/>
    </row>
    <row r="247" spans="36:36">
      <c r="AJ247" s="11"/>
    </row>
    <row r="248" spans="36:36">
      <c r="AJ248" s="11"/>
    </row>
    <row r="249" spans="36:36">
      <c r="AJ249" s="11"/>
    </row>
    <row r="250" spans="36:36">
      <c r="AJ250" s="11"/>
    </row>
    <row r="251" spans="36:36">
      <c r="AJ251" s="11"/>
    </row>
    <row r="252" spans="36:36">
      <c r="AJ252" s="11"/>
    </row>
    <row r="253" spans="36:36">
      <c r="AJ253" s="11"/>
    </row>
    <row r="254" spans="36:36">
      <c r="AJ254" s="11"/>
    </row>
    <row r="255" spans="36:36">
      <c r="AJ255" s="11"/>
    </row>
    <row r="256" spans="36:36">
      <c r="AJ256" s="11"/>
    </row>
    <row r="257" spans="36:36">
      <c r="AJ257" s="11"/>
    </row>
    <row r="258" spans="36:36">
      <c r="AJ258" s="11"/>
    </row>
    <row r="259" spans="36:36">
      <c r="AJ259" s="11"/>
    </row>
    <row r="260" spans="36:36">
      <c r="AJ260" s="11"/>
    </row>
    <row r="261" spans="36:36">
      <c r="AJ261" s="11"/>
    </row>
    <row r="262" spans="36:36">
      <c r="AJ262" s="11"/>
    </row>
    <row r="263" spans="36:36">
      <c r="AJ263" s="11"/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/>
    </customSheetView>
    <customSheetView guid="{5B1FA305-463D-4B6E-BF98-81A6929C891E}" scale="75" hiddenColumns="1">
      <pageMargins left="0" right="0" top="0" bottom="0" header="0" footer="0"/>
      <pageSetup orientation="portrait" horizontalDpi="4294967295" verticalDpi="4294967295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/>
    </customSheetView>
    <customSheetView guid="{B6E6045D-E631-482D-8F65-2EABDB0B6ECE}" scale="75" hiddenColumns="1">
      <selection sqref="A1:AK189"/>
      <pageMargins left="0" right="0" top="0" bottom="0" header="0" footer="0"/>
      <pageSetup orientation="portrait" horizontalDpi="4294967295" verticalDpi="4294967295"/>
    </customSheetView>
    <customSheetView guid="{074FE138-8171-45F3-8951-6B9C47661CC2}" scale="75" hiddenColumns="1">
      <selection sqref="A1:AK189"/>
      <pageMargins left="0" right="0" top="0" bottom="0" header="0" footer="0"/>
      <pageSetup orientation="portrait" horizontalDpi="4294967295" verticalDpi="4294967295"/>
    </customSheetView>
    <customSheetView guid="{6B75CD61-CFF4-4706-A14B-83CD51F19D1B}" scale="75" hiddenColumns="1">
      <selection sqref="A1:AK189"/>
      <pageMargins left="0" right="0" top="0" bottom="0" header="0" footer="0"/>
      <pageSetup orientation="portrait" horizontalDpi="4294967295" verticalDpi="4294967295"/>
    </customSheetView>
    <customSheetView guid="{8ABA602B-BA8D-44BA-AAC3-E387ACC3E4C4}" scale="75" hiddenColumns="1">
      <pageMargins left="0" right="0" top="0" bottom="0" header="0" footer="0"/>
      <pageSetup orientation="portrait" horizontalDpi="4294967295" verticalDpi="4294967295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/>
    </customSheetView>
    <customSheetView guid="{E9310A78-B1D5-4554-8685-C0561907B0AB}" scale="75" hiddenColumns="1" topLeftCell="A154">
      <selection activeCell="F54" sqref="F54"/>
      <pageMargins left="0" right="0" top="0" bottom="0" header="0" footer="0"/>
      <pageSetup orientation="portrait" horizontalDpi="4294967295" verticalDpi="4294967295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/>
    </customSheetView>
    <customSheetView guid="{71B299E4-61CE-49C1-81D9-062E3F90F2BD}" scale="75" hiddenColumns="1" topLeftCell="A123">
      <pageMargins left="0" right="0" top="0" bottom="0" header="0" footer="0"/>
      <pageSetup orientation="portrait" horizontalDpi="4294967295" verticalDpi="4294967295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/>
    </customSheetView>
  </customSheetViews>
  <pageMargins left="0" right="0" top="0" bottom="0" header="0" footer="0"/>
  <pageSetup orientation="portrait" horizontalDpi="4294967295" verticalDpi="4294967295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FFFF00"/>
  </sheetPr>
  <dimension ref="A1:AK10"/>
  <sheetViews>
    <sheetView topLeftCell="M1" zoomScale="75" zoomScaleNormal="75" workbookViewId="0">
      <selection activeCell="R10" sqref="R10"/>
    </sheetView>
  </sheetViews>
  <sheetFormatPr baseColWidth="10" defaultColWidth="9.140625" defaultRowHeight="15"/>
  <cols>
    <col min="1" max="1" width="4" style="603" bestFit="1" customWidth="1"/>
    <col min="2" max="2" width="8.140625" style="224" bestFit="1" customWidth="1"/>
    <col min="3" max="3" width="12.85546875" style="224" hidden="1" customWidth="1"/>
    <col min="4" max="4" width="9.28515625" style="224" hidden="1" customWidth="1"/>
    <col min="5" max="5" width="11.5703125" style="224" hidden="1" customWidth="1"/>
    <col min="6" max="6" width="8.85546875" style="224" bestFit="1" customWidth="1"/>
    <col min="7" max="7" width="7.140625" style="224" hidden="1" customWidth="1"/>
    <col min="8" max="8" width="9.140625" style="224" bestFit="1" customWidth="1"/>
    <col min="9" max="9" width="8.85546875" style="224" hidden="1" customWidth="1"/>
    <col min="10" max="10" width="6.42578125" style="224" bestFit="1" customWidth="1"/>
    <col min="11" max="11" width="11.5703125" style="224" bestFit="1" customWidth="1"/>
    <col min="12" max="12" width="8.28515625" style="224" bestFit="1" customWidth="1"/>
    <col min="13" max="13" width="11.140625" style="224" bestFit="1" customWidth="1"/>
    <col min="14" max="14" width="6.5703125" style="224" bestFit="1" customWidth="1"/>
    <col min="15" max="15" width="6.85546875" style="224" bestFit="1" customWidth="1"/>
    <col min="16" max="16" width="9.28515625" style="224" customWidth="1"/>
    <col min="17" max="17" width="12.85546875" style="224" customWidth="1"/>
    <col min="18" max="18" width="15.7109375" style="224" customWidth="1"/>
    <col min="19" max="19" width="16.7109375" style="224" customWidth="1"/>
    <col min="20" max="20" width="10.5703125" style="224" customWidth="1"/>
    <col min="21" max="21" width="12.85546875" style="224" bestFit="1" customWidth="1"/>
    <col min="22" max="22" width="28.5703125" style="224" hidden="1" customWidth="1"/>
    <col min="23" max="23" width="28.5703125" style="224" bestFit="1" customWidth="1"/>
    <col min="24" max="24" width="16.85546875" style="224" customWidth="1"/>
    <col min="25" max="25" width="15" style="224" bestFit="1" customWidth="1"/>
    <col min="26" max="26" width="4.7109375" style="224" bestFit="1" customWidth="1"/>
    <col min="27" max="27" width="6" style="224" customWidth="1"/>
    <col min="28" max="28" width="13.85546875" style="224" hidden="1" customWidth="1"/>
    <col min="29" max="29" width="13.140625" style="91" hidden="1" customWidth="1"/>
    <col min="30" max="30" width="10" style="91" hidden="1" customWidth="1"/>
    <col min="31" max="31" width="9.85546875" style="91" hidden="1" customWidth="1"/>
    <col min="32" max="32" width="8.5703125" style="605" bestFit="1" customWidth="1"/>
    <col min="33" max="33" width="12.5703125" style="605" bestFit="1" customWidth="1"/>
    <col min="34" max="34" width="10" style="91" bestFit="1" customWidth="1"/>
    <col min="35" max="35" width="11" style="31" bestFit="1" customWidth="1"/>
    <col min="36" max="36" width="9.140625" style="92"/>
    <col min="37" max="37" width="22.85546875" style="92" bestFit="1" customWidth="1"/>
    <col min="38" max="16384" width="9.140625" style="92"/>
  </cols>
  <sheetData>
    <row r="1" spans="1:37" s="259" customFormat="1" ht="75" customHeight="1" thickBot="1">
      <c r="A1" s="601"/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7"/>
      <c r="AD1" s="257"/>
      <c r="AE1" s="257"/>
      <c r="AF1" s="604"/>
      <c r="AG1" s="604"/>
      <c r="AH1" s="257"/>
      <c r="AI1" s="258"/>
    </row>
    <row r="2" spans="1:37" s="622" customFormat="1" ht="15.75" thickBot="1">
      <c r="A2" s="439" t="s">
        <v>22</v>
      </c>
      <c r="B2" s="618" t="s">
        <v>23</v>
      </c>
      <c r="C2" s="618" t="s">
        <v>24</v>
      </c>
      <c r="D2" s="618" t="s">
        <v>25</v>
      </c>
      <c r="E2" s="618" t="s">
        <v>26</v>
      </c>
      <c r="F2" s="618" t="s">
        <v>27</v>
      </c>
      <c r="G2" s="618" t="s">
        <v>28</v>
      </c>
      <c r="H2" s="618" t="s">
        <v>29</v>
      </c>
      <c r="I2" s="618" t="s">
        <v>30</v>
      </c>
      <c r="J2" s="618" t="s">
        <v>31</v>
      </c>
      <c r="K2" s="618" t="s">
        <v>32</v>
      </c>
      <c r="L2" s="618" t="s">
        <v>33</v>
      </c>
      <c r="M2" s="618" t="s">
        <v>34</v>
      </c>
      <c r="N2" s="618" t="s">
        <v>35</v>
      </c>
      <c r="O2" s="618" t="s">
        <v>36</v>
      </c>
      <c r="P2" s="618" t="s">
        <v>37</v>
      </c>
      <c r="Q2" s="618" t="s">
        <v>38</v>
      </c>
      <c r="R2" s="618" t="s">
        <v>39</v>
      </c>
      <c r="S2" s="618" t="s">
        <v>40</v>
      </c>
      <c r="T2" s="618" t="s">
        <v>41</v>
      </c>
      <c r="U2" s="618" t="s">
        <v>42</v>
      </c>
      <c r="V2" s="618" t="s">
        <v>43</v>
      </c>
      <c r="W2" s="618" t="s">
        <v>44</v>
      </c>
      <c r="X2" s="618" t="s">
        <v>45</v>
      </c>
      <c r="Y2" s="618" t="s">
        <v>46</v>
      </c>
      <c r="Z2" s="618" t="s">
        <v>47</v>
      </c>
      <c r="AA2" s="618" t="s">
        <v>48</v>
      </c>
      <c r="AB2" s="618" t="s">
        <v>49</v>
      </c>
      <c r="AC2" s="377" t="s">
        <v>50</v>
      </c>
      <c r="AD2" s="377" t="s">
        <v>51</v>
      </c>
      <c r="AE2" s="377" t="s">
        <v>52</v>
      </c>
      <c r="AF2" s="377" t="s">
        <v>53</v>
      </c>
      <c r="AG2" s="377" t="s">
        <v>54</v>
      </c>
      <c r="AH2" s="377" t="s">
        <v>55</v>
      </c>
      <c r="AI2" s="619" t="s">
        <v>56</v>
      </c>
      <c r="AJ2" s="620"/>
      <c r="AK2" s="621"/>
    </row>
    <row r="3" spans="1:37" s="259" customFormat="1">
      <c r="A3" s="606">
        <v>1</v>
      </c>
      <c r="B3" s="256" t="s">
        <v>1</v>
      </c>
      <c r="C3" s="256" t="s">
        <v>7291</v>
      </c>
      <c r="D3" s="256" t="s">
        <v>7280</v>
      </c>
      <c r="E3" s="256" t="s">
        <v>417</v>
      </c>
      <c r="F3" s="256" t="s">
        <v>7279</v>
      </c>
      <c r="G3" s="256"/>
      <c r="H3" s="256" t="s">
        <v>7278</v>
      </c>
      <c r="I3" s="256">
        <v>2000</v>
      </c>
      <c r="J3" s="256" t="s">
        <v>121</v>
      </c>
      <c r="K3" s="256"/>
      <c r="L3" s="256" t="s">
        <v>404</v>
      </c>
      <c r="M3" s="256" t="s">
        <v>113</v>
      </c>
      <c r="N3" s="256" t="s">
        <v>401</v>
      </c>
      <c r="O3" s="256" t="s">
        <v>466</v>
      </c>
      <c r="P3" s="256">
        <v>24</v>
      </c>
      <c r="Q3" s="256"/>
      <c r="R3" s="256"/>
      <c r="S3" s="256"/>
      <c r="T3" s="256"/>
      <c r="U3" s="256" t="s">
        <v>7290</v>
      </c>
      <c r="V3" s="256" t="s">
        <v>332</v>
      </c>
      <c r="W3" s="256" t="s">
        <v>332</v>
      </c>
      <c r="X3" s="256" t="s">
        <v>68</v>
      </c>
      <c r="Y3" s="256" t="s">
        <v>68</v>
      </c>
      <c r="Z3" s="256" t="s">
        <v>69</v>
      </c>
      <c r="AA3" s="256"/>
      <c r="AB3" s="256" t="s">
        <v>333</v>
      </c>
      <c r="AC3" s="257">
        <v>178</v>
      </c>
      <c r="AD3" s="257">
        <v>8</v>
      </c>
      <c r="AE3" s="257">
        <v>13</v>
      </c>
      <c r="AF3" s="604">
        <v>318.40000000000003</v>
      </c>
      <c r="AG3" s="604">
        <v>0</v>
      </c>
      <c r="AH3" s="607">
        <f t="shared" ref="AH3:AH8" si="0">AF3-AG3</f>
        <v>318.40000000000003</v>
      </c>
      <c r="AI3" s="458">
        <f>AF3*1.07</f>
        <v>340.68800000000005</v>
      </c>
    </row>
    <row r="4" spans="1:37" s="259" customFormat="1">
      <c r="A4" s="606">
        <v>2</v>
      </c>
      <c r="B4" s="256" t="s">
        <v>1</v>
      </c>
      <c r="C4" s="256" t="s">
        <v>7289</v>
      </c>
      <c r="D4" s="256" t="s">
        <v>7280</v>
      </c>
      <c r="E4" s="256" t="s">
        <v>417</v>
      </c>
      <c r="F4" s="256" t="s">
        <v>7279</v>
      </c>
      <c r="G4" s="256"/>
      <c r="H4" s="256" t="s">
        <v>7278</v>
      </c>
      <c r="I4" s="256">
        <v>2000</v>
      </c>
      <c r="J4" s="256" t="s">
        <v>121</v>
      </c>
      <c r="K4" s="256"/>
      <c r="L4" s="256" t="s">
        <v>404</v>
      </c>
      <c r="M4" s="256" t="s">
        <v>113</v>
      </c>
      <c r="N4" s="256" t="s">
        <v>401</v>
      </c>
      <c r="O4" s="256" t="s">
        <v>466</v>
      </c>
      <c r="P4" s="256">
        <v>24</v>
      </c>
      <c r="Q4" s="256"/>
      <c r="R4" s="256"/>
      <c r="S4" s="256"/>
      <c r="T4" s="256"/>
      <c r="U4" s="256" t="s">
        <v>7288</v>
      </c>
      <c r="V4" s="256" t="s">
        <v>68</v>
      </c>
      <c r="W4" s="256" t="s">
        <v>68</v>
      </c>
      <c r="X4" s="256" t="s">
        <v>68</v>
      </c>
      <c r="Y4" s="256" t="s">
        <v>68</v>
      </c>
      <c r="Z4" s="256" t="s">
        <v>69</v>
      </c>
      <c r="AA4" s="256"/>
      <c r="AB4" s="256" t="s">
        <v>141</v>
      </c>
      <c r="AC4" s="257">
        <v>178</v>
      </c>
      <c r="AD4" s="257">
        <v>8</v>
      </c>
      <c r="AE4" s="257">
        <v>13</v>
      </c>
      <c r="AF4" s="604">
        <v>318.40000000000003</v>
      </c>
      <c r="AG4" s="604">
        <v>0</v>
      </c>
      <c r="AH4" s="607">
        <f t="shared" si="0"/>
        <v>318.40000000000003</v>
      </c>
      <c r="AI4" s="458">
        <f t="shared" ref="AI4:AI8" si="1">AF4*1.07</f>
        <v>340.68800000000005</v>
      </c>
    </row>
    <row r="5" spans="1:37" s="259" customFormat="1">
      <c r="A5" s="606">
        <v>3</v>
      </c>
      <c r="B5" s="256" t="s">
        <v>1</v>
      </c>
      <c r="C5" s="256" t="s">
        <v>7287</v>
      </c>
      <c r="D5" s="256" t="s">
        <v>7280</v>
      </c>
      <c r="E5" s="256" t="s">
        <v>417</v>
      </c>
      <c r="F5" s="256" t="s">
        <v>7279</v>
      </c>
      <c r="G5" s="256"/>
      <c r="H5" s="256" t="s">
        <v>7278</v>
      </c>
      <c r="I5" s="256">
        <v>2000</v>
      </c>
      <c r="J5" s="256" t="s">
        <v>121</v>
      </c>
      <c r="K5" s="256"/>
      <c r="L5" s="256" t="s">
        <v>404</v>
      </c>
      <c r="M5" s="256" t="s">
        <v>113</v>
      </c>
      <c r="N5" s="256" t="s">
        <v>401</v>
      </c>
      <c r="O5" s="256" t="s">
        <v>466</v>
      </c>
      <c r="P5" s="256">
        <v>24</v>
      </c>
      <c r="Q5" s="256"/>
      <c r="R5" s="256"/>
      <c r="S5" s="256"/>
      <c r="T5" s="256"/>
      <c r="U5" s="256" t="s">
        <v>7286</v>
      </c>
      <c r="V5" s="256" t="s">
        <v>4533</v>
      </c>
      <c r="W5" s="256" t="s">
        <v>68</v>
      </c>
      <c r="X5" s="256" t="s">
        <v>4533</v>
      </c>
      <c r="Y5" s="256" t="s">
        <v>68</v>
      </c>
      <c r="Z5" s="256" t="s">
        <v>69</v>
      </c>
      <c r="AA5" s="256"/>
      <c r="AB5" s="256" t="s">
        <v>247</v>
      </c>
      <c r="AC5" s="257">
        <v>178</v>
      </c>
      <c r="AD5" s="257">
        <v>8</v>
      </c>
      <c r="AE5" s="257">
        <v>13</v>
      </c>
      <c r="AF5" s="604">
        <v>318.40000000000003</v>
      </c>
      <c r="AG5" s="604">
        <v>0</v>
      </c>
      <c r="AH5" s="607">
        <f t="shared" si="0"/>
        <v>318.40000000000003</v>
      </c>
      <c r="AI5" s="458">
        <f t="shared" si="1"/>
        <v>340.68800000000005</v>
      </c>
    </row>
    <row r="6" spans="1:37" s="259" customFormat="1">
      <c r="A6" s="606">
        <v>4</v>
      </c>
      <c r="B6" s="256" t="s">
        <v>1</v>
      </c>
      <c r="C6" s="256" t="s">
        <v>7285</v>
      </c>
      <c r="D6" s="256" t="s">
        <v>7280</v>
      </c>
      <c r="E6" s="256" t="s">
        <v>417</v>
      </c>
      <c r="F6" s="256" t="s">
        <v>7279</v>
      </c>
      <c r="G6" s="256"/>
      <c r="H6" s="256" t="s">
        <v>7278</v>
      </c>
      <c r="I6" s="256">
        <v>2000</v>
      </c>
      <c r="J6" s="256" t="s">
        <v>121</v>
      </c>
      <c r="K6" s="256"/>
      <c r="L6" s="256" t="s">
        <v>404</v>
      </c>
      <c r="M6" s="256" t="s">
        <v>113</v>
      </c>
      <c r="N6" s="256" t="s">
        <v>401</v>
      </c>
      <c r="O6" s="256" t="s">
        <v>466</v>
      </c>
      <c r="P6" s="256">
        <v>24</v>
      </c>
      <c r="Q6" s="256"/>
      <c r="R6" s="256"/>
      <c r="S6" s="256"/>
      <c r="T6" s="256"/>
      <c r="U6" s="256" t="s">
        <v>7284</v>
      </c>
      <c r="V6" s="256" t="s">
        <v>68</v>
      </c>
      <c r="W6" s="256" t="s">
        <v>68</v>
      </c>
      <c r="X6" s="256" t="s">
        <v>68</v>
      </c>
      <c r="Y6" s="256" t="s">
        <v>68</v>
      </c>
      <c r="Z6" s="256" t="s">
        <v>69</v>
      </c>
      <c r="AA6" s="256"/>
      <c r="AB6" s="256" t="s">
        <v>141</v>
      </c>
      <c r="AC6" s="257">
        <v>178</v>
      </c>
      <c r="AD6" s="257">
        <v>8</v>
      </c>
      <c r="AE6" s="257">
        <v>13</v>
      </c>
      <c r="AF6" s="604">
        <v>318.40000000000003</v>
      </c>
      <c r="AG6" s="604">
        <v>0</v>
      </c>
      <c r="AH6" s="607">
        <f t="shared" si="0"/>
        <v>318.40000000000003</v>
      </c>
      <c r="AI6" s="458">
        <f t="shared" si="1"/>
        <v>340.68800000000005</v>
      </c>
    </row>
    <row r="7" spans="1:37" s="259" customFormat="1">
      <c r="A7" s="606">
        <v>5</v>
      </c>
      <c r="B7" s="256" t="s">
        <v>1</v>
      </c>
      <c r="C7" s="256" t="s">
        <v>7283</v>
      </c>
      <c r="D7" s="256" t="s">
        <v>7280</v>
      </c>
      <c r="E7" s="256" t="s">
        <v>417</v>
      </c>
      <c r="F7" s="256" t="s">
        <v>7279</v>
      </c>
      <c r="G7" s="256"/>
      <c r="H7" s="256" t="s">
        <v>7278</v>
      </c>
      <c r="I7" s="256">
        <v>2000</v>
      </c>
      <c r="J7" s="256" t="s">
        <v>121</v>
      </c>
      <c r="K7" s="256"/>
      <c r="L7" s="256" t="s">
        <v>404</v>
      </c>
      <c r="M7" s="256" t="s">
        <v>113</v>
      </c>
      <c r="N7" s="256" t="s">
        <v>401</v>
      </c>
      <c r="O7" s="256" t="s">
        <v>466</v>
      </c>
      <c r="P7" s="256">
        <v>24</v>
      </c>
      <c r="Q7" s="256"/>
      <c r="R7" s="256"/>
      <c r="S7" s="256"/>
      <c r="T7" s="256"/>
      <c r="U7" s="256" t="s">
        <v>7282</v>
      </c>
      <c r="V7" s="256" t="s">
        <v>332</v>
      </c>
      <c r="W7" s="256" t="s">
        <v>332</v>
      </c>
      <c r="X7" s="256" t="s">
        <v>68</v>
      </c>
      <c r="Y7" s="256" t="s">
        <v>68</v>
      </c>
      <c r="Z7" s="256" t="s">
        <v>69</v>
      </c>
      <c r="AA7" s="256"/>
      <c r="AB7" s="256" t="s">
        <v>333</v>
      </c>
      <c r="AC7" s="257">
        <v>178</v>
      </c>
      <c r="AD7" s="257">
        <v>8</v>
      </c>
      <c r="AE7" s="257">
        <v>13</v>
      </c>
      <c r="AF7" s="604">
        <v>318.40000000000003</v>
      </c>
      <c r="AG7" s="604">
        <v>0</v>
      </c>
      <c r="AH7" s="607">
        <f t="shared" si="0"/>
        <v>318.40000000000003</v>
      </c>
      <c r="AI7" s="458">
        <f t="shared" si="1"/>
        <v>340.68800000000005</v>
      </c>
    </row>
    <row r="8" spans="1:37" s="613" customFormat="1" ht="15.75" thickBot="1">
      <c r="A8" s="608">
        <v>6</v>
      </c>
      <c r="B8" s="609" t="s">
        <v>1</v>
      </c>
      <c r="C8" s="609" t="s">
        <v>7281</v>
      </c>
      <c r="D8" s="609" t="s">
        <v>7280</v>
      </c>
      <c r="E8" s="609" t="s">
        <v>417</v>
      </c>
      <c r="F8" s="609" t="s">
        <v>7279</v>
      </c>
      <c r="G8" s="609"/>
      <c r="H8" s="609" t="s">
        <v>7278</v>
      </c>
      <c r="I8" s="609">
        <v>2000</v>
      </c>
      <c r="J8" s="609" t="s">
        <v>121</v>
      </c>
      <c r="K8" s="609"/>
      <c r="L8" s="609" t="s">
        <v>404</v>
      </c>
      <c r="M8" s="609" t="s">
        <v>113</v>
      </c>
      <c r="N8" s="609" t="s">
        <v>401</v>
      </c>
      <c r="O8" s="609" t="s">
        <v>466</v>
      </c>
      <c r="P8" s="609">
        <v>24</v>
      </c>
      <c r="Q8" s="609"/>
      <c r="R8" s="609"/>
      <c r="S8" s="609"/>
      <c r="T8" s="609"/>
      <c r="U8" s="609" t="s">
        <v>7277</v>
      </c>
      <c r="V8" s="609" t="s">
        <v>68</v>
      </c>
      <c r="W8" s="609" t="s">
        <v>68</v>
      </c>
      <c r="X8" s="609" t="s">
        <v>68</v>
      </c>
      <c r="Y8" s="609" t="s">
        <v>68</v>
      </c>
      <c r="Z8" s="609" t="s">
        <v>69</v>
      </c>
      <c r="AA8" s="609"/>
      <c r="AB8" s="609" t="s">
        <v>289</v>
      </c>
      <c r="AC8" s="610">
        <v>178</v>
      </c>
      <c r="AD8" s="610">
        <v>8</v>
      </c>
      <c r="AE8" s="610">
        <v>13</v>
      </c>
      <c r="AF8" s="611">
        <v>318.40000000000003</v>
      </c>
      <c r="AG8" s="611">
        <v>0</v>
      </c>
      <c r="AH8" s="612">
        <f t="shared" si="0"/>
        <v>318.40000000000003</v>
      </c>
      <c r="AI8" s="466">
        <f t="shared" si="1"/>
        <v>340.68800000000005</v>
      </c>
    </row>
    <row r="9" spans="1:37">
      <c r="AH9" s="93"/>
    </row>
    <row r="10" spans="1:37">
      <c r="A10" s="603" t="s">
        <v>133</v>
      </c>
      <c r="AH10" s="93"/>
      <c r="AI10" s="35"/>
    </row>
  </sheetData>
  <customSheetViews>
    <customSheetView guid="{1B6ADCBD-C280-4470-851F-30A10F715017}" scale="75" hiddenColumns="1">
      <pageMargins left="0.7" right="0.7" top="0.75" bottom="0.75" header="0.3" footer="0.3"/>
      <pageSetup orientation="portrait" horizontalDpi="4294967295" verticalDpi="4294967295"/>
    </customSheetView>
    <customSheetView guid="{BF7BEA0E-ED18-4608-868B-0C16A30D130B}" scale="75" hiddenColumns="1">
      <pageMargins left="0.7" right="0.7" top="0.75" bottom="0.75" header="0.3" footer="0.3"/>
      <pageSetup orientation="portrait" horizontalDpi="4294967295" verticalDpi="4294967295"/>
    </customSheetView>
  </customSheetViews>
  <pageMargins left="0.7" right="0.7" top="0.75" bottom="0.75" header="0.3" footer="0.3"/>
  <pageSetup orientation="portrait" horizontalDpi="4294967295" verticalDpi="4294967295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FFFF00"/>
  </sheetPr>
  <dimension ref="A1:AK16"/>
  <sheetViews>
    <sheetView topLeftCell="H1" zoomScale="75" zoomScaleNormal="75" workbookViewId="0">
      <selection activeCell="Q8" sqref="Q8"/>
    </sheetView>
  </sheetViews>
  <sheetFormatPr baseColWidth="10" defaultColWidth="6.85546875" defaultRowHeight="15"/>
  <cols>
    <col min="1" max="1" width="4" style="911" bestFit="1" customWidth="1"/>
    <col min="2" max="2" width="8.140625" style="180" bestFit="1" customWidth="1"/>
    <col min="3" max="3" width="12.85546875" style="180" hidden="1" customWidth="1"/>
    <col min="4" max="4" width="9.28515625" style="180" hidden="1" customWidth="1"/>
    <col min="5" max="5" width="11.5703125" style="180" hidden="1" customWidth="1"/>
    <col min="6" max="6" width="12" style="180" bestFit="1" customWidth="1"/>
    <col min="7" max="7" width="7.140625" style="180" hidden="1" customWidth="1"/>
    <col min="8" max="8" width="10.28515625" style="180" bestFit="1" customWidth="1"/>
    <col min="9" max="9" width="8.85546875" style="180" hidden="1" customWidth="1"/>
    <col min="10" max="10" width="6.42578125" style="180" bestFit="1" customWidth="1"/>
    <col min="11" max="11" width="11.5703125" style="180" bestFit="1" customWidth="1"/>
    <col min="12" max="12" width="7.140625" style="180" bestFit="1" customWidth="1"/>
    <col min="13" max="13" width="11.140625" style="180" bestFit="1" customWidth="1"/>
    <col min="14" max="14" width="6.42578125" style="180" bestFit="1" customWidth="1"/>
    <col min="15" max="15" width="6.85546875" style="180"/>
    <col min="16" max="16" width="9.28515625" style="180" customWidth="1"/>
    <col min="17" max="17" width="12.85546875" style="180" customWidth="1"/>
    <col min="18" max="18" width="15.7109375" style="180" customWidth="1"/>
    <col min="19" max="19" width="16.7109375" style="180" customWidth="1"/>
    <col min="20" max="20" width="10.5703125" style="180" customWidth="1"/>
    <col min="21" max="21" width="12.140625" style="180" bestFit="1" customWidth="1"/>
    <col min="22" max="22" width="8.5703125" style="180" hidden="1" customWidth="1"/>
    <col min="23" max="23" width="16.28515625" style="180" bestFit="1" customWidth="1"/>
    <col min="24" max="24" width="16.85546875" style="180" customWidth="1"/>
    <col min="25" max="25" width="15" style="180" bestFit="1" customWidth="1"/>
    <col min="26" max="26" width="4.7109375" style="180" bestFit="1" customWidth="1"/>
    <col min="27" max="27" width="6" style="180" bestFit="1" customWidth="1"/>
    <col min="28" max="28" width="13.85546875" style="180" hidden="1" customWidth="1"/>
    <col min="29" max="29" width="13.140625" style="181" hidden="1" customWidth="1"/>
    <col min="30" max="30" width="10" style="181" hidden="1" customWidth="1"/>
    <col min="31" max="31" width="9.85546875" style="181" hidden="1" customWidth="1"/>
    <col min="32" max="32" width="8.5703125" style="913" bestFit="1" customWidth="1"/>
    <col min="33" max="33" width="12.5703125" style="913" bestFit="1" customWidth="1"/>
    <col min="34" max="34" width="10" style="181" bestFit="1" customWidth="1"/>
    <col min="35" max="35" width="11" style="182" bestFit="1" customWidth="1"/>
    <col min="36" max="36" width="8.5703125" style="183" bestFit="1" customWidth="1"/>
    <col min="37" max="37" width="22.85546875" style="184" bestFit="1" customWidth="1"/>
    <col min="38" max="16384" width="6.85546875" style="184"/>
  </cols>
  <sheetData>
    <row r="1" spans="1:37" s="321" customFormat="1" ht="79.5" customHeight="1" thickBot="1">
      <c r="A1" s="910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8"/>
      <c r="AD1" s="318"/>
      <c r="AE1" s="318"/>
      <c r="AF1" s="912"/>
      <c r="AG1" s="912"/>
      <c r="AH1" s="318"/>
      <c r="AI1" s="319"/>
      <c r="AJ1" s="320"/>
    </row>
    <row r="2" spans="1:37" s="928" customFormat="1" ht="15.75" thickBot="1">
      <c r="A2" s="571" t="s">
        <v>22</v>
      </c>
      <c r="B2" s="925" t="s">
        <v>23</v>
      </c>
      <c r="C2" s="925" t="s">
        <v>24</v>
      </c>
      <c r="D2" s="925" t="s">
        <v>25</v>
      </c>
      <c r="E2" s="925" t="s">
        <v>26</v>
      </c>
      <c r="F2" s="925" t="s">
        <v>27</v>
      </c>
      <c r="G2" s="925" t="s">
        <v>28</v>
      </c>
      <c r="H2" s="925" t="s">
        <v>29</v>
      </c>
      <c r="I2" s="925" t="s">
        <v>30</v>
      </c>
      <c r="J2" s="925" t="s">
        <v>31</v>
      </c>
      <c r="K2" s="925" t="s">
        <v>32</v>
      </c>
      <c r="L2" s="925" t="s">
        <v>33</v>
      </c>
      <c r="M2" s="925" t="s">
        <v>34</v>
      </c>
      <c r="N2" s="925" t="s">
        <v>35</v>
      </c>
      <c r="O2" s="925" t="s">
        <v>36</v>
      </c>
      <c r="P2" s="925" t="s">
        <v>37</v>
      </c>
      <c r="Q2" s="925" t="s">
        <v>38</v>
      </c>
      <c r="R2" s="925" t="s">
        <v>39</v>
      </c>
      <c r="S2" s="925" t="s">
        <v>40</v>
      </c>
      <c r="T2" s="925" t="s">
        <v>41</v>
      </c>
      <c r="U2" s="925" t="s">
        <v>42</v>
      </c>
      <c r="V2" s="925" t="s">
        <v>43</v>
      </c>
      <c r="W2" s="925" t="s">
        <v>44</v>
      </c>
      <c r="X2" s="925" t="s">
        <v>45</v>
      </c>
      <c r="Y2" s="925" t="s">
        <v>46</v>
      </c>
      <c r="Z2" s="925" t="s">
        <v>47</v>
      </c>
      <c r="AA2" s="925" t="s">
        <v>48</v>
      </c>
      <c r="AB2" s="925" t="s">
        <v>49</v>
      </c>
      <c r="AC2" s="583" t="s">
        <v>50</v>
      </c>
      <c r="AD2" s="583" t="s">
        <v>51</v>
      </c>
      <c r="AE2" s="583" t="s">
        <v>52</v>
      </c>
      <c r="AF2" s="583" t="s">
        <v>53</v>
      </c>
      <c r="AG2" s="583" t="s">
        <v>54</v>
      </c>
      <c r="AH2" s="583" t="s">
        <v>55</v>
      </c>
      <c r="AI2" s="926" t="s">
        <v>56</v>
      </c>
      <c r="AJ2" s="927"/>
      <c r="AK2" s="621" t="s">
        <v>57</v>
      </c>
    </row>
    <row r="3" spans="1:37" s="321" customFormat="1">
      <c r="A3" s="914">
        <v>1</v>
      </c>
      <c r="B3" s="317" t="s">
        <v>1</v>
      </c>
      <c r="C3" s="317" t="s">
        <v>4316</v>
      </c>
      <c r="D3" s="317" t="s">
        <v>4317</v>
      </c>
      <c r="E3" s="317" t="s">
        <v>4318</v>
      </c>
      <c r="F3" s="317" t="s">
        <v>4319</v>
      </c>
      <c r="G3" s="317"/>
      <c r="H3" s="317" t="s">
        <v>5</v>
      </c>
      <c r="I3" s="317"/>
      <c r="J3" s="317" t="s">
        <v>73</v>
      </c>
      <c r="K3" s="317"/>
      <c r="L3" s="317" t="s">
        <v>4320</v>
      </c>
      <c r="M3" s="317" t="s">
        <v>113</v>
      </c>
      <c r="N3" s="317" t="s">
        <v>113</v>
      </c>
      <c r="O3" s="317" t="s">
        <v>466</v>
      </c>
      <c r="P3" s="317">
        <v>23</v>
      </c>
      <c r="Q3" s="317"/>
      <c r="R3" s="317"/>
      <c r="S3" s="317"/>
      <c r="T3" s="317"/>
      <c r="U3" s="317" t="s">
        <v>4321</v>
      </c>
      <c r="V3" s="317" t="s">
        <v>68</v>
      </c>
      <c r="W3" s="317" t="s">
        <v>68</v>
      </c>
      <c r="X3" s="317" t="s">
        <v>68</v>
      </c>
      <c r="Y3" s="317" t="s">
        <v>68</v>
      </c>
      <c r="Z3" s="317" t="s">
        <v>69</v>
      </c>
      <c r="AA3" s="317"/>
      <c r="AB3" s="317">
        <v>10000000012</v>
      </c>
      <c r="AC3" s="318">
        <v>219</v>
      </c>
      <c r="AD3" s="318">
        <v>0</v>
      </c>
      <c r="AE3" s="318">
        <v>0</v>
      </c>
      <c r="AF3" s="912">
        <v>350.40000000000003</v>
      </c>
      <c r="AG3" s="912">
        <f t="shared" ref="AG3:AG14" si="0">AF3*(1-(0.95^0*0.9^0*0.8^0*0.7^0*0.65^0*0.93^0*0.93^0*1^0))</f>
        <v>0</v>
      </c>
      <c r="AH3" s="915">
        <f t="shared" ref="AH3:AH14" si="1">AF3-AG3</f>
        <v>350.40000000000003</v>
      </c>
      <c r="AI3" s="916">
        <f>AF3*1.07</f>
        <v>374.92800000000005</v>
      </c>
      <c r="AJ3" s="320"/>
    </row>
    <row r="4" spans="1:37" s="321" customFormat="1">
      <c r="A4" s="914">
        <v>2</v>
      </c>
      <c r="B4" s="317" t="s">
        <v>1</v>
      </c>
      <c r="C4" s="317" t="s">
        <v>4322</v>
      </c>
      <c r="D4" s="317" t="s">
        <v>4317</v>
      </c>
      <c r="E4" s="317" t="s">
        <v>4318</v>
      </c>
      <c r="F4" s="317" t="s">
        <v>4319</v>
      </c>
      <c r="G4" s="317"/>
      <c r="H4" s="317" t="s">
        <v>5</v>
      </c>
      <c r="I4" s="317"/>
      <c r="J4" s="317" t="s">
        <v>73</v>
      </c>
      <c r="K4" s="317"/>
      <c r="L4" s="317" t="s">
        <v>4320</v>
      </c>
      <c r="M4" s="317" t="s">
        <v>113</v>
      </c>
      <c r="N4" s="317" t="s">
        <v>113</v>
      </c>
      <c r="O4" s="317" t="s">
        <v>466</v>
      </c>
      <c r="P4" s="317">
        <v>23</v>
      </c>
      <c r="Q4" s="317"/>
      <c r="R4" s="317"/>
      <c r="S4" s="317"/>
      <c r="T4" s="317"/>
      <c r="U4" s="317" t="s">
        <v>4323</v>
      </c>
      <c r="V4" s="317" t="s">
        <v>68</v>
      </c>
      <c r="W4" s="317" t="s">
        <v>68</v>
      </c>
      <c r="X4" s="317" t="s">
        <v>68</v>
      </c>
      <c r="Y4" s="317" t="s">
        <v>68</v>
      </c>
      <c r="Z4" s="317" t="s">
        <v>69</v>
      </c>
      <c r="AA4" s="317"/>
      <c r="AB4" s="317">
        <v>10000000012</v>
      </c>
      <c r="AC4" s="318">
        <v>219</v>
      </c>
      <c r="AD4" s="318">
        <v>0</v>
      </c>
      <c r="AE4" s="318">
        <v>0</v>
      </c>
      <c r="AF4" s="912">
        <v>350.40000000000003</v>
      </c>
      <c r="AG4" s="912">
        <f t="shared" si="0"/>
        <v>0</v>
      </c>
      <c r="AH4" s="915">
        <f t="shared" si="1"/>
        <v>350.40000000000003</v>
      </c>
      <c r="AI4" s="916">
        <f t="shared" ref="AI4:AI14" si="2">AF4*1.07</f>
        <v>374.92800000000005</v>
      </c>
      <c r="AJ4" s="320"/>
    </row>
    <row r="5" spans="1:37" s="321" customFormat="1">
      <c r="A5" s="914">
        <v>3</v>
      </c>
      <c r="B5" s="317" t="s">
        <v>1</v>
      </c>
      <c r="C5" s="317" t="s">
        <v>4324</v>
      </c>
      <c r="D5" s="317" t="s">
        <v>4317</v>
      </c>
      <c r="E5" s="317" t="s">
        <v>4318</v>
      </c>
      <c r="F5" s="317" t="s">
        <v>4319</v>
      </c>
      <c r="G5" s="317"/>
      <c r="H5" s="317" t="s">
        <v>5</v>
      </c>
      <c r="I5" s="317"/>
      <c r="J5" s="317" t="s">
        <v>73</v>
      </c>
      <c r="K5" s="317"/>
      <c r="L5" s="317" t="s">
        <v>4320</v>
      </c>
      <c r="M5" s="317" t="s">
        <v>113</v>
      </c>
      <c r="N5" s="317" t="s">
        <v>113</v>
      </c>
      <c r="O5" s="317" t="s">
        <v>466</v>
      </c>
      <c r="P5" s="317">
        <v>23</v>
      </c>
      <c r="Q5" s="317"/>
      <c r="R5" s="317"/>
      <c r="S5" s="317"/>
      <c r="T5" s="317"/>
      <c r="U5" s="317" t="s">
        <v>4325</v>
      </c>
      <c r="V5" s="317" t="s">
        <v>68</v>
      </c>
      <c r="W5" s="317" t="s">
        <v>68</v>
      </c>
      <c r="X5" s="317" t="s">
        <v>68</v>
      </c>
      <c r="Y5" s="317" t="s">
        <v>68</v>
      </c>
      <c r="Z5" s="317" t="s">
        <v>69</v>
      </c>
      <c r="AA5" s="317"/>
      <c r="AB5" s="317">
        <v>10000000012</v>
      </c>
      <c r="AC5" s="318">
        <v>219</v>
      </c>
      <c r="AD5" s="318">
        <v>0</v>
      </c>
      <c r="AE5" s="318">
        <v>0</v>
      </c>
      <c r="AF5" s="912">
        <v>350.40000000000003</v>
      </c>
      <c r="AG5" s="912">
        <f t="shared" si="0"/>
        <v>0</v>
      </c>
      <c r="AH5" s="915">
        <f t="shared" si="1"/>
        <v>350.40000000000003</v>
      </c>
      <c r="AI5" s="916">
        <f t="shared" si="2"/>
        <v>374.92800000000005</v>
      </c>
      <c r="AJ5" s="320"/>
    </row>
    <row r="6" spans="1:37" s="321" customFormat="1">
      <c r="A6" s="914">
        <v>4</v>
      </c>
      <c r="B6" s="317" t="s">
        <v>1</v>
      </c>
      <c r="C6" s="317" t="s">
        <v>4326</v>
      </c>
      <c r="D6" s="317" t="s">
        <v>4317</v>
      </c>
      <c r="E6" s="317" t="s">
        <v>4318</v>
      </c>
      <c r="F6" s="317" t="s">
        <v>4319</v>
      </c>
      <c r="G6" s="317"/>
      <c r="H6" s="317" t="s">
        <v>5</v>
      </c>
      <c r="I6" s="317"/>
      <c r="J6" s="317" t="s">
        <v>73</v>
      </c>
      <c r="K6" s="317"/>
      <c r="L6" s="317" t="s">
        <v>4320</v>
      </c>
      <c r="M6" s="317" t="s">
        <v>113</v>
      </c>
      <c r="N6" s="317" t="s">
        <v>113</v>
      </c>
      <c r="O6" s="317" t="s">
        <v>466</v>
      </c>
      <c r="P6" s="317">
        <v>23</v>
      </c>
      <c r="Q6" s="317"/>
      <c r="R6" s="317"/>
      <c r="S6" s="317"/>
      <c r="T6" s="317"/>
      <c r="U6" s="317" t="s">
        <v>4327</v>
      </c>
      <c r="V6" s="317" t="s">
        <v>68</v>
      </c>
      <c r="W6" s="317" t="s">
        <v>68</v>
      </c>
      <c r="X6" s="317" t="s">
        <v>68</v>
      </c>
      <c r="Y6" s="317" t="s">
        <v>68</v>
      </c>
      <c r="Z6" s="317" t="s">
        <v>69</v>
      </c>
      <c r="AA6" s="317"/>
      <c r="AB6" s="317">
        <v>10000000012</v>
      </c>
      <c r="AC6" s="318">
        <v>219</v>
      </c>
      <c r="AD6" s="318">
        <v>0</v>
      </c>
      <c r="AE6" s="318">
        <v>0</v>
      </c>
      <c r="AF6" s="912">
        <v>350.40000000000003</v>
      </c>
      <c r="AG6" s="912">
        <f t="shared" si="0"/>
        <v>0</v>
      </c>
      <c r="AH6" s="915">
        <f t="shared" si="1"/>
        <v>350.40000000000003</v>
      </c>
      <c r="AI6" s="916">
        <f t="shared" si="2"/>
        <v>374.92800000000005</v>
      </c>
      <c r="AJ6" s="320"/>
    </row>
    <row r="7" spans="1:37" s="321" customFormat="1">
      <c r="A7" s="914">
        <v>5</v>
      </c>
      <c r="B7" s="317" t="s">
        <v>1</v>
      </c>
      <c r="C7" s="317" t="s">
        <v>4328</v>
      </c>
      <c r="D7" s="317" t="s">
        <v>4317</v>
      </c>
      <c r="E7" s="317" t="s">
        <v>4318</v>
      </c>
      <c r="F7" s="317" t="s">
        <v>4319</v>
      </c>
      <c r="G7" s="317"/>
      <c r="H7" s="317" t="s">
        <v>5</v>
      </c>
      <c r="I7" s="317"/>
      <c r="J7" s="317" t="s">
        <v>73</v>
      </c>
      <c r="K7" s="317"/>
      <c r="L7" s="317" t="s">
        <v>4320</v>
      </c>
      <c r="M7" s="317" t="s">
        <v>113</v>
      </c>
      <c r="N7" s="317" t="s">
        <v>113</v>
      </c>
      <c r="O7" s="317" t="s">
        <v>466</v>
      </c>
      <c r="P7" s="317">
        <v>23</v>
      </c>
      <c r="Q7" s="317"/>
      <c r="R7" s="317"/>
      <c r="S7" s="317"/>
      <c r="T7" s="317"/>
      <c r="U7" s="317" t="s">
        <v>4329</v>
      </c>
      <c r="V7" s="317" t="s">
        <v>68</v>
      </c>
      <c r="W7" s="317" t="s">
        <v>68</v>
      </c>
      <c r="X7" s="317" t="s">
        <v>68</v>
      </c>
      <c r="Y7" s="317" t="s">
        <v>68</v>
      </c>
      <c r="Z7" s="317" t="s">
        <v>69</v>
      </c>
      <c r="AA7" s="317"/>
      <c r="AB7" s="317">
        <v>10000000012</v>
      </c>
      <c r="AC7" s="318">
        <v>219</v>
      </c>
      <c r="AD7" s="318">
        <v>0</v>
      </c>
      <c r="AE7" s="318">
        <v>0</v>
      </c>
      <c r="AF7" s="912">
        <v>350.40000000000003</v>
      </c>
      <c r="AG7" s="912">
        <f t="shared" si="0"/>
        <v>0</v>
      </c>
      <c r="AH7" s="915">
        <f t="shared" si="1"/>
        <v>350.40000000000003</v>
      </c>
      <c r="AI7" s="916">
        <f t="shared" si="2"/>
        <v>374.92800000000005</v>
      </c>
      <c r="AJ7" s="320"/>
    </row>
    <row r="8" spans="1:37" s="321" customFormat="1">
      <c r="A8" s="914">
        <v>6</v>
      </c>
      <c r="B8" s="317" t="s">
        <v>1</v>
      </c>
      <c r="C8" s="317" t="s">
        <v>4330</v>
      </c>
      <c r="D8" s="317" t="s">
        <v>4317</v>
      </c>
      <c r="E8" s="317" t="s">
        <v>4318</v>
      </c>
      <c r="F8" s="317" t="s">
        <v>4319</v>
      </c>
      <c r="G8" s="317"/>
      <c r="H8" s="317" t="s">
        <v>5</v>
      </c>
      <c r="I8" s="317"/>
      <c r="J8" s="317" t="s">
        <v>73</v>
      </c>
      <c r="K8" s="317"/>
      <c r="L8" s="317" t="s">
        <v>4320</v>
      </c>
      <c r="M8" s="317" t="s">
        <v>113</v>
      </c>
      <c r="N8" s="317" t="s">
        <v>113</v>
      </c>
      <c r="O8" s="317" t="s">
        <v>466</v>
      </c>
      <c r="P8" s="317">
        <v>23</v>
      </c>
      <c r="Q8" s="317"/>
      <c r="R8" s="317"/>
      <c r="S8" s="317"/>
      <c r="T8" s="317"/>
      <c r="U8" s="317" t="s">
        <v>4331</v>
      </c>
      <c r="V8" s="317" t="s">
        <v>68</v>
      </c>
      <c r="W8" s="317" t="s">
        <v>68</v>
      </c>
      <c r="X8" s="317" t="s">
        <v>68</v>
      </c>
      <c r="Y8" s="317" t="s">
        <v>68</v>
      </c>
      <c r="Z8" s="317" t="s">
        <v>69</v>
      </c>
      <c r="AA8" s="317"/>
      <c r="AB8" s="317">
        <v>10000000012</v>
      </c>
      <c r="AC8" s="318">
        <v>219</v>
      </c>
      <c r="AD8" s="318">
        <v>0</v>
      </c>
      <c r="AE8" s="318">
        <v>0</v>
      </c>
      <c r="AF8" s="912">
        <v>350.40000000000003</v>
      </c>
      <c r="AG8" s="912">
        <f t="shared" si="0"/>
        <v>0</v>
      </c>
      <c r="AH8" s="915">
        <f t="shared" si="1"/>
        <v>350.40000000000003</v>
      </c>
      <c r="AI8" s="916">
        <f t="shared" si="2"/>
        <v>374.92800000000005</v>
      </c>
      <c r="AJ8" s="320"/>
    </row>
    <row r="9" spans="1:37" s="321" customFormat="1">
      <c r="A9" s="914">
        <v>7</v>
      </c>
      <c r="B9" s="317" t="s">
        <v>1</v>
      </c>
      <c r="C9" s="317" t="s">
        <v>4332</v>
      </c>
      <c r="D9" s="317" t="s">
        <v>4317</v>
      </c>
      <c r="E9" s="317" t="s">
        <v>4318</v>
      </c>
      <c r="F9" s="317" t="s">
        <v>4319</v>
      </c>
      <c r="G9" s="317"/>
      <c r="H9" s="317" t="s">
        <v>5</v>
      </c>
      <c r="I9" s="317"/>
      <c r="J9" s="317" t="s">
        <v>73</v>
      </c>
      <c r="K9" s="317"/>
      <c r="L9" s="317" t="s">
        <v>4320</v>
      </c>
      <c r="M9" s="317" t="s">
        <v>113</v>
      </c>
      <c r="N9" s="317" t="s">
        <v>113</v>
      </c>
      <c r="O9" s="317" t="s">
        <v>466</v>
      </c>
      <c r="P9" s="317">
        <v>23</v>
      </c>
      <c r="Q9" s="317"/>
      <c r="R9" s="317"/>
      <c r="S9" s="317"/>
      <c r="T9" s="317"/>
      <c r="U9" s="317" t="s">
        <v>4333</v>
      </c>
      <c r="V9" s="317" t="s">
        <v>68</v>
      </c>
      <c r="W9" s="317" t="s">
        <v>68</v>
      </c>
      <c r="X9" s="317" t="s">
        <v>68</v>
      </c>
      <c r="Y9" s="317" t="s">
        <v>68</v>
      </c>
      <c r="Z9" s="317" t="s">
        <v>69</v>
      </c>
      <c r="AA9" s="317"/>
      <c r="AB9" s="317">
        <v>10000000012</v>
      </c>
      <c r="AC9" s="318">
        <v>219</v>
      </c>
      <c r="AD9" s="318">
        <v>0</v>
      </c>
      <c r="AE9" s="318">
        <v>0</v>
      </c>
      <c r="AF9" s="912">
        <v>350.40000000000003</v>
      </c>
      <c r="AG9" s="912">
        <f t="shared" si="0"/>
        <v>0</v>
      </c>
      <c r="AH9" s="915">
        <f t="shared" si="1"/>
        <v>350.40000000000003</v>
      </c>
      <c r="AI9" s="916">
        <f t="shared" si="2"/>
        <v>374.92800000000005</v>
      </c>
      <c r="AJ9" s="320"/>
    </row>
    <row r="10" spans="1:37" s="321" customFormat="1">
      <c r="A10" s="914">
        <v>8</v>
      </c>
      <c r="B10" s="317" t="s">
        <v>1</v>
      </c>
      <c r="C10" s="317" t="s">
        <v>4334</v>
      </c>
      <c r="D10" s="317" t="s">
        <v>4317</v>
      </c>
      <c r="E10" s="317" t="s">
        <v>4318</v>
      </c>
      <c r="F10" s="317" t="s">
        <v>4319</v>
      </c>
      <c r="G10" s="317"/>
      <c r="H10" s="317" t="s">
        <v>5</v>
      </c>
      <c r="I10" s="317"/>
      <c r="J10" s="317" t="s">
        <v>73</v>
      </c>
      <c r="K10" s="317"/>
      <c r="L10" s="317" t="s">
        <v>4320</v>
      </c>
      <c r="M10" s="317" t="s">
        <v>113</v>
      </c>
      <c r="N10" s="317" t="s">
        <v>113</v>
      </c>
      <c r="O10" s="317" t="s">
        <v>466</v>
      </c>
      <c r="P10" s="317">
        <v>23</v>
      </c>
      <c r="Q10" s="317"/>
      <c r="R10" s="317"/>
      <c r="S10" s="317"/>
      <c r="T10" s="317"/>
      <c r="U10" s="317" t="s">
        <v>4335</v>
      </c>
      <c r="V10" s="317" t="s">
        <v>68</v>
      </c>
      <c r="W10" s="317" t="s">
        <v>68</v>
      </c>
      <c r="X10" s="317" t="s">
        <v>68</v>
      </c>
      <c r="Y10" s="317" t="s">
        <v>68</v>
      </c>
      <c r="Z10" s="317" t="s">
        <v>69</v>
      </c>
      <c r="AA10" s="317"/>
      <c r="AB10" s="317">
        <v>10000000012</v>
      </c>
      <c r="AC10" s="318">
        <v>219</v>
      </c>
      <c r="AD10" s="318">
        <v>0</v>
      </c>
      <c r="AE10" s="318">
        <v>0</v>
      </c>
      <c r="AF10" s="912">
        <v>350.40000000000003</v>
      </c>
      <c r="AG10" s="912">
        <f t="shared" si="0"/>
        <v>0</v>
      </c>
      <c r="AH10" s="915">
        <f t="shared" si="1"/>
        <v>350.40000000000003</v>
      </c>
      <c r="AI10" s="916">
        <f t="shared" si="2"/>
        <v>374.92800000000005</v>
      </c>
      <c r="AJ10" s="320"/>
    </row>
    <row r="11" spans="1:37" s="321" customFormat="1">
      <c r="A11" s="914">
        <v>9</v>
      </c>
      <c r="B11" s="317" t="s">
        <v>1</v>
      </c>
      <c r="C11" s="317" t="s">
        <v>4336</v>
      </c>
      <c r="D11" s="317" t="s">
        <v>4317</v>
      </c>
      <c r="E11" s="317" t="s">
        <v>4318</v>
      </c>
      <c r="F11" s="317" t="s">
        <v>4319</v>
      </c>
      <c r="G11" s="317"/>
      <c r="H11" s="317" t="s">
        <v>5</v>
      </c>
      <c r="I11" s="317"/>
      <c r="J11" s="317" t="s">
        <v>73</v>
      </c>
      <c r="K11" s="317"/>
      <c r="L11" s="317" t="s">
        <v>4320</v>
      </c>
      <c r="M11" s="317" t="s">
        <v>113</v>
      </c>
      <c r="N11" s="317" t="s">
        <v>113</v>
      </c>
      <c r="O11" s="317" t="s">
        <v>466</v>
      </c>
      <c r="P11" s="317">
        <v>23</v>
      </c>
      <c r="Q11" s="317"/>
      <c r="R11" s="317"/>
      <c r="S11" s="317"/>
      <c r="T11" s="317"/>
      <c r="U11" s="317" t="s">
        <v>4337</v>
      </c>
      <c r="V11" s="317" t="s">
        <v>68</v>
      </c>
      <c r="W11" s="317" t="s">
        <v>68</v>
      </c>
      <c r="X11" s="317" t="s">
        <v>68</v>
      </c>
      <c r="Y11" s="317" t="s">
        <v>68</v>
      </c>
      <c r="Z11" s="317" t="s">
        <v>69</v>
      </c>
      <c r="AA11" s="317"/>
      <c r="AB11" s="317">
        <v>10000000012</v>
      </c>
      <c r="AC11" s="318">
        <v>219</v>
      </c>
      <c r="AD11" s="318">
        <v>0</v>
      </c>
      <c r="AE11" s="318">
        <v>0</v>
      </c>
      <c r="AF11" s="912">
        <v>350.40000000000003</v>
      </c>
      <c r="AG11" s="912">
        <f t="shared" si="0"/>
        <v>0</v>
      </c>
      <c r="AH11" s="915">
        <f t="shared" si="1"/>
        <v>350.40000000000003</v>
      </c>
      <c r="AI11" s="916">
        <f t="shared" si="2"/>
        <v>374.92800000000005</v>
      </c>
      <c r="AJ11" s="320"/>
    </row>
    <row r="12" spans="1:37" s="321" customFormat="1">
      <c r="A12" s="914">
        <v>10</v>
      </c>
      <c r="B12" s="317" t="s">
        <v>1</v>
      </c>
      <c r="C12" s="317" t="s">
        <v>4338</v>
      </c>
      <c r="D12" s="317" t="s">
        <v>4317</v>
      </c>
      <c r="E12" s="317" t="s">
        <v>4318</v>
      </c>
      <c r="F12" s="317" t="s">
        <v>4319</v>
      </c>
      <c r="G12" s="317"/>
      <c r="H12" s="317" t="s">
        <v>5</v>
      </c>
      <c r="I12" s="317"/>
      <c r="J12" s="317" t="s">
        <v>73</v>
      </c>
      <c r="K12" s="317"/>
      <c r="L12" s="317" t="s">
        <v>4320</v>
      </c>
      <c r="M12" s="317" t="s">
        <v>113</v>
      </c>
      <c r="N12" s="317" t="s">
        <v>113</v>
      </c>
      <c r="O12" s="317" t="s">
        <v>466</v>
      </c>
      <c r="P12" s="317">
        <v>23</v>
      </c>
      <c r="Q12" s="317"/>
      <c r="R12" s="317"/>
      <c r="S12" s="317"/>
      <c r="T12" s="317"/>
      <c r="U12" s="317" t="s">
        <v>4339</v>
      </c>
      <c r="V12" s="317" t="s">
        <v>68</v>
      </c>
      <c r="W12" s="317" t="s">
        <v>68</v>
      </c>
      <c r="X12" s="317" t="s">
        <v>68</v>
      </c>
      <c r="Y12" s="317" t="s">
        <v>68</v>
      </c>
      <c r="Z12" s="317" t="s">
        <v>69</v>
      </c>
      <c r="AA12" s="317"/>
      <c r="AB12" s="317">
        <v>10000000012</v>
      </c>
      <c r="AC12" s="318">
        <v>219</v>
      </c>
      <c r="AD12" s="318">
        <v>0</v>
      </c>
      <c r="AE12" s="318">
        <v>0</v>
      </c>
      <c r="AF12" s="912">
        <v>350.40000000000003</v>
      </c>
      <c r="AG12" s="912">
        <f t="shared" si="0"/>
        <v>0</v>
      </c>
      <c r="AH12" s="915">
        <f t="shared" si="1"/>
        <v>350.40000000000003</v>
      </c>
      <c r="AI12" s="916">
        <f t="shared" si="2"/>
        <v>374.92800000000005</v>
      </c>
      <c r="AJ12" s="320"/>
    </row>
    <row r="13" spans="1:37" s="321" customFormat="1">
      <c r="A13" s="914">
        <v>11</v>
      </c>
      <c r="B13" s="317" t="s">
        <v>1</v>
      </c>
      <c r="C13" s="317" t="s">
        <v>4340</v>
      </c>
      <c r="D13" s="317" t="s">
        <v>4317</v>
      </c>
      <c r="E13" s="317" t="s">
        <v>4318</v>
      </c>
      <c r="F13" s="317" t="s">
        <v>4319</v>
      </c>
      <c r="G13" s="317"/>
      <c r="H13" s="317" t="s">
        <v>5</v>
      </c>
      <c r="I13" s="317"/>
      <c r="J13" s="317" t="s">
        <v>73</v>
      </c>
      <c r="K13" s="317"/>
      <c r="L13" s="317" t="s">
        <v>4320</v>
      </c>
      <c r="M13" s="317" t="s">
        <v>113</v>
      </c>
      <c r="N13" s="317" t="s">
        <v>113</v>
      </c>
      <c r="O13" s="317" t="s">
        <v>466</v>
      </c>
      <c r="P13" s="317">
        <v>23</v>
      </c>
      <c r="Q13" s="317"/>
      <c r="R13" s="317"/>
      <c r="S13" s="317"/>
      <c r="T13" s="317"/>
      <c r="U13" s="317" t="s">
        <v>4341</v>
      </c>
      <c r="V13" s="317" t="s">
        <v>68</v>
      </c>
      <c r="W13" s="317" t="s">
        <v>68</v>
      </c>
      <c r="X13" s="317" t="s">
        <v>68</v>
      </c>
      <c r="Y13" s="317" t="s">
        <v>68</v>
      </c>
      <c r="Z13" s="317" t="s">
        <v>69</v>
      </c>
      <c r="AA13" s="317"/>
      <c r="AB13" s="317">
        <v>10000000012</v>
      </c>
      <c r="AC13" s="318">
        <v>219</v>
      </c>
      <c r="AD13" s="318">
        <v>0</v>
      </c>
      <c r="AE13" s="318">
        <v>0</v>
      </c>
      <c r="AF13" s="912">
        <v>350.40000000000003</v>
      </c>
      <c r="AG13" s="912">
        <f t="shared" si="0"/>
        <v>0</v>
      </c>
      <c r="AH13" s="915">
        <f t="shared" si="1"/>
        <v>350.40000000000003</v>
      </c>
      <c r="AI13" s="916">
        <f t="shared" si="2"/>
        <v>374.92800000000005</v>
      </c>
      <c r="AJ13" s="320"/>
    </row>
    <row r="14" spans="1:37" s="924" customFormat="1" ht="15.75" thickBot="1">
      <c r="A14" s="917">
        <v>12</v>
      </c>
      <c r="B14" s="918" t="s">
        <v>1</v>
      </c>
      <c r="C14" s="918" t="s">
        <v>4342</v>
      </c>
      <c r="D14" s="918" t="s">
        <v>4317</v>
      </c>
      <c r="E14" s="918" t="s">
        <v>4318</v>
      </c>
      <c r="F14" s="918" t="s">
        <v>4319</v>
      </c>
      <c r="G14" s="918"/>
      <c r="H14" s="918" t="s">
        <v>5</v>
      </c>
      <c r="I14" s="918"/>
      <c r="J14" s="918" t="s">
        <v>108</v>
      </c>
      <c r="K14" s="918"/>
      <c r="L14" s="918" t="s">
        <v>4320</v>
      </c>
      <c r="M14" s="918" t="s">
        <v>113</v>
      </c>
      <c r="N14" s="918" t="s">
        <v>113</v>
      </c>
      <c r="O14" s="918" t="s">
        <v>466</v>
      </c>
      <c r="P14" s="918">
        <v>23</v>
      </c>
      <c r="Q14" s="918"/>
      <c r="R14" s="918"/>
      <c r="S14" s="918"/>
      <c r="T14" s="918"/>
      <c r="U14" s="918" t="s">
        <v>4343</v>
      </c>
      <c r="V14" s="918" t="s">
        <v>68</v>
      </c>
      <c r="W14" s="918" t="s">
        <v>68</v>
      </c>
      <c r="X14" s="918" t="s">
        <v>68</v>
      </c>
      <c r="Y14" s="918" t="s">
        <v>68</v>
      </c>
      <c r="Z14" s="918" t="s">
        <v>69</v>
      </c>
      <c r="AA14" s="918"/>
      <c r="AB14" s="918">
        <v>10000000012</v>
      </c>
      <c r="AC14" s="919">
        <v>219</v>
      </c>
      <c r="AD14" s="919">
        <v>0</v>
      </c>
      <c r="AE14" s="919">
        <v>0</v>
      </c>
      <c r="AF14" s="920">
        <v>350.40000000000003</v>
      </c>
      <c r="AG14" s="920">
        <f t="shared" si="0"/>
        <v>0</v>
      </c>
      <c r="AH14" s="921">
        <f t="shared" si="1"/>
        <v>350.40000000000003</v>
      </c>
      <c r="AI14" s="922">
        <f t="shared" si="2"/>
        <v>374.92800000000005</v>
      </c>
      <c r="AJ14" s="923"/>
    </row>
    <row r="15" spans="1:37">
      <c r="AH15" s="185"/>
    </row>
    <row r="16" spans="1:37">
      <c r="A16" s="911" t="s">
        <v>133</v>
      </c>
      <c r="AH16" s="185"/>
      <c r="AI16" s="186"/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 r:id="rId1"/>
    </customSheetView>
    <customSheetView guid="{5B1FA305-463D-4B6E-BF98-81A6929C891E}" scale="75" hiddenColumns="1">
      <pageMargins left="0" right="0" top="0" bottom="0" header="0" footer="0"/>
      <pageSetup orientation="portrait" horizontalDpi="4294967295" verticalDpi="4294967295" r:id="rId2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 r:id="rId3"/>
    </customSheetView>
    <customSheetView guid="{B6E6045D-E631-482D-8F65-2EABDB0B6ECE}" scale="75" hiddenColumns="1">
      <selection sqref="A1:AK15"/>
      <pageMargins left="0" right="0" top="0" bottom="0" header="0" footer="0"/>
      <pageSetup orientation="portrait" horizontalDpi="4294967295" verticalDpi="4294967295" r:id="rId4"/>
    </customSheetView>
    <customSheetView guid="{074FE138-8171-45F3-8951-6B9C47661CC2}" scale="75" hiddenColumns="1">
      <selection activeCell="P32" sqref="P32"/>
      <pageMargins left="0" right="0" top="0" bottom="0" header="0" footer="0"/>
      <pageSetup orientation="portrait" horizontalDpi="4294967295" verticalDpi="4294967295" r:id="rId5"/>
    </customSheetView>
    <customSheetView guid="{6B75CD61-CFF4-4706-A14B-83CD51F19D1B}" scale="75" hiddenColumns="1">
      <selection sqref="A1:AK15"/>
      <pageMargins left="0" right="0" top="0" bottom="0" header="0" footer="0"/>
      <pageSetup orientation="portrait" horizontalDpi="4294967295" verticalDpi="4294967295" r:id="rId6"/>
    </customSheetView>
    <customSheetView guid="{8ABA602B-BA8D-44BA-AAC3-E387ACC3E4C4}" scale="75" hiddenColumns="1">
      <pageMargins left="0" right="0" top="0" bottom="0" header="0" footer="0"/>
      <pageSetup orientation="portrait" horizontalDpi="4294967295" verticalDpi="4294967295" r:id="rId7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 r:id="rId8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 r:id="rId9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 r:id="rId10"/>
    </customSheetView>
    <customSheetView guid="{71B299E4-61CE-49C1-81D9-062E3F90F2BD}" scale="75" hiddenColumns="1">
      <pageMargins left="0" right="0" top="0" bottom="0" header="0" footer="0"/>
      <pageSetup orientation="portrait" horizontalDpi="4294967295" verticalDpi="4294967295" r:id="rId11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 r:id="rId12"/>
    </customSheetView>
  </customSheetViews>
  <hyperlinks>
    <hyperlink ref="AK2" location="'OVERVIEW'!A1" display="BACK TO OVERVIEW"/>
  </hyperlinks>
  <pageMargins left="0" right="0" top="0" bottom="0" header="0" footer="0"/>
  <pageSetup orientation="portrait" horizontalDpi="4294967295" verticalDpi="4294967295" r:id="rId13"/>
  <drawing r:id="rId14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C00000"/>
  </sheetPr>
  <dimension ref="A1:AK17"/>
  <sheetViews>
    <sheetView zoomScale="75" zoomScaleNormal="75" workbookViewId="0">
      <selection activeCell="L19" sqref="L19"/>
    </sheetView>
  </sheetViews>
  <sheetFormatPr baseColWidth="10" defaultColWidth="9.140625" defaultRowHeight="15"/>
  <cols>
    <col min="1" max="1" width="4.28515625" style="692" bestFit="1" customWidth="1"/>
    <col min="2" max="2" width="8.42578125" style="225" bestFit="1" customWidth="1"/>
    <col min="3" max="3" width="12.85546875" style="225" hidden="1" customWidth="1"/>
    <col min="4" max="4" width="9.28515625" style="225" hidden="1" customWidth="1"/>
    <col min="5" max="5" width="11.5703125" style="225" hidden="1" customWidth="1"/>
    <col min="6" max="6" width="8" style="225" bestFit="1" customWidth="1"/>
    <col min="7" max="7" width="7.140625" style="225" hidden="1" customWidth="1"/>
    <col min="8" max="8" width="9.140625" style="225" bestFit="1" customWidth="1"/>
    <col min="9" max="9" width="8.85546875" style="225" hidden="1" customWidth="1"/>
    <col min="10" max="10" width="6.42578125" style="225" bestFit="1" customWidth="1"/>
    <col min="11" max="11" width="11.5703125" style="225" bestFit="1" customWidth="1"/>
    <col min="12" max="12" width="14.5703125" style="225" bestFit="1" customWidth="1"/>
    <col min="13" max="13" width="11.140625" style="225" bestFit="1" customWidth="1"/>
    <col min="14" max="14" width="6.5703125" style="225" bestFit="1" customWidth="1"/>
    <col min="15" max="15" width="7.5703125" style="225" bestFit="1" customWidth="1"/>
    <col min="16" max="16" width="9.28515625" style="225" hidden="1" customWidth="1"/>
    <col min="17" max="17" width="12.85546875" style="225" hidden="1" customWidth="1"/>
    <col min="18" max="18" width="15.7109375" style="225" hidden="1" customWidth="1"/>
    <col min="19" max="19" width="16.7109375" style="225" customWidth="1"/>
    <col min="20" max="20" width="10.5703125" style="225" hidden="1" customWidth="1"/>
    <col min="21" max="21" width="25.7109375" style="225" bestFit="1" customWidth="1"/>
    <col min="22" max="22" width="8.5703125" style="225" hidden="1" customWidth="1"/>
    <col min="23" max="23" width="16.28515625" style="225" bestFit="1" customWidth="1"/>
    <col min="24" max="24" width="16.85546875" style="225" bestFit="1" customWidth="1"/>
    <col min="25" max="25" width="15" style="225" bestFit="1" customWidth="1"/>
    <col min="26" max="26" width="4.7109375" style="225" bestFit="1" customWidth="1"/>
    <col min="27" max="27" width="6" style="225" customWidth="1"/>
    <col min="28" max="28" width="13.85546875" style="225" hidden="1" customWidth="1"/>
    <col min="29" max="29" width="13.140625" style="117" hidden="1" customWidth="1"/>
    <col min="30" max="30" width="10" style="117" hidden="1" customWidth="1"/>
    <col min="31" max="31" width="9.85546875" style="117" hidden="1" customWidth="1"/>
    <col min="32" max="32" width="8.5703125" style="760" bestFit="1" customWidth="1"/>
    <col min="33" max="33" width="12.5703125" style="760" bestFit="1" customWidth="1"/>
    <col min="34" max="34" width="10" style="117" bestFit="1" customWidth="1"/>
    <col min="35" max="35" width="11" style="88" bestFit="1" customWidth="1"/>
    <col min="36" max="36" width="9.140625" style="118"/>
    <col min="37" max="37" width="22.85546875" style="118" bestFit="1" customWidth="1"/>
    <col min="38" max="16384" width="9.140625" style="118"/>
  </cols>
  <sheetData>
    <row r="1" spans="1:37" s="272" customFormat="1" ht="78" customHeight="1" thickBot="1">
      <c r="A1" s="691"/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9"/>
      <c r="AD1" s="269"/>
      <c r="AE1" s="269"/>
      <c r="AF1" s="759"/>
      <c r="AG1" s="759"/>
      <c r="AH1" s="269"/>
      <c r="AI1" s="285"/>
    </row>
    <row r="2" spans="1:37" s="622" customFormat="1" ht="15.75" thickBot="1">
      <c r="A2" s="439" t="s">
        <v>22</v>
      </c>
      <c r="B2" s="618" t="s">
        <v>23</v>
      </c>
      <c r="C2" s="618" t="s">
        <v>24</v>
      </c>
      <c r="D2" s="618" t="s">
        <v>25</v>
      </c>
      <c r="E2" s="618" t="s">
        <v>26</v>
      </c>
      <c r="F2" s="618" t="s">
        <v>27</v>
      </c>
      <c r="G2" s="618" t="s">
        <v>28</v>
      </c>
      <c r="H2" s="618" t="s">
        <v>29</v>
      </c>
      <c r="I2" s="618" t="s">
        <v>30</v>
      </c>
      <c r="J2" s="618" t="s">
        <v>31</v>
      </c>
      <c r="K2" s="618" t="s">
        <v>32</v>
      </c>
      <c r="L2" s="618" t="s">
        <v>33</v>
      </c>
      <c r="M2" s="618" t="s">
        <v>34</v>
      </c>
      <c r="N2" s="618" t="s">
        <v>35</v>
      </c>
      <c r="O2" s="618" t="s">
        <v>36</v>
      </c>
      <c r="P2" s="618" t="s">
        <v>37</v>
      </c>
      <c r="Q2" s="618" t="s">
        <v>38</v>
      </c>
      <c r="R2" s="618" t="s">
        <v>39</v>
      </c>
      <c r="S2" s="618" t="s">
        <v>40</v>
      </c>
      <c r="T2" s="618" t="s">
        <v>41</v>
      </c>
      <c r="U2" s="618" t="s">
        <v>42</v>
      </c>
      <c r="V2" s="618" t="s">
        <v>43</v>
      </c>
      <c r="W2" s="618" t="s">
        <v>44</v>
      </c>
      <c r="X2" s="618" t="s">
        <v>45</v>
      </c>
      <c r="Y2" s="618" t="s">
        <v>46</v>
      </c>
      <c r="Z2" s="618" t="s">
        <v>47</v>
      </c>
      <c r="AA2" s="618" t="s">
        <v>48</v>
      </c>
      <c r="AB2" s="618" t="s">
        <v>49</v>
      </c>
      <c r="AC2" s="377" t="s">
        <v>50</v>
      </c>
      <c r="AD2" s="377" t="s">
        <v>51</v>
      </c>
      <c r="AE2" s="377" t="s">
        <v>52</v>
      </c>
      <c r="AF2" s="377" t="s">
        <v>53</v>
      </c>
      <c r="AG2" s="377" t="s">
        <v>54</v>
      </c>
      <c r="AH2" s="377" t="s">
        <v>55</v>
      </c>
      <c r="AI2" s="619" t="s">
        <v>56</v>
      </c>
      <c r="AJ2" s="620"/>
      <c r="AK2" s="621"/>
    </row>
    <row r="3" spans="1:37" s="272" customFormat="1">
      <c r="A3" s="693">
        <v>1</v>
      </c>
      <c r="B3" s="268" t="s">
        <v>6</v>
      </c>
      <c r="C3" s="268" t="s">
        <v>4389</v>
      </c>
      <c r="D3" s="268" t="s">
        <v>4390</v>
      </c>
      <c r="E3" s="268" t="s">
        <v>4391</v>
      </c>
      <c r="F3" s="268" t="s">
        <v>4385</v>
      </c>
      <c r="G3" s="268"/>
      <c r="H3" s="268" t="s">
        <v>770</v>
      </c>
      <c r="I3" s="268">
        <v>3000</v>
      </c>
      <c r="J3" s="268" t="s">
        <v>389</v>
      </c>
      <c r="K3" s="268" t="s">
        <v>194</v>
      </c>
      <c r="L3" s="268" t="s">
        <v>671</v>
      </c>
      <c r="M3" s="268" t="s">
        <v>74</v>
      </c>
      <c r="N3" s="268" t="s">
        <v>113</v>
      </c>
      <c r="O3" s="268" t="s">
        <v>65</v>
      </c>
      <c r="P3" s="268">
        <v>0</v>
      </c>
      <c r="Q3" s="268"/>
      <c r="R3" s="268"/>
      <c r="S3" s="268" t="s">
        <v>3982</v>
      </c>
      <c r="T3" s="268"/>
      <c r="U3" s="268" t="s">
        <v>4392</v>
      </c>
      <c r="V3" s="268" t="s">
        <v>68</v>
      </c>
      <c r="W3" s="268" t="s">
        <v>68</v>
      </c>
      <c r="X3" s="268" t="s">
        <v>68</v>
      </c>
      <c r="Y3" s="268" t="s">
        <v>68</v>
      </c>
      <c r="Z3" s="268" t="s">
        <v>69</v>
      </c>
      <c r="AA3" s="268"/>
      <c r="AB3" s="268" t="s">
        <v>4387</v>
      </c>
      <c r="AC3" s="269">
        <v>66</v>
      </c>
      <c r="AD3" s="269">
        <v>15</v>
      </c>
      <c r="AE3" s="269">
        <v>21</v>
      </c>
      <c r="AF3" s="759">
        <f t="shared" ref="AF3:AF15" si="0">AC3+AD3+AE3</f>
        <v>102</v>
      </c>
      <c r="AG3" s="759">
        <v>0</v>
      </c>
      <c r="AH3" s="758">
        <f t="shared" ref="AH3:AH15" si="1">AF3-AG3</f>
        <v>102</v>
      </c>
      <c r="AI3" s="599" t="e">
        <f>ROUNDUP(AH3*#REF!,0)</f>
        <v>#REF!</v>
      </c>
    </row>
    <row r="4" spans="1:37" s="272" customFormat="1">
      <c r="A4" s="693">
        <v>2</v>
      </c>
      <c r="B4" s="268" t="s">
        <v>6</v>
      </c>
      <c r="C4" s="268" t="s">
        <v>4393</v>
      </c>
      <c r="D4" s="268" t="s">
        <v>4390</v>
      </c>
      <c r="E4" s="268" t="s">
        <v>4391</v>
      </c>
      <c r="F4" s="268" t="s">
        <v>4385</v>
      </c>
      <c r="G4" s="268"/>
      <c r="H4" s="268" t="s">
        <v>770</v>
      </c>
      <c r="I4" s="268">
        <v>3000</v>
      </c>
      <c r="J4" s="268" t="s">
        <v>396</v>
      </c>
      <c r="K4" s="268" t="s">
        <v>194</v>
      </c>
      <c r="L4" s="268" t="s">
        <v>671</v>
      </c>
      <c r="M4" s="268" t="s">
        <v>74</v>
      </c>
      <c r="N4" s="268" t="s">
        <v>113</v>
      </c>
      <c r="O4" s="268" t="s">
        <v>65</v>
      </c>
      <c r="P4" s="268">
        <v>0</v>
      </c>
      <c r="Q4" s="268"/>
      <c r="R4" s="268"/>
      <c r="S4" s="268" t="s">
        <v>3982</v>
      </c>
      <c r="T4" s="268"/>
      <c r="U4" s="268" t="s">
        <v>4394</v>
      </c>
      <c r="V4" s="268" t="s">
        <v>68</v>
      </c>
      <c r="W4" s="268" t="s">
        <v>68</v>
      </c>
      <c r="X4" s="268" t="s">
        <v>68</v>
      </c>
      <c r="Y4" s="268" t="s">
        <v>68</v>
      </c>
      <c r="Z4" s="268" t="s">
        <v>69</v>
      </c>
      <c r="AA4" s="268"/>
      <c r="AB4" s="268" t="s">
        <v>4387</v>
      </c>
      <c r="AC4" s="269">
        <v>66</v>
      </c>
      <c r="AD4" s="269">
        <v>25</v>
      </c>
      <c r="AE4" s="269">
        <v>21</v>
      </c>
      <c r="AF4" s="759">
        <f t="shared" si="0"/>
        <v>112</v>
      </c>
      <c r="AG4" s="759">
        <v>0</v>
      </c>
      <c r="AH4" s="758">
        <f t="shared" si="1"/>
        <v>112</v>
      </c>
      <c r="AI4" s="599" t="e">
        <f>ROUNDUP(AH4*#REF!,0)</f>
        <v>#REF!</v>
      </c>
    </row>
    <row r="5" spans="1:37" s="272" customFormat="1">
      <c r="A5" s="693">
        <v>3</v>
      </c>
      <c r="B5" s="268" t="s">
        <v>6</v>
      </c>
      <c r="C5" s="268" t="s">
        <v>4395</v>
      </c>
      <c r="D5" s="268" t="s">
        <v>4390</v>
      </c>
      <c r="E5" s="268" t="s">
        <v>406</v>
      </c>
      <c r="F5" s="268" t="s">
        <v>3766</v>
      </c>
      <c r="G5" s="268"/>
      <c r="H5" s="268" t="s">
        <v>3416</v>
      </c>
      <c r="I5" s="268"/>
      <c r="J5" s="268" t="s">
        <v>389</v>
      </c>
      <c r="K5" s="268"/>
      <c r="L5" s="268" t="s">
        <v>404</v>
      </c>
      <c r="M5" s="268" t="s">
        <v>63</v>
      </c>
      <c r="N5" s="268" t="s">
        <v>392</v>
      </c>
      <c r="O5" s="268" t="s">
        <v>139</v>
      </c>
      <c r="P5" s="268"/>
      <c r="Q5" s="268" t="s">
        <v>4396</v>
      </c>
      <c r="R5" s="268"/>
      <c r="S5" s="268"/>
      <c r="T5" s="268"/>
      <c r="U5" s="268" t="s">
        <v>4397</v>
      </c>
      <c r="V5" s="268" t="s">
        <v>68</v>
      </c>
      <c r="W5" s="268" t="s">
        <v>68</v>
      </c>
      <c r="X5" s="268" t="s">
        <v>68</v>
      </c>
      <c r="Y5" s="268" t="s">
        <v>68</v>
      </c>
      <c r="Z5" s="268" t="s">
        <v>69</v>
      </c>
      <c r="AA5" s="268"/>
      <c r="AB5" s="268" t="s">
        <v>4388</v>
      </c>
      <c r="AC5" s="269">
        <v>84</v>
      </c>
      <c r="AD5" s="269">
        <v>15</v>
      </c>
      <c r="AE5" s="269">
        <v>13</v>
      </c>
      <c r="AF5" s="759">
        <f t="shared" si="0"/>
        <v>112</v>
      </c>
      <c r="AG5" s="759">
        <v>0</v>
      </c>
      <c r="AH5" s="758">
        <f t="shared" si="1"/>
        <v>112</v>
      </c>
      <c r="AI5" s="599" t="e">
        <f>ROUNDUP(AH5*#REF!,0)</f>
        <v>#REF!</v>
      </c>
    </row>
    <row r="6" spans="1:37" s="272" customFormat="1">
      <c r="A6" s="693">
        <v>4</v>
      </c>
      <c r="B6" s="268" t="s">
        <v>1</v>
      </c>
      <c r="C6" s="268" t="s">
        <v>4398</v>
      </c>
      <c r="D6" s="268" t="s">
        <v>4390</v>
      </c>
      <c r="E6" s="268" t="s">
        <v>421</v>
      </c>
      <c r="F6" s="268" t="s">
        <v>4399</v>
      </c>
      <c r="G6" s="268"/>
      <c r="H6" s="268" t="s">
        <v>770</v>
      </c>
      <c r="I6" s="268"/>
      <c r="J6" s="268" t="s">
        <v>121</v>
      </c>
      <c r="K6" s="268"/>
      <c r="L6" s="268" t="s">
        <v>404</v>
      </c>
      <c r="M6" s="268" t="s">
        <v>236</v>
      </c>
      <c r="N6" s="268" t="s">
        <v>401</v>
      </c>
      <c r="O6" s="268" t="s">
        <v>65</v>
      </c>
      <c r="P6" s="268"/>
      <c r="Q6" s="268"/>
      <c r="R6" s="268"/>
      <c r="S6" s="268"/>
      <c r="T6" s="268"/>
      <c r="U6" s="268" t="s">
        <v>4400</v>
      </c>
      <c r="V6" s="268" t="s">
        <v>68</v>
      </c>
      <c r="W6" s="268" t="s">
        <v>68</v>
      </c>
      <c r="X6" s="268" t="s">
        <v>68</v>
      </c>
      <c r="Y6" s="268" t="s">
        <v>68</v>
      </c>
      <c r="Z6" s="268" t="s">
        <v>69</v>
      </c>
      <c r="AA6" s="268"/>
      <c r="AB6" s="268" t="s">
        <v>4401</v>
      </c>
      <c r="AC6" s="269">
        <v>84</v>
      </c>
      <c r="AD6" s="269">
        <v>8</v>
      </c>
      <c r="AE6" s="269">
        <v>13</v>
      </c>
      <c r="AF6" s="759">
        <f t="shared" si="0"/>
        <v>105</v>
      </c>
      <c r="AG6" s="759">
        <v>0</v>
      </c>
      <c r="AH6" s="758">
        <f t="shared" si="1"/>
        <v>105</v>
      </c>
      <c r="AI6" s="599" t="e">
        <f>ROUNDUP(AH6*#REF!,0)</f>
        <v>#REF!</v>
      </c>
    </row>
    <row r="7" spans="1:37" s="272" customFormat="1">
      <c r="A7" s="693">
        <v>5</v>
      </c>
      <c r="B7" s="268" t="s">
        <v>6</v>
      </c>
      <c r="C7" s="268" t="s">
        <v>4402</v>
      </c>
      <c r="D7" s="268" t="s">
        <v>4390</v>
      </c>
      <c r="E7" s="268" t="s">
        <v>421</v>
      </c>
      <c r="F7" s="268" t="s">
        <v>4385</v>
      </c>
      <c r="G7" s="268"/>
      <c r="H7" s="268" t="s">
        <v>773</v>
      </c>
      <c r="I7" s="268"/>
      <c r="J7" s="268" t="s">
        <v>121</v>
      </c>
      <c r="K7" s="268"/>
      <c r="L7" s="268" t="s">
        <v>404</v>
      </c>
      <c r="M7" s="268" t="s">
        <v>236</v>
      </c>
      <c r="N7" s="268" t="s">
        <v>392</v>
      </c>
      <c r="O7" s="268" t="s">
        <v>65</v>
      </c>
      <c r="P7" s="268"/>
      <c r="Q7" s="268"/>
      <c r="R7" s="268"/>
      <c r="S7" s="268"/>
      <c r="T7" s="268"/>
      <c r="U7" s="268" t="s">
        <v>4403</v>
      </c>
      <c r="V7" s="268" t="s">
        <v>68</v>
      </c>
      <c r="W7" s="268" t="s">
        <v>68</v>
      </c>
      <c r="X7" s="268" t="s">
        <v>68</v>
      </c>
      <c r="Y7" s="268" t="s">
        <v>68</v>
      </c>
      <c r="Z7" s="268" t="s">
        <v>69</v>
      </c>
      <c r="AA7" s="268"/>
      <c r="AB7" s="268" t="s">
        <v>4386</v>
      </c>
      <c r="AC7" s="269">
        <v>66</v>
      </c>
      <c r="AD7" s="269">
        <v>8</v>
      </c>
      <c r="AE7" s="269">
        <v>13</v>
      </c>
      <c r="AF7" s="759">
        <f t="shared" si="0"/>
        <v>87</v>
      </c>
      <c r="AG7" s="759">
        <v>0</v>
      </c>
      <c r="AH7" s="758">
        <f t="shared" si="1"/>
        <v>87</v>
      </c>
      <c r="AI7" s="599" t="e">
        <f>ROUNDUP(AH7*#REF!,0)</f>
        <v>#REF!</v>
      </c>
    </row>
    <row r="8" spans="1:37" s="272" customFormat="1">
      <c r="A8" s="693">
        <v>6</v>
      </c>
      <c r="B8" s="268" t="s">
        <v>6</v>
      </c>
      <c r="C8" s="268" t="s">
        <v>4404</v>
      </c>
      <c r="D8" s="268" t="s">
        <v>4390</v>
      </c>
      <c r="E8" s="268" t="s">
        <v>421</v>
      </c>
      <c r="F8" s="268" t="s">
        <v>4385</v>
      </c>
      <c r="G8" s="268"/>
      <c r="H8" s="268" t="s">
        <v>773</v>
      </c>
      <c r="I8" s="268"/>
      <c r="J8" s="268" t="s">
        <v>121</v>
      </c>
      <c r="K8" s="268"/>
      <c r="L8" s="268" t="s">
        <v>386</v>
      </c>
      <c r="M8" s="268" t="s">
        <v>113</v>
      </c>
      <c r="N8" s="268" t="s">
        <v>392</v>
      </c>
      <c r="O8" s="268" t="s">
        <v>65</v>
      </c>
      <c r="P8" s="268"/>
      <c r="Q8" s="268"/>
      <c r="R8" s="268"/>
      <c r="S8" s="268"/>
      <c r="T8" s="268"/>
      <c r="U8" s="268" t="s">
        <v>4405</v>
      </c>
      <c r="V8" s="268" t="s">
        <v>68</v>
      </c>
      <c r="W8" s="268" t="s">
        <v>68</v>
      </c>
      <c r="X8" s="268" t="s">
        <v>68</v>
      </c>
      <c r="Y8" s="268" t="s">
        <v>68</v>
      </c>
      <c r="Z8" s="268" t="s">
        <v>69</v>
      </c>
      <c r="AA8" s="268"/>
      <c r="AB8" s="268" t="s">
        <v>4386</v>
      </c>
      <c r="AC8" s="269">
        <v>66</v>
      </c>
      <c r="AD8" s="269">
        <v>8</v>
      </c>
      <c r="AE8" s="269">
        <v>8</v>
      </c>
      <c r="AF8" s="759">
        <f t="shared" si="0"/>
        <v>82</v>
      </c>
      <c r="AG8" s="759">
        <v>0</v>
      </c>
      <c r="AH8" s="758">
        <f t="shared" si="1"/>
        <v>82</v>
      </c>
      <c r="AI8" s="599" t="e">
        <f>ROUNDUP(AH8*#REF!,0)</f>
        <v>#REF!</v>
      </c>
    </row>
    <row r="9" spans="1:37" s="272" customFormat="1">
      <c r="A9" s="693">
        <v>7</v>
      </c>
      <c r="B9" s="268" t="s">
        <v>6</v>
      </c>
      <c r="C9" s="268" t="s">
        <v>4406</v>
      </c>
      <c r="D9" s="268" t="s">
        <v>4390</v>
      </c>
      <c r="E9" s="268" t="s">
        <v>408</v>
      </c>
      <c r="F9" s="268" t="s">
        <v>4385</v>
      </c>
      <c r="G9" s="268"/>
      <c r="H9" s="268" t="s">
        <v>773</v>
      </c>
      <c r="I9" s="268"/>
      <c r="J9" s="268" t="s">
        <v>108</v>
      </c>
      <c r="K9" s="268"/>
      <c r="L9" s="268">
        <v>500</v>
      </c>
      <c r="M9" s="268" t="s">
        <v>236</v>
      </c>
      <c r="N9" s="268" t="s">
        <v>75</v>
      </c>
      <c r="O9" s="268" t="s">
        <v>65</v>
      </c>
      <c r="P9" s="268"/>
      <c r="Q9" s="268"/>
      <c r="R9" s="268"/>
      <c r="S9" s="268"/>
      <c r="T9" s="268"/>
      <c r="U9" s="268" t="s">
        <v>4407</v>
      </c>
      <c r="V9" s="268" t="s">
        <v>68</v>
      </c>
      <c r="W9" s="268" t="s">
        <v>68</v>
      </c>
      <c r="X9" s="268" t="s">
        <v>68</v>
      </c>
      <c r="Y9" s="268" t="s">
        <v>68</v>
      </c>
      <c r="Z9" s="268" t="s">
        <v>69</v>
      </c>
      <c r="AA9" s="268" t="s">
        <v>82</v>
      </c>
      <c r="AB9" s="268" t="s">
        <v>4386</v>
      </c>
      <c r="AC9" s="269">
        <v>66</v>
      </c>
      <c r="AD9" s="269">
        <v>0</v>
      </c>
      <c r="AE9" s="269">
        <v>0</v>
      </c>
      <c r="AF9" s="759">
        <f t="shared" si="0"/>
        <v>66</v>
      </c>
      <c r="AG9" s="759">
        <v>0</v>
      </c>
      <c r="AH9" s="758">
        <f t="shared" si="1"/>
        <v>66</v>
      </c>
      <c r="AI9" s="599" t="e">
        <f>ROUNDUP(AH9*#REF!,0)</f>
        <v>#REF!</v>
      </c>
    </row>
    <row r="10" spans="1:37" s="272" customFormat="1">
      <c r="A10" s="693">
        <v>8</v>
      </c>
      <c r="B10" s="268" t="s">
        <v>6</v>
      </c>
      <c r="C10" s="268" t="s">
        <v>4408</v>
      </c>
      <c r="D10" s="268" t="s">
        <v>4390</v>
      </c>
      <c r="E10" s="268" t="s">
        <v>321</v>
      </c>
      <c r="F10" s="268" t="s">
        <v>4385</v>
      </c>
      <c r="G10" s="268"/>
      <c r="H10" s="268" t="s">
        <v>773</v>
      </c>
      <c r="I10" s="268">
        <v>3000</v>
      </c>
      <c r="J10" s="268" t="s">
        <v>121</v>
      </c>
      <c r="K10" s="268"/>
      <c r="L10" s="268" t="s">
        <v>4409</v>
      </c>
      <c r="M10" s="268" t="s">
        <v>113</v>
      </c>
      <c r="N10" s="268" t="s">
        <v>392</v>
      </c>
      <c r="O10" s="268" t="s">
        <v>65</v>
      </c>
      <c r="P10" s="268">
        <v>0</v>
      </c>
      <c r="Q10" s="268"/>
      <c r="R10" s="268"/>
      <c r="S10" s="268"/>
      <c r="T10" s="268"/>
      <c r="U10" s="268" t="s">
        <v>4410</v>
      </c>
      <c r="V10" s="268" t="s">
        <v>68</v>
      </c>
      <c r="W10" s="268" t="s">
        <v>68</v>
      </c>
      <c r="X10" s="268" t="s">
        <v>68</v>
      </c>
      <c r="Y10" s="268" t="s">
        <v>68</v>
      </c>
      <c r="Z10" s="268" t="s">
        <v>69</v>
      </c>
      <c r="AA10" s="268"/>
      <c r="AB10" s="268" t="s">
        <v>4387</v>
      </c>
      <c r="AC10" s="269">
        <v>66</v>
      </c>
      <c r="AD10" s="269">
        <v>8</v>
      </c>
      <c r="AE10" s="269">
        <v>21</v>
      </c>
      <c r="AF10" s="759">
        <f t="shared" si="0"/>
        <v>95</v>
      </c>
      <c r="AG10" s="759">
        <v>0</v>
      </c>
      <c r="AH10" s="758">
        <f t="shared" si="1"/>
        <v>95</v>
      </c>
      <c r="AI10" s="599" t="e">
        <f>ROUNDUP(AH10*#REF!,0)</f>
        <v>#REF!</v>
      </c>
    </row>
    <row r="11" spans="1:37" s="272" customFormat="1">
      <c r="A11" s="693">
        <v>9</v>
      </c>
      <c r="B11" s="268" t="s">
        <v>6</v>
      </c>
      <c r="C11" s="268" t="s">
        <v>4411</v>
      </c>
      <c r="D11" s="268" t="s">
        <v>4390</v>
      </c>
      <c r="E11" s="268" t="s">
        <v>1811</v>
      </c>
      <c r="F11" s="268" t="s">
        <v>4385</v>
      </c>
      <c r="G11" s="268"/>
      <c r="H11" s="268" t="s">
        <v>770</v>
      </c>
      <c r="I11" s="268">
        <v>3000</v>
      </c>
      <c r="J11" s="268" t="s">
        <v>389</v>
      </c>
      <c r="K11" s="268" t="s">
        <v>194</v>
      </c>
      <c r="L11" s="268" t="s">
        <v>671</v>
      </c>
      <c r="M11" s="268" t="s">
        <v>74</v>
      </c>
      <c r="N11" s="268" t="s">
        <v>392</v>
      </c>
      <c r="O11" s="268" t="s">
        <v>65</v>
      </c>
      <c r="P11" s="268">
        <v>0</v>
      </c>
      <c r="Q11" s="268"/>
      <c r="R11" s="268"/>
      <c r="S11" s="268" t="s">
        <v>3982</v>
      </c>
      <c r="T11" s="268"/>
      <c r="U11" s="268" t="s">
        <v>4412</v>
      </c>
      <c r="V11" s="268" t="s">
        <v>68</v>
      </c>
      <c r="W11" s="268" t="s">
        <v>68</v>
      </c>
      <c r="X11" s="268" t="s">
        <v>68</v>
      </c>
      <c r="Y11" s="268" t="s">
        <v>68</v>
      </c>
      <c r="Z11" s="268" t="s">
        <v>69</v>
      </c>
      <c r="AA11" s="268"/>
      <c r="AB11" s="268" t="s">
        <v>4387</v>
      </c>
      <c r="AC11" s="269">
        <v>66</v>
      </c>
      <c r="AD11" s="269">
        <v>15</v>
      </c>
      <c r="AE11" s="269">
        <v>21</v>
      </c>
      <c r="AF11" s="759">
        <f t="shared" si="0"/>
        <v>102</v>
      </c>
      <c r="AG11" s="759">
        <v>0</v>
      </c>
      <c r="AH11" s="758">
        <f t="shared" si="1"/>
        <v>102</v>
      </c>
      <c r="AI11" s="599" t="e">
        <f>ROUNDUP(AH11*#REF!,0)</f>
        <v>#REF!</v>
      </c>
    </row>
    <row r="12" spans="1:37" s="272" customFormat="1">
      <c r="A12" s="693">
        <v>10</v>
      </c>
      <c r="B12" s="268" t="s">
        <v>6</v>
      </c>
      <c r="C12" s="268" t="s">
        <v>4413</v>
      </c>
      <c r="D12" s="268" t="s">
        <v>4390</v>
      </c>
      <c r="E12" s="268" t="s">
        <v>1811</v>
      </c>
      <c r="F12" s="268" t="s">
        <v>4385</v>
      </c>
      <c r="G12" s="268"/>
      <c r="H12" s="268" t="s">
        <v>770</v>
      </c>
      <c r="I12" s="268">
        <v>3000</v>
      </c>
      <c r="J12" s="268" t="s">
        <v>389</v>
      </c>
      <c r="K12" s="268" t="s">
        <v>194</v>
      </c>
      <c r="L12" s="268" t="s">
        <v>404</v>
      </c>
      <c r="M12" s="268" t="s">
        <v>74</v>
      </c>
      <c r="N12" s="268" t="s">
        <v>401</v>
      </c>
      <c r="O12" s="268" t="s">
        <v>65</v>
      </c>
      <c r="P12" s="268">
        <v>0</v>
      </c>
      <c r="Q12" s="268"/>
      <c r="R12" s="268"/>
      <c r="S12" s="268" t="s">
        <v>3982</v>
      </c>
      <c r="T12" s="268"/>
      <c r="U12" s="268" t="s">
        <v>4414</v>
      </c>
      <c r="V12" s="268" t="s">
        <v>68</v>
      </c>
      <c r="W12" s="268" t="s">
        <v>68</v>
      </c>
      <c r="X12" s="268" t="s">
        <v>68</v>
      </c>
      <c r="Y12" s="268" t="s">
        <v>68</v>
      </c>
      <c r="Z12" s="268" t="s">
        <v>69</v>
      </c>
      <c r="AA12" s="268"/>
      <c r="AB12" s="268" t="s">
        <v>4387</v>
      </c>
      <c r="AC12" s="269">
        <v>66</v>
      </c>
      <c r="AD12" s="269">
        <v>15</v>
      </c>
      <c r="AE12" s="269">
        <v>13</v>
      </c>
      <c r="AF12" s="759">
        <f t="shared" si="0"/>
        <v>94</v>
      </c>
      <c r="AG12" s="759">
        <v>0</v>
      </c>
      <c r="AH12" s="758">
        <f t="shared" si="1"/>
        <v>94</v>
      </c>
      <c r="AI12" s="599" t="e">
        <f>ROUNDUP(AH12*#REF!,0)</f>
        <v>#REF!</v>
      </c>
    </row>
    <row r="13" spans="1:37" s="272" customFormat="1">
      <c r="A13" s="693">
        <v>11</v>
      </c>
      <c r="B13" s="268" t="s">
        <v>6</v>
      </c>
      <c r="C13" s="268" t="s">
        <v>4415</v>
      </c>
      <c r="D13" s="268" t="s">
        <v>4390</v>
      </c>
      <c r="E13" s="268" t="s">
        <v>378</v>
      </c>
      <c r="F13" s="268" t="s">
        <v>4385</v>
      </c>
      <c r="G13" s="268"/>
      <c r="H13" s="268" t="s">
        <v>773</v>
      </c>
      <c r="I13" s="268"/>
      <c r="J13" s="268" t="s">
        <v>108</v>
      </c>
      <c r="K13" s="268"/>
      <c r="L13" s="268">
        <v>500</v>
      </c>
      <c r="M13" s="268" t="s">
        <v>236</v>
      </c>
      <c r="N13" s="268" t="s">
        <v>75</v>
      </c>
      <c r="O13" s="268" t="s">
        <v>65</v>
      </c>
      <c r="P13" s="268"/>
      <c r="Q13" s="268"/>
      <c r="R13" s="268"/>
      <c r="S13" s="268"/>
      <c r="T13" s="268"/>
      <c r="U13" s="268" t="s">
        <v>4416</v>
      </c>
      <c r="V13" s="268" t="s">
        <v>68</v>
      </c>
      <c r="W13" s="268" t="s">
        <v>68</v>
      </c>
      <c r="X13" s="268" t="s">
        <v>68</v>
      </c>
      <c r="Y13" s="268" t="s">
        <v>68</v>
      </c>
      <c r="Z13" s="268" t="s">
        <v>69</v>
      </c>
      <c r="AA13" s="268" t="s">
        <v>82</v>
      </c>
      <c r="AB13" s="268" t="s">
        <v>4386</v>
      </c>
      <c r="AC13" s="269">
        <v>66</v>
      </c>
      <c r="AD13" s="269">
        <v>0</v>
      </c>
      <c r="AE13" s="269">
        <v>0</v>
      </c>
      <c r="AF13" s="759">
        <f t="shared" si="0"/>
        <v>66</v>
      </c>
      <c r="AG13" s="759">
        <v>0</v>
      </c>
      <c r="AH13" s="758">
        <f t="shared" si="1"/>
        <v>66</v>
      </c>
      <c r="AI13" s="599" t="e">
        <f>ROUNDUP(AH13*#REF!,0)</f>
        <v>#REF!</v>
      </c>
    </row>
    <row r="14" spans="1:37" s="272" customFormat="1">
      <c r="A14" s="693">
        <v>12</v>
      </c>
      <c r="B14" s="268" t="s">
        <v>6</v>
      </c>
      <c r="C14" s="268" t="s">
        <v>4417</v>
      </c>
      <c r="D14" s="268" t="s">
        <v>4390</v>
      </c>
      <c r="E14" s="268" t="s">
        <v>378</v>
      </c>
      <c r="F14" s="268" t="s">
        <v>4385</v>
      </c>
      <c r="G14" s="268"/>
      <c r="H14" s="268" t="s">
        <v>773</v>
      </c>
      <c r="I14" s="268"/>
      <c r="J14" s="268" t="s">
        <v>121</v>
      </c>
      <c r="K14" s="268"/>
      <c r="L14" s="268">
        <v>500</v>
      </c>
      <c r="M14" s="268" t="s">
        <v>236</v>
      </c>
      <c r="N14" s="268" t="s">
        <v>75</v>
      </c>
      <c r="O14" s="268" t="s">
        <v>65</v>
      </c>
      <c r="P14" s="268"/>
      <c r="Q14" s="268"/>
      <c r="R14" s="268"/>
      <c r="S14" s="268"/>
      <c r="T14" s="268"/>
      <c r="U14" s="268" t="s">
        <v>4418</v>
      </c>
      <c r="V14" s="268" t="s">
        <v>68</v>
      </c>
      <c r="W14" s="268" t="s">
        <v>68</v>
      </c>
      <c r="X14" s="268" t="s">
        <v>68</v>
      </c>
      <c r="Y14" s="268" t="s">
        <v>68</v>
      </c>
      <c r="Z14" s="268" t="s">
        <v>69</v>
      </c>
      <c r="AA14" s="268" t="s">
        <v>82</v>
      </c>
      <c r="AB14" s="268" t="s">
        <v>4386</v>
      </c>
      <c r="AC14" s="269">
        <v>66</v>
      </c>
      <c r="AD14" s="269">
        <v>8</v>
      </c>
      <c r="AE14" s="269">
        <v>0</v>
      </c>
      <c r="AF14" s="759">
        <f t="shared" si="0"/>
        <v>74</v>
      </c>
      <c r="AG14" s="759">
        <v>0</v>
      </c>
      <c r="AH14" s="758">
        <f t="shared" si="1"/>
        <v>74</v>
      </c>
      <c r="AI14" s="599" t="e">
        <f>ROUNDUP(AH14*#REF!,0)</f>
        <v>#REF!</v>
      </c>
    </row>
    <row r="15" spans="1:37" s="701" customFormat="1" ht="15.75" thickBot="1">
      <c r="A15" s="696">
        <v>13</v>
      </c>
      <c r="B15" s="697" t="s">
        <v>6</v>
      </c>
      <c r="C15" s="697" t="s">
        <v>4419</v>
      </c>
      <c r="D15" s="697" t="s">
        <v>4390</v>
      </c>
      <c r="E15" s="697" t="s">
        <v>378</v>
      </c>
      <c r="F15" s="697" t="s">
        <v>4385</v>
      </c>
      <c r="G15" s="697"/>
      <c r="H15" s="697" t="s">
        <v>770</v>
      </c>
      <c r="I15" s="697"/>
      <c r="J15" s="697" t="s">
        <v>389</v>
      </c>
      <c r="K15" s="697"/>
      <c r="L15" s="697">
        <v>1000</v>
      </c>
      <c r="M15" s="697" t="s">
        <v>236</v>
      </c>
      <c r="N15" s="697" t="s">
        <v>401</v>
      </c>
      <c r="O15" s="697" t="s">
        <v>65</v>
      </c>
      <c r="P15" s="697"/>
      <c r="Q15" s="697"/>
      <c r="R15" s="697"/>
      <c r="S15" s="697"/>
      <c r="T15" s="697"/>
      <c r="U15" s="697" t="s">
        <v>4420</v>
      </c>
      <c r="V15" s="697" t="s">
        <v>68</v>
      </c>
      <c r="W15" s="697" t="s">
        <v>68</v>
      </c>
      <c r="X15" s="697" t="s">
        <v>68</v>
      </c>
      <c r="Y15" s="697" t="s">
        <v>68</v>
      </c>
      <c r="Z15" s="697" t="s">
        <v>69</v>
      </c>
      <c r="AA15" s="697"/>
      <c r="AB15" s="697" t="s">
        <v>4386</v>
      </c>
      <c r="AC15" s="698">
        <v>66</v>
      </c>
      <c r="AD15" s="698">
        <v>15</v>
      </c>
      <c r="AE15" s="698">
        <v>8</v>
      </c>
      <c r="AF15" s="761">
        <f t="shared" si="0"/>
        <v>89</v>
      </c>
      <c r="AG15" s="761">
        <v>0</v>
      </c>
      <c r="AH15" s="762">
        <f t="shared" si="1"/>
        <v>89</v>
      </c>
      <c r="AI15" s="600" t="e">
        <f>ROUNDUP(AH15*#REF!,0)</f>
        <v>#REF!</v>
      </c>
    </row>
    <row r="16" spans="1:37">
      <c r="AH16" s="146"/>
    </row>
    <row r="17" spans="1:35">
      <c r="A17" s="692" t="s">
        <v>133</v>
      </c>
      <c r="V17" s="225">
        <f>SUM(V2:V15)</f>
        <v>0</v>
      </c>
      <c r="AH17" s="146"/>
      <c r="AI17" s="90"/>
    </row>
  </sheetData>
  <customSheetViews>
    <customSheetView guid="{1B6ADCBD-C280-4470-851F-30A10F715017}" scale="75" hiddenColumns="1">
      <pageMargins left="0.7" right="0.7" top="0.75" bottom="0.75" header="0.3" footer="0.3"/>
      <pageSetup orientation="portrait" horizontalDpi="4294967295" verticalDpi="4294967295"/>
    </customSheetView>
    <customSheetView guid="{5B1FA305-463D-4B6E-BF98-81A6929C891E}" scale="75">
      <pageMargins left="0.7" right="0.7" top="0.75" bottom="0.75" header="0.3" footer="0.3"/>
      <pageSetup orientation="portrait" horizontalDpi="4294967295" verticalDpi="4294967295"/>
    </customSheetView>
    <customSheetView guid="{3404915B-ECC1-450C-BC7F-CCAAA07C3040}" scale="75">
      <pageMargins left="0.7" right="0.7" top="0.75" bottom="0.75" header="0.3" footer="0.3"/>
      <pageSetup orientation="portrait" horizontalDpi="4294967295" verticalDpi="4294967295"/>
    </customSheetView>
    <customSheetView guid="{B6E6045D-E631-482D-8F65-2EABDB0B6ECE}" scale="75">
      <selection activeCell="AW39" sqref="AW39"/>
      <pageMargins left="0.7" right="0.7" top="0.75" bottom="0.75" header="0.3" footer="0.3"/>
      <pageSetup orientation="portrait" horizontalDpi="4294967295" verticalDpi="4294967295"/>
    </customSheetView>
    <customSheetView guid="{074FE138-8171-45F3-8951-6B9C47661CC2}" scale="75">
      <selection activeCell="AW39" sqref="AW39"/>
      <pageMargins left="0.7" right="0.7" top="0.75" bottom="0.75" header="0.3" footer="0.3"/>
      <pageSetup orientation="portrait" horizontalDpi="4294967295" verticalDpi="4294967295"/>
    </customSheetView>
    <customSheetView guid="{E9310A78-B1D5-4554-8685-C0561907B0AB}" scale="75">
      <selection activeCell="F54" sqref="F54"/>
      <pageMargins left="0" right="0" top="0" bottom="0" header="0" footer="0"/>
      <pageSetup orientation="portrait" horizontalDpi="4294967295" verticalDpi="4294967295"/>
    </customSheetView>
    <customSheetView guid="{C7D2B2DA-D43B-42CE-8359-0D8E1474403E}" scale="75">
      <pageMargins left="0.7" right="0.7" top="0.75" bottom="0.75" header="0.3" footer="0.3"/>
      <pageSetup orientation="portrait" horizontalDpi="4294967295" verticalDpi="4294967295"/>
    </customSheetView>
    <customSheetView guid="{71B299E4-61CE-49C1-81D9-062E3F90F2BD}" scale="75">
      <pageMargins left="0.7" right="0.7" top="0.75" bottom="0.75" header="0.3" footer="0.3"/>
      <pageSetup orientation="portrait" horizontalDpi="4294967295" verticalDpi="4294967295"/>
    </customSheetView>
    <customSheetView guid="{BF7BEA0E-ED18-4608-868B-0C16A30D130B}" scale="75" hiddenColumns="1">
      <pageMargins left="0.7" right="0.7" top="0.75" bottom="0.75" header="0.3" footer="0.3"/>
      <pageSetup orientation="portrait" horizontalDpi="4294967295" verticalDpi="4294967295"/>
    </customSheetView>
  </customSheetViews>
  <pageMargins left="0.7" right="0.7" top="0.75" bottom="0.75" header="0.3" footer="0.3"/>
  <pageSetup orientation="portrait" horizontalDpi="4294967295" verticalDpi="4294967295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C00000"/>
  </sheetPr>
  <dimension ref="A1:AK37"/>
  <sheetViews>
    <sheetView topLeftCell="S7" zoomScale="75" zoomScaleNormal="75" workbookViewId="0">
      <selection activeCell="AF26" sqref="AF26:AF27"/>
    </sheetView>
  </sheetViews>
  <sheetFormatPr baseColWidth="10" defaultColWidth="6.85546875" defaultRowHeight="15"/>
  <cols>
    <col min="1" max="1" width="4" style="480" bestFit="1" customWidth="1"/>
    <col min="2" max="2" width="8.42578125" style="53" bestFit="1" customWidth="1"/>
    <col min="3" max="3" width="12.85546875" style="53" hidden="1" customWidth="1"/>
    <col min="4" max="4" width="9.28515625" style="53" hidden="1" customWidth="1"/>
    <col min="5" max="5" width="11.5703125" style="53" hidden="1" customWidth="1"/>
    <col min="6" max="6" width="8" style="53" bestFit="1" customWidth="1"/>
    <col min="7" max="7" width="7.140625" style="53" hidden="1" customWidth="1"/>
    <col min="8" max="8" width="13.85546875" style="53" bestFit="1" customWidth="1"/>
    <col min="9" max="9" width="8.85546875" style="53" hidden="1" customWidth="1"/>
    <col min="10" max="10" width="6.42578125" style="53" bestFit="1" customWidth="1"/>
    <col min="11" max="11" width="11.5703125" style="53" bestFit="1" customWidth="1"/>
    <col min="12" max="12" width="8.5703125" style="53" bestFit="1" customWidth="1"/>
    <col min="13" max="13" width="11.140625" style="53" bestFit="1" customWidth="1"/>
    <col min="14" max="14" width="6.5703125" style="53" bestFit="1" customWidth="1"/>
    <col min="15" max="15" width="7.5703125" style="53" bestFit="1" customWidth="1"/>
    <col min="16" max="16" width="9.28515625" style="53" hidden="1" customWidth="1"/>
    <col min="17" max="17" width="12.85546875" style="53" hidden="1" customWidth="1"/>
    <col min="18" max="18" width="15.7109375" style="53" hidden="1" customWidth="1"/>
    <col min="19" max="19" width="16.7109375" style="53" customWidth="1"/>
    <col min="20" max="20" width="10.5703125" style="53" hidden="1" customWidth="1"/>
    <col min="21" max="21" width="26.42578125" style="53" bestFit="1" customWidth="1"/>
    <col min="22" max="22" width="8.5703125" style="53" hidden="1" customWidth="1"/>
    <col min="23" max="23" width="16.28515625" style="53" bestFit="1" customWidth="1"/>
    <col min="24" max="24" width="16.85546875" style="53" bestFit="1" customWidth="1"/>
    <col min="25" max="25" width="15" style="53" bestFit="1" customWidth="1"/>
    <col min="26" max="26" width="4.7109375" style="53" bestFit="1" customWidth="1"/>
    <col min="27" max="27" width="6" style="53" bestFit="1" customWidth="1"/>
    <col min="28" max="28" width="13.85546875" style="53" hidden="1" customWidth="1"/>
    <col min="29" max="29" width="13.140625" style="54" hidden="1" customWidth="1"/>
    <col min="30" max="30" width="10" style="54" hidden="1" customWidth="1"/>
    <col min="31" max="31" width="9.85546875" style="54" hidden="1" customWidth="1"/>
    <col min="32" max="32" width="8.5703125" style="472" bestFit="1" customWidth="1"/>
    <col min="33" max="33" width="12.5703125" style="472" bestFit="1" customWidth="1"/>
    <col min="34" max="34" width="10" style="54" bestFit="1" customWidth="1"/>
    <col min="35" max="35" width="11" style="55" bestFit="1" customWidth="1"/>
    <col min="36" max="36" width="8.5703125" style="56" bestFit="1" customWidth="1"/>
    <col min="37" max="37" width="80.140625" style="56" bestFit="1" customWidth="1"/>
    <col min="38" max="16384" width="6.85546875" style="56"/>
  </cols>
  <sheetData>
    <row r="1" spans="1:37" s="325" customFormat="1" ht="77.25" customHeight="1" thickBot="1">
      <c r="A1" s="929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3"/>
      <c r="AD1" s="323"/>
      <c r="AE1" s="323"/>
      <c r="AF1" s="527"/>
      <c r="AG1" s="527"/>
      <c r="AH1" s="323"/>
      <c r="AI1" s="324"/>
    </row>
    <row r="2" spans="1:37" s="932" customFormat="1" ht="15.75" thickBot="1">
      <c r="A2" s="439" t="s">
        <v>22</v>
      </c>
      <c r="B2" s="618" t="s">
        <v>23</v>
      </c>
      <c r="C2" s="618" t="s">
        <v>24</v>
      </c>
      <c r="D2" s="618" t="s">
        <v>25</v>
      </c>
      <c r="E2" s="618" t="s">
        <v>26</v>
      </c>
      <c r="F2" s="618" t="s">
        <v>27</v>
      </c>
      <c r="G2" s="618" t="s">
        <v>28</v>
      </c>
      <c r="H2" s="618" t="s">
        <v>29</v>
      </c>
      <c r="I2" s="618" t="s">
        <v>30</v>
      </c>
      <c r="J2" s="618" t="s">
        <v>31</v>
      </c>
      <c r="K2" s="618" t="s">
        <v>32</v>
      </c>
      <c r="L2" s="618" t="s">
        <v>33</v>
      </c>
      <c r="M2" s="618" t="s">
        <v>34</v>
      </c>
      <c r="N2" s="618" t="s">
        <v>35</v>
      </c>
      <c r="O2" s="618" t="s">
        <v>36</v>
      </c>
      <c r="P2" s="618" t="s">
        <v>37</v>
      </c>
      <c r="Q2" s="618" t="s">
        <v>38</v>
      </c>
      <c r="R2" s="618" t="s">
        <v>39</v>
      </c>
      <c r="S2" s="618" t="s">
        <v>40</v>
      </c>
      <c r="T2" s="618" t="s">
        <v>41</v>
      </c>
      <c r="U2" s="618" t="s">
        <v>42</v>
      </c>
      <c r="V2" s="618" t="s">
        <v>43</v>
      </c>
      <c r="W2" s="618" t="s">
        <v>44</v>
      </c>
      <c r="X2" s="618" t="s">
        <v>45</v>
      </c>
      <c r="Y2" s="618" t="s">
        <v>46</v>
      </c>
      <c r="Z2" s="618" t="s">
        <v>47</v>
      </c>
      <c r="AA2" s="618" t="s">
        <v>48</v>
      </c>
      <c r="AB2" s="618" t="s">
        <v>49</v>
      </c>
      <c r="AC2" s="377" t="s">
        <v>50</v>
      </c>
      <c r="AD2" s="377" t="s">
        <v>51</v>
      </c>
      <c r="AE2" s="377" t="s">
        <v>52</v>
      </c>
      <c r="AF2" s="377" t="s">
        <v>53</v>
      </c>
      <c r="AG2" s="377" t="s">
        <v>54</v>
      </c>
      <c r="AH2" s="377" t="s">
        <v>55</v>
      </c>
      <c r="AI2" s="619" t="s">
        <v>56</v>
      </c>
      <c r="AJ2" s="813"/>
      <c r="AK2" s="621"/>
    </row>
    <row r="3" spans="1:37" s="325" customFormat="1">
      <c r="A3" s="404">
        <v>1</v>
      </c>
      <c r="B3" s="405" t="s">
        <v>1</v>
      </c>
      <c r="C3" s="405" t="s">
        <v>4421</v>
      </c>
      <c r="D3" s="405" t="s">
        <v>4422</v>
      </c>
      <c r="E3" s="405" t="s">
        <v>3436</v>
      </c>
      <c r="F3" s="405" t="s">
        <v>4423</v>
      </c>
      <c r="G3" s="405"/>
      <c r="H3" s="405" t="s">
        <v>388</v>
      </c>
      <c r="I3" s="405">
        <v>3000</v>
      </c>
      <c r="J3" s="405" t="s">
        <v>118</v>
      </c>
      <c r="K3" s="405"/>
      <c r="L3" s="405"/>
      <c r="M3" s="405" t="s">
        <v>74</v>
      </c>
      <c r="N3" s="405" t="s">
        <v>75</v>
      </c>
      <c r="O3" s="405" t="s">
        <v>65</v>
      </c>
      <c r="P3" s="405"/>
      <c r="Q3" s="405"/>
      <c r="R3" s="405"/>
      <c r="S3" s="405"/>
      <c r="T3" s="405"/>
      <c r="U3" s="405" t="s">
        <v>4424</v>
      </c>
      <c r="V3" s="405" t="s">
        <v>68</v>
      </c>
      <c r="W3" s="405" t="s">
        <v>68</v>
      </c>
      <c r="X3" s="405" t="s">
        <v>68</v>
      </c>
      <c r="Y3" s="405" t="s">
        <v>68</v>
      </c>
      <c r="Z3" s="405" t="s">
        <v>69</v>
      </c>
      <c r="AA3" s="405"/>
      <c r="AB3" s="405">
        <v>10005000471</v>
      </c>
      <c r="AC3" s="406">
        <v>48</v>
      </c>
      <c r="AD3" s="406">
        <v>0</v>
      </c>
      <c r="AE3" s="406">
        <v>0</v>
      </c>
      <c r="AF3" s="407">
        <v>76.800000000000011</v>
      </c>
      <c r="AG3" s="407">
        <f>AF3*(1-(0.95^0*0.9^0*0.8^0*0.7^0*0.65^0*0.93^0*0.93^1*1^0))</f>
        <v>5.3759999999999968</v>
      </c>
      <c r="AH3" s="408">
        <f t="shared" ref="AH3:AH15" si="0">AF3-AG3</f>
        <v>71.424000000000021</v>
      </c>
      <c r="AI3" s="434">
        <f>AF3*1.7</f>
        <v>130.56</v>
      </c>
      <c r="AJ3" s="409"/>
      <c r="AK3" s="409"/>
    </row>
    <row r="4" spans="1:37" s="325" customFormat="1">
      <c r="A4" s="404">
        <v>2</v>
      </c>
      <c r="B4" s="405" t="s">
        <v>1</v>
      </c>
      <c r="C4" s="405" t="s">
        <v>4425</v>
      </c>
      <c r="D4" s="405" t="s">
        <v>4422</v>
      </c>
      <c r="E4" s="405" t="s">
        <v>4426</v>
      </c>
      <c r="F4" s="405" t="s">
        <v>4427</v>
      </c>
      <c r="G4" s="405"/>
      <c r="H4" s="405" t="s">
        <v>388</v>
      </c>
      <c r="I4" s="405">
        <v>3000</v>
      </c>
      <c r="J4" s="405" t="s">
        <v>121</v>
      </c>
      <c r="K4" s="405"/>
      <c r="L4" s="405">
        <v>1000</v>
      </c>
      <c r="M4" s="405" t="s">
        <v>74</v>
      </c>
      <c r="N4" s="405" t="s">
        <v>75</v>
      </c>
      <c r="O4" s="405" t="s">
        <v>65</v>
      </c>
      <c r="P4" s="405"/>
      <c r="Q4" s="405"/>
      <c r="R4" s="405"/>
      <c r="S4" s="405"/>
      <c r="T4" s="405"/>
      <c r="U4" s="405" t="s">
        <v>4428</v>
      </c>
      <c r="V4" s="405" t="s">
        <v>68</v>
      </c>
      <c r="W4" s="405" t="s">
        <v>68</v>
      </c>
      <c r="X4" s="405" t="s">
        <v>68</v>
      </c>
      <c r="Y4" s="405" t="s">
        <v>68</v>
      </c>
      <c r="Z4" s="405" t="s">
        <v>69</v>
      </c>
      <c r="AA4" s="405"/>
      <c r="AB4" s="405">
        <v>10005000561</v>
      </c>
      <c r="AC4" s="406">
        <v>48</v>
      </c>
      <c r="AD4" s="406">
        <v>8</v>
      </c>
      <c r="AE4" s="406">
        <v>8</v>
      </c>
      <c r="AF4" s="407">
        <v>102.4</v>
      </c>
      <c r="AG4" s="407">
        <f>AF4*(1-(0.95^0*0.9^0*0.8^0*0.7^0*0.65^0*0.93^0*0.93^0*1^0))</f>
        <v>0</v>
      </c>
      <c r="AH4" s="408">
        <f t="shared" si="0"/>
        <v>102.4</v>
      </c>
      <c r="AI4" s="434">
        <f t="shared" ref="AI4:AI15" si="1">AF4*1.7</f>
        <v>174.08</v>
      </c>
      <c r="AJ4" s="409"/>
      <c r="AK4" s="409"/>
    </row>
    <row r="5" spans="1:37" s="325" customFormat="1">
      <c r="A5" s="404">
        <v>3</v>
      </c>
      <c r="B5" s="405" t="s">
        <v>1</v>
      </c>
      <c r="C5" s="405" t="s">
        <v>4429</v>
      </c>
      <c r="D5" s="405" t="s">
        <v>4422</v>
      </c>
      <c r="E5" s="405" t="s">
        <v>291</v>
      </c>
      <c r="F5" s="405" t="s">
        <v>4427</v>
      </c>
      <c r="G5" s="405"/>
      <c r="H5" s="405" t="s">
        <v>388</v>
      </c>
      <c r="I5" s="405">
        <v>3000</v>
      </c>
      <c r="J5" s="405" t="s">
        <v>121</v>
      </c>
      <c r="K5" s="405"/>
      <c r="L5" s="405"/>
      <c r="M5" s="405" t="s">
        <v>74</v>
      </c>
      <c r="N5" s="405" t="s">
        <v>75</v>
      </c>
      <c r="O5" s="405" t="s">
        <v>65</v>
      </c>
      <c r="P5" s="405"/>
      <c r="Q5" s="405"/>
      <c r="R5" s="405"/>
      <c r="S5" s="405"/>
      <c r="T5" s="405"/>
      <c r="U5" s="405" t="s">
        <v>4430</v>
      </c>
      <c r="V5" s="405" t="s">
        <v>68</v>
      </c>
      <c r="W5" s="405" t="s">
        <v>68</v>
      </c>
      <c r="X5" s="405" t="s">
        <v>68</v>
      </c>
      <c r="Y5" s="405" t="s">
        <v>68</v>
      </c>
      <c r="Z5" s="405" t="s">
        <v>69</v>
      </c>
      <c r="AA5" s="405"/>
      <c r="AB5" s="405">
        <v>10005000561</v>
      </c>
      <c r="AC5" s="406">
        <v>48</v>
      </c>
      <c r="AD5" s="406">
        <v>8</v>
      </c>
      <c r="AE5" s="406">
        <v>0</v>
      </c>
      <c r="AF5" s="407">
        <v>89.600000000000009</v>
      </c>
      <c r="AG5" s="407">
        <f>AF5*(1-(0.95^0*0.9^0*0.8^0*0.7^0*0.65^0*0.93^0*0.93^1*1^0))</f>
        <v>6.2719999999999958</v>
      </c>
      <c r="AH5" s="408">
        <f t="shared" si="0"/>
        <v>83.328000000000017</v>
      </c>
      <c r="AI5" s="434">
        <f t="shared" si="1"/>
        <v>152.32000000000002</v>
      </c>
      <c r="AJ5" s="409"/>
      <c r="AK5" s="409"/>
    </row>
    <row r="6" spans="1:37" s="325" customFormat="1">
      <c r="A6" s="404">
        <v>4</v>
      </c>
      <c r="B6" s="405" t="s">
        <v>6</v>
      </c>
      <c r="C6" s="405" t="s">
        <v>4431</v>
      </c>
      <c r="D6" s="405" t="s">
        <v>4422</v>
      </c>
      <c r="E6" s="405" t="s">
        <v>4432</v>
      </c>
      <c r="F6" s="405" t="s">
        <v>3766</v>
      </c>
      <c r="G6" s="405"/>
      <c r="H6" s="405" t="s">
        <v>3416</v>
      </c>
      <c r="I6" s="405">
        <v>3000</v>
      </c>
      <c r="J6" s="405" t="s">
        <v>121</v>
      </c>
      <c r="K6" s="405" t="s">
        <v>194</v>
      </c>
      <c r="L6" s="405">
        <v>1000</v>
      </c>
      <c r="M6" s="405" t="s">
        <v>74</v>
      </c>
      <c r="N6" s="405" t="s">
        <v>401</v>
      </c>
      <c r="O6" s="405" t="s">
        <v>65</v>
      </c>
      <c r="P6" s="405"/>
      <c r="Q6" s="405"/>
      <c r="R6" s="405"/>
      <c r="S6" s="405"/>
      <c r="T6" s="405"/>
      <c r="U6" s="405" t="s">
        <v>4433</v>
      </c>
      <c r="V6" s="405" t="s">
        <v>68</v>
      </c>
      <c r="W6" s="405" t="s">
        <v>68</v>
      </c>
      <c r="X6" s="405" t="s">
        <v>68</v>
      </c>
      <c r="Y6" s="405" t="s">
        <v>68</v>
      </c>
      <c r="Z6" s="405" t="s">
        <v>69</v>
      </c>
      <c r="AA6" s="405"/>
      <c r="AB6" s="405">
        <v>10003001501</v>
      </c>
      <c r="AC6" s="406">
        <v>84</v>
      </c>
      <c r="AD6" s="406">
        <v>8</v>
      </c>
      <c r="AE6" s="406">
        <v>8</v>
      </c>
      <c r="AF6" s="407">
        <v>160</v>
      </c>
      <c r="AG6" s="407">
        <f>AF6*(1-(0.95^0*0.9^0*0.8^0*0.7^0*0.65^0*0.93^0*0.93^0*1^0))</f>
        <v>0</v>
      </c>
      <c r="AH6" s="408">
        <f t="shared" si="0"/>
        <v>160</v>
      </c>
      <c r="AI6" s="434">
        <f t="shared" si="1"/>
        <v>272</v>
      </c>
      <c r="AJ6" s="409"/>
      <c r="AK6" s="409"/>
    </row>
    <row r="7" spans="1:37" s="325" customFormat="1">
      <c r="A7" s="404">
        <v>5</v>
      </c>
      <c r="B7" s="405" t="s">
        <v>6</v>
      </c>
      <c r="C7" s="405" t="s">
        <v>4434</v>
      </c>
      <c r="D7" s="405" t="s">
        <v>4422</v>
      </c>
      <c r="E7" s="405" t="s">
        <v>3496</v>
      </c>
      <c r="F7" s="405" t="s">
        <v>3766</v>
      </c>
      <c r="G7" s="405"/>
      <c r="H7" s="405" t="s">
        <v>3416</v>
      </c>
      <c r="I7" s="405"/>
      <c r="J7" s="405" t="s">
        <v>121</v>
      </c>
      <c r="K7" s="405"/>
      <c r="L7" s="405">
        <v>1000</v>
      </c>
      <c r="M7" s="405" t="s">
        <v>236</v>
      </c>
      <c r="N7" s="405" t="s">
        <v>392</v>
      </c>
      <c r="O7" s="405" t="s">
        <v>65</v>
      </c>
      <c r="P7" s="405"/>
      <c r="Q7" s="405"/>
      <c r="R7" s="405"/>
      <c r="S7" s="405"/>
      <c r="T7" s="405"/>
      <c r="U7" s="405" t="s">
        <v>4435</v>
      </c>
      <c r="V7" s="405" t="s">
        <v>68</v>
      </c>
      <c r="W7" s="405" t="s">
        <v>68</v>
      </c>
      <c r="X7" s="405" t="s">
        <v>68</v>
      </c>
      <c r="Y7" s="405" t="s">
        <v>68</v>
      </c>
      <c r="Z7" s="405" t="s">
        <v>69</v>
      </c>
      <c r="AA7" s="405"/>
      <c r="AB7" s="405">
        <v>10003001472</v>
      </c>
      <c r="AC7" s="406">
        <v>84</v>
      </c>
      <c r="AD7" s="406">
        <v>8</v>
      </c>
      <c r="AE7" s="406">
        <v>8</v>
      </c>
      <c r="AF7" s="407">
        <v>160</v>
      </c>
      <c r="AG7" s="407">
        <f>AF7*(1-(0.95^0*0.9^0*0.8^0*0.7^0*0.65^0*0.93^0*0.93^0*1^0))</f>
        <v>0</v>
      </c>
      <c r="AH7" s="408">
        <f t="shared" si="0"/>
        <v>160</v>
      </c>
      <c r="AI7" s="434">
        <f t="shared" si="1"/>
        <v>272</v>
      </c>
      <c r="AJ7" s="409"/>
      <c r="AK7" s="409"/>
    </row>
    <row r="8" spans="1:37" s="325" customFormat="1">
      <c r="A8" s="404">
        <v>6</v>
      </c>
      <c r="B8" s="405" t="s">
        <v>6</v>
      </c>
      <c r="C8" s="405" t="s">
        <v>4436</v>
      </c>
      <c r="D8" s="405" t="s">
        <v>4422</v>
      </c>
      <c r="E8" s="405" t="s">
        <v>2682</v>
      </c>
      <c r="F8" s="405" t="s">
        <v>4380</v>
      </c>
      <c r="G8" s="405"/>
      <c r="H8" s="405" t="s">
        <v>388</v>
      </c>
      <c r="I8" s="405">
        <v>3000</v>
      </c>
      <c r="J8" s="405" t="s">
        <v>121</v>
      </c>
      <c r="K8" s="405"/>
      <c r="L8" s="405">
        <v>500</v>
      </c>
      <c r="M8" s="405" t="s">
        <v>74</v>
      </c>
      <c r="N8" s="405" t="s">
        <v>75</v>
      </c>
      <c r="O8" s="405" t="s">
        <v>65</v>
      </c>
      <c r="P8" s="405"/>
      <c r="Q8" s="405"/>
      <c r="R8" s="405"/>
      <c r="S8" s="405"/>
      <c r="T8" s="405"/>
      <c r="U8" s="405" t="s">
        <v>4437</v>
      </c>
      <c r="V8" s="405" t="s">
        <v>68</v>
      </c>
      <c r="W8" s="405" t="s">
        <v>68</v>
      </c>
      <c r="X8" s="405" t="s">
        <v>68</v>
      </c>
      <c r="Y8" s="405" t="s">
        <v>68</v>
      </c>
      <c r="Z8" s="405" t="s">
        <v>69</v>
      </c>
      <c r="AA8" s="405"/>
      <c r="AB8" s="405">
        <v>10003000351</v>
      </c>
      <c r="AC8" s="406">
        <v>46</v>
      </c>
      <c r="AD8" s="406">
        <v>8</v>
      </c>
      <c r="AE8" s="406">
        <v>0</v>
      </c>
      <c r="AF8" s="407">
        <v>86.4</v>
      </c>
      <c r="AG8" s="407">
        <f>AF8*(1-(0.95^0*0.9^0*0.8^0*0.7^0*0.65^0*0.93^0*0.93^0*1^0))</f>
        <v>0</v>
      </c>
      <c r="AH8" s="408">
        <f t="shared" si="0"/>
        <v>86.4</v>
      </c>
      <c r="AI8" s="434">
        <f t="shared" si="1"/>
        <v>146.88</v>
      </c>
      <c r="AJ8" s="409"/>
      <c r="AK8" s="409"/>
    </row>
    <row r="9" spans="1:37" s="325" customFormat="1">
      <c r="A9" s="404">
        <v>7</v>
      </c>
      <c r="B9" s="405" t="s">
        <v>6</v>
      </c>
      <c r="C9" s="405" t="s">
        <v>4438</v>
      </c>
      <c r="D9" s="405" t="s">
        <v>4422</v>
      </c>
      <c r="E9" s="405" t="s">
        <v>4439</v>
      </c>
      <c r="F9" s="405" t="s">
        <v>4383</v>
      </c>
      <c r="G9" s="405"/>
      <c r="H9" s="405" t="s">
        <v>394</v>
      </c>
      <c r="I9" s="405">
        <v>3000</v>
      </c>
      <c r="J9" s="405" t="s">
        <v>389</v>
      </c>
      <c r="K9" s="405"/>
      <c r="L9" s="405"/>
      <c r="M9" s="405" t="s">
        <v>74</v>
      </c>
      <c r="N9" s="405" t="s">
        <v>401</v>
      </c>
      <c r="O9" s="405" t="s">
        <v>65</v>
      </c>
      <c r="P9" s="405"/>
      <c r="Q9" s="405"/>
      <c r="R9" s="405"/>
      <c r="S9" s="405"/>
      <c r="T9" s="405"/>
      <c r="U9" s="405" t="s">
        <v>4440</v>
      </c>
      <c r="V9" s="405" t="s">
        <v>68</v>
      </c>
      <c r="W9" s="405" t="s">
        <v>68</v>
      </c>
      <c r="X9" s="405" t="s">
        <v>68</v>
      </c>
      <c r="Y9" s="405" t="s">
        <v>68</v>
      </c>
      <c r="Z9" s="405" t="s">
        <v>69</v>
      </c>
      <c r="AA9" s="405"/>
      <c r="AB9" s="405">
        <v>10000000011</v>
      </c>
      <c r="AC9" s="406">
        <v>61</v>
      </c>
      <c r="AD9" s="406">
        <v>15</v>
      </c>
      <c r="AE9" s="406">
        <v>0</v>
      </c>
      <c r="AF9" s="407">
        <v>121.60000000000001</v>
      </c>
      <c r="AG9" s="407">
        <f>AF9*(1-(0.95^0*0.9^0*0.8^0*0.7^0*0.65^0*0.93^0*0.93^1*1^0))</f>
        <v>8.5119999999999951</v>
      </c>
      <c r="AH9" s="408">
        <f t="shared" si="0"/>
        <v>113.08800000000001</v>
      </c>
      <c r="AI9" s="434">
        <f t="shared" si="1"/>
        <v>206.72</v>
      </c>
      <c r="AJ9" s="409"/>
      <c r="AK9" s="409"/>
    </row>
    <row r="10" spans="1:37" s="325" customFormat="1">
      <c r="A10" s="404">
        <v>8</v>
      </c>
      <c r="B10" s="405" t="s">
        <v>6</v>
      </c>
      <c r="C10" s="405" t="s">
        <v>4441</v>
      </c>
      <c r="D10" s="405" t="s">
        <v>4422</v>
      </c>
      <c r="E10" s="405" t="s">
        <v>836</v>
      </c>
      <c r="F10" s="405" t="s">
        <v>4385</v>
      </c>
      <c r="G10" s="405"/>
      <c r="H10" s="405" t="s">
        <v>773</v>
      </c>
      <c r="I10" s="405">
        <v>3000</v>
      </c>
      <c r="J10" s="405" t="s">
        <v>389</v>
      </c>
      <c r="K10" s="405"/>
      <c r="L10" s="405" t="s">
        <v>404</v>
      </c>
      <c r="M10" s="405" t="s">
        <v>74</v>
      </c>
      <c r="N10" s="405" t="s">
        <v>392</v>
      </c>
      <c r="O10" s="405" t="s">
        <v>65</v>
      </c>
      <c r="P10" s="405"/>
      <c r="Q10" s="405"/>
      <c r="R10" s="405"/>
      <c r="S10" s="405"/>
      <c r="T10" s="405"/>
      <c r="U10" s="405" t="s">
        <v>4442</v>
      </c>
      <c r="V10" s="405" t="s">
        <v>68</v>
      </c>
      <c r="W10" s="405" t="s">
        <v>68</v>
      </c>
      <c r="X10" s="405" t="s">
        <v>68</v>
      </c>
      <c r="Y10" s="405" t="s">
        <v>68</v>
      </c>
      <c r="Z10" s="405" t="s">
        <v>69</v>
      </c>
      <c r="AA10" s="405"/>
      <c r="AB10" s="405">
        <v>10003000781</v>
      </c>
      <c r="AC10" s="406">
        <v>72</v>
      </c>
      <c r="AD10" s="406">
        <v>15</v>
      </c>
      <c r="AE10" s="406">
        <v>13</v>
      </c>
      <c r="AF10" s="407">
        <v>160</v>
      </c>
      <c r="AG10" s="407">
        <f>AF10*(1-(0.95^0*0.9^0*0.8^0*0.7^0*0.65^0*0.93^0*0.93^0*1^0))</f>
        <v>0</v>
      </c>
      <c r="AH10" s="408">
        <f t="shared" si="0"/>
        <v>160</v>
      </c>
      <c r="AI10" s="434">
        <f t="shared" si="1"/>
        <v>272</v>
      </c>
      <c r="AJ10" s="409"/>
      <c r="AK10" s="409"/>
    </row>
    <row r="11" spans="1:37" s="325" customFormat="1">
      <c r="A11" s="404">
        <v>9</v>
      </c>
      <c r="B11" s="405" t="s">
        <v>6</v>
      </c>
      <c r="C11" s="405" t="s">
        <v>4443</v>
      </c>
      <c r="D11" s="405" t="s">
        <v>4422</v>
      </c>
      <c r="E11" s="405" t="s">
        <v>836</v>
      </c>
      <c r="F11" s="405" t="s">
        <v>4385</v>
      </c>
      <c r="G11" s="405"/>
      <c r="H11" s="405" t="s">
        <v>770</v>
      </c>
      <c r="I11" s="405">
        <v>3000</v>
      </c>
      <c r="J11" s="405" t="s">
        <v>121</v>
      </c>
      <c r="K11" s="405"/>
      <c r="L11" s="405"/>
      <c r="M11" s="405" t="s">
        <v>74</v>
      </c>
      <c r="N11" s="405" t="s">
        <v>392</v>
      </c>
      <c r="O11" s="405" t="s">
        <v>65</v>
      </c>
      <c r="P11" s="405"/>
      <c r="Q11" s="405"/>
      <c r="R11" s="405"/>
      <c r="S11" s="405"/>
      <c r="T11" s="405"/>
      <c r="U11" s="405" t="s">
        <v>4444</v>
      </c>
      <c r="V11" s="405" t="s">
        <v>68</v>
      </c>
      <c r="W11" s="405" t="s">
        <v>68</v>
      </c>
      <c r="X11" s="405" t="s">
        <v>68</v>
      </c>
      <c r="Y11" s="405" t="s">
        <v>68</v>
      </c>
      <c r="Z11" s="405" t="s">
        <v>69</v>
      </c>
      <c r="AA11" s="405"/>
      <c r="AB11" s="405">
        <v>10003000781</v>
      </c>
      <c r="AC11" s="406">
        <v>72</v>
      </c>
      <c r="AD11" s="406">
        <v>8</v>
      </c>
      <c r="AE11" s="406">
        <v>0</v>
      </c>
      <c r="AF11" s="407">
        <v>128</v>
      </c>
      <c r="AG11" s="407">
        <f>AF11*(1-(0.95^0*0.9^0*0.8^0*0.7^0*0.65^0*0.93^0*0.93^1*1^0))</f>
        <v>8.9599999999999937</v>
      </c>
      <c r="AH11" s="408">
        <f t="shared" si="0"/>
        <v>119.04</v>
      </c>
      <c r="AI11" s="434">
        <f t="shared" si="1"/>
        <v>217.6</v>
      </c>
      <c r="AJ11" s="409"/>
      <c r="AK11" s="409"/>
    </row>
    <row r="12" spans="1:37" s="325" customFormat="1">
      <c r="A12" s="404">
        <v>10</v>
      </c>
      <c r="B12" s="405" t="s">
        <v>6</v>
      </c>
      <c r="C12" s="405" t="s">
        <v>4445</v>
      </c>
      <c r="D12" s="405" t="s">
        <v>4422</v>
      </c>
      <c r="E12" s="405" t="s">
        <v>3496</v>
      </c>
      <c r="F12" s="405" t="s">
        <v>4385</v>
      </c>
      <c r="G12" s="405"/>
      <c r="H12" s="405" t="s">
        <v>773</v>
      </c>
      <c r="I12" s="405"/>
      <c r="J12" s="405" t="s">
        <v>108</v>
      </c>
      <c r="K12" s="405"/>
      <c r="L12" s="405">
        <v>500</v>
      </c>
      <c r="M12" s="405" t="s">
        <v>236</v>
      </c>
      <c r="N12" s="405" t="s">
        <v>75</v>
      </c>
      <c r="O12" s="405" t="s">
        <v>65</v>
      </c>
      <c r="P12" s="405"/>
      <c r="Q12" s="405"/>
      <c r="R12" s="405"/>
      <c r="S12" s="405"/>
      <c r="T12" s="405"/>
      <c r="U12" s="405" t="s">
        <v>4446</v>
      </c>
      <c r="V12" s="405" t="s">
        <v>68</v>
      </c>
      <c r="W12" s="405" t="s">
        <v>68</v>
      </c>
      <c r="X12" s="405" t="s">
        <v>68</v>
      </c>
      <c r="Y12" s="405" t="s">
        <v>68</v>
      </c>
      <c r="Z12" s="405" t="s">
        <v>69</v>
      </c>
      <c r="AA12" s="405" t="s">
        <v>82</v>
      </c>
      <c r="AB12" s="405">
        <v>10003000782</v>
      </c>
      <c r="AC12" s="406">
        <v>72</v>
      </c>
      <c r="AD12" s="406">
        <v>0</v>
      </c>
      <c r="AE12" s="406">
        <v>0</v>
      </c>
      <c r="AF12" s="407">
        <v>115.2</v>
      </c>
      <c r="AG12" s="407">
        <f>AF12*(1-(0.95^0*0.9^0*0.8^0*0.7^0*0.65^0*0.93^0*0.93^0*1^1))</f>
        <v>0</v>
      </c>
      <c r="AH12" s="408">
        <f t="shared" si="0"/>
        <v>115.2</v>
      </c>
      <c r="AI12" s="434">
        <f t="shared" si="1"/>
        <v>195.84</v>
      </c>
      <c r="AJ12" s="409"/>
      <c r="AK12" s="409"/>
    </row>
    <row r="13" spans="1:37" s="325" customFormat="1">
      <c r="A13" s="404">
        <v>11</v>
      </c>
      <c r="B13" s="405" t="s">
        <v>6</v>
      </c>
      <c r="C13" s="405" t="s">
        <v>4447</v>
      </c>
      <c r="D13" s="405" t="s">
        <v>4422</v>
      </c>
      <c r="E13" s="405" t="s">
        <v>3496</v>
      </c>
      <c r="F13" s="405" t="s">
        <v>4385</v>
      </c>
      <c r="G13" s="405"/>
      <c r="H13" s="405" t="s">
        <v>773</v>
      </c>
      <c r="I13" s="405"/>
      <c r="J13" s="405" t="s">
        <v>108</v>
      </c>
      <c r="K13" s="405"/>
      <c r="L13" s="405">
        <v>500</v>
      </c>
      <c r="M13" s="405" t="s">
        <v>236</v>
      </c>
      <c r="N13" s="405" t="s">
        <v>75</v>
      </c>
      <c r="O13" s="405" t="s">
        <v>65</v>
      </c>
      <c r="P13" s="405"/>
      <c r="Q13" s="405"/>
      <c r="R13" s="405"/>
      <c r="S13" s="405"/>
      <c r="T13" s="405"/>
      <c r="U13" s="405" t="s">
        <v>4448</v>
      </c>
      <c r="V13" s="405" t="s">
        <v>68</v>
      </c>
      <c r="W13" s="405" t="s">
        <v>68</v>
      </c>
      <c r="X13" s="405" t="s">
        <v>68</v>
      </c>
      <c r="Y13" s="405" t="s">
        <v>68</v>
      </c>
      <c r="Z13" s="405" t="s">
        <v>69</v>
      </c>
      <c r="AA13" s="405" t="s">
        <v>82</v>
      </c>
      <c r="AB13" s="405">
        <v>10003000792</v>
      </c>
      <c r="AC13" s="406">
        <v>72</v>
      </c>
      <c r="AD13" s="406">
        <v>0</v>
      </c>
      <c r="AE13" s="406">
        <v>0</v>
      </c>
      <c r="AF13" s="407">
        <v>115.2</v>
      </c>
      <c r="AG13" s="407">
        <f>AF13*(1-(0.95^0*0.9^0*0.8^0*0.7^0*0.65^0*0.93^0*0.93^0*1^1))</f>
        <v>0</v>
      </c>
      <c r="AH13" s="408">
        <f t="shared" si="0"/>
        <v>115.2</v>
      </c>
      <c r="AI13" s="434">
        <f t="shared" si="1"/>
        <v>195.84</v>
      </c>
      <c r="AJ13" s="409"/>
      <c r="AK13" s="409"/>
    </row>
    <row r="14" spans="1:37" s="325" customFormat="1">
      <c r="A14" s="404">
        <v>12</v>
      </c>
      <c r="B14" s="405" t="s">
        <v>6</v>
      </c>
      <c r="C14" s="405" t="s">
        <v>4449</v>
      </c>
      <c r="D14" s="405" t="s">
        <v>4422</v>
      </c>
      <c r="E14" s="405" t="s">
        <v>3496</v>
      </c>
      <c r="F14" s="405" t="s">
        <v>4385</v>
      </c>
      <c r="G14" s="405"/>
      <c r="H14" s="405" t="s">
        <v>770</v>
      </c>
      <c r="I14" s="405"/>
      <c r="J14" s="405" t="s">
        <v>121</v>
      </c>
      <c r="K14" s="405"/>
      <c r="L14" s="405">
        <v>1000</v>
      </c>
      <c r="M14" s="405" t="s">
        <v>236</v>
      </c>
      <c r="N14" s="405" t="s">
        <v>75</v>
      </c>
      <c r="O14" s="405" t="s">
        <v>65</v>
      </c>
      <c r="P14" s="405"/>
      <c r="Q14" s="405"/>
      <c r="R14" s="405"/>
      <c r="S14" s="405"/>
      <c r="T14" s="405"/>
      <c r="U14" s="405" t="s">
        <v>4450</v>
      </c>
      <c r="V14" s="405" t="s">
        <v>68</v>
      </c>
      <c r="W14" s="405" t="s">
        <v>68</v>
      </c>
      <c r="X14" s="405" t="s">
        <v>68</v>
      </c>
      <c r="Y14" s="405" t="s">
        <v>68</v>
      </c>
      <c r="Z14" s="405" t="s">
        <v>69</v>
      </c>
      <c r="AA14" s="405" t="s">
        <v>82</v>
      </c>
      <c r="AB14" s="405">
        <v>10003000782</v>
      </c>
      <c r="AC14" s="406">
        <v>72</v>
      </c>
      <c r="AD14" s="406">
        <v>8</v>
      </c>
      <c r="AE14" s="406">
        <v>8</v>
      </c>
      <c r="AF14" s="407">
        <v>140.80000000000001</v>
      </c>
      <c r="AG14" s="407">
        <f>AF14*(1-(0.95^0*0.9^0*0.8^0*0.7^0*0.65^0*0.93^0*0.93^0*1^1))</f>
        <v>0</v>
      </c>
      <c r="AH14" s="408">
        <f t="shared" si="0"/>
        <v>140.80000000000001</v>
      </c>
      <c r="AI14" s="434">
        <f t="shared" si="1"/>
        <v>239.36</v>
      </c>
      <c r="AJ14" s="409"/>
      <c r="AK14" s="409"/>
    </row>
    <row r="15" spans="1:37" s="539" customFormat="1" ht="15.75" thickBot="1">
      <c r="A15" s="411">
        <v>13</v>
      </c>
      <c r="B15" s="412" t="s">
        <v>6</v>
      </c>
      <c r="C15" s="412" t="s">
        <v>4451</v>
      </c>
      <c r="D15" s="412" t="s">
        <v>4422</v>
      </c>
      <c r="E15" s="412" t="s">
        <v>3496</v>
      </c>
      <c r="F15" s="412" t="s">
        <v>4385</v>
      </c>
      <c r="G15" s="412"/>
      <c r="H15" s="412" t="s">
        <v>773</v>
      </c>
      <c r="I15" s="412"/>
      <c r="J15" s="412" t="s">
        <v>121</v>
      </c>
      <c r="K15" s="412"/>
      <c r="L15" s="412" t="s">
        <v>404</v>
      </c>
      <c r="M15" s="412" t="s">
        <v>236</v>
      </c>
      <c r="N15" s="412" t="s">
        <v>75</v>
      </c>
      <c r="O15" s="412" t="s">
        <v>65</v>
      </c>
      <c r="P15" s="412"/>
      <c r="Q15" s="412"/>
      <c r="R15" s="412"/>
      <c r="S15" s="412"/>
      <c r="T15" s="412"/>
      <c r="U15" s="412" t="s">
        <v>4452</v>
      </c>
      <c r="V15" s="412" t="s">
        <v>68</v>
      </c>
      <c r="W15" s="412" t="s">
        <v>68</v>
      </c>
      <c r="X15" s="412" t="s">
        <v>68</v>
      </c>
      <c r="Y15" s="412" t="s">
        <v>68</v>
      </c>
      <c r="Z15" s="412" t="s">
        <v>69</v>
      </c>
      <c r="AA15" s="412" t="s">
        <v>82</v>
      </c>
      <c r="AB15" s="412">
        <v>10003000782</v>
      </c>
      <c r="AC15" s="413">
        <v>72</v>
      </c>
      <c r="AD15" s="413">
        <v>8</v>
      </c>
      <c r="AE15" s="413">
        <v>13</v>
      </c>
      <c r="AF15" s="414">
        <v>148.80000000000001</v>
      </c>
      <c r="AG15" s="414">
        <f>AF15*(1-(0.95^0*0.9^0*0.8^0*0.7^0*0.65^0*0.93^0*0.93^0*1^1))</f>
        <v>0</v>
      </c>
      <c r="AH15" s="415">
        <f t="shared" si="0"/>
        <v>148.80000000000001</v>
      </c>
      <c r="AI15" s="451">
        <f t="shared" si="1"/>
        <v>252.96</v>
      </c>
      <c r="AJ15" s="417"/>
      <c r="AK15" s="417"/>
    </row>
    <row r="16" spans="1:37" ht="15.75" thickBot="1">
      <c r="A16" s="382"/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15"/>
      <c r="AD16" s="15"/>
      <c r="AE16" s="15"/>
      <c r="AF16" s="376"/>
      <c r="AG16" s="376"/>
      <c r="AH16" s="17"/>
      <c r="AI16" s="16"/>
      <c r="AJ16" s="11"/>
      <c r="AK16" s="11"/>
    </row>
    <row r="17" spans="1:37" s="932" customFormat="1" ht="15.75" thickBot="1">
      <c r="A17" s="439" t="s">
        <v>22</v>
      </c>
      <c r="B17" s="618" t="s">
        <v>23</v>
      </c>
      <c r="C17" s="618" t="s">
        <v>24</v>
      </c>
      <c r="D17" s="618" t="s">
        <v>25</v>
      </c>
      <c r="E17" s="618" t="s">
        <v>26</v>
      </c>
      <c r="F17" s="618" t="s">
        <v>27</v>
      </c>
      <c r="G17" s="618" t="s">
        <v>28</v>
      </c>
      <c r="H17" s="618" t="s">
        <v>29</v>
      </c>
      <c r="I17" s="618" t="s">
        <v>30</v>
      </c>
      <c r="J17" s="618" t="s">
        <v>31</v>
      </c>
      <c r="K17" s="618" t="s">
        <v>32</v>
      </c>
      <c r="L17" s="618" t="s">
        <v>33</v>
      </c>
      <c r="M17" s="618" t="s">
        <v>34</v>
      </c>
      <c r="N17" s="618" t="s">
        <v>35</v>
      </c>
      <c r="O17" s="618" t="s">
        <v>36</v>
      </c>
      <c r="P17" s="618" t="s">
        <v>37</v>
      </c>
      <c r="Q17" s="618" t="s">
        <v>38</v>
      </c>
      <c r="R17" s="618" t="s">
        <v>39</v>
      </c>
      <c r="S17" s="618" t="s">
        <v>40</v>
      </c>
      <c r="T17" s="618" t="s">
        <v>41</v>
      </c>
      <c r="U17" s="618" t="s">
        <v>42</v>
      </c>
      <c r="V17" s="618" t="s">
        <v>43</v>
      </c>
      <c r="W17" s="618" t="s">
        <v>44</v>
      </c>
      <c r="X17" s="618" t="s">
        <v>45</v>
      </c>
      <c r="Y17" s="618" t="s">
        <v>46</v>
      </c>
      <c r="Z17" s="618" t="s">
        <v>47</v>
      </c>
      <c r="AA17" s="618" t="s">
        <v>48</v>
      </c>
      <c r="AB17" s="618" t="s">
        <v>49</v>
      </c>
      <c r="AC17" s="377" t="s">
        <v>50</v>
      </c>
      <c r="AD17" s="377" t="s">
        <v>51</v>
      </c>
      <c r="AE17" s="377" t="s">
        <v>52</v>
      </c>
      <c r="AF17" s="377" t="s">
        <v>53</v>
      </c>
      <c r="AG17" s="377" t="s">
        <v>54</v>
      </c>
      <c r="AH17" s="377" t="s">
        <v>55</v>
      </c>
      <c r="AI17" s="619" t="s">
        <v>56</v>
      </c>
      <c r="AJ17" s="620"/>
      <c r="AK17" s="621" t="s">
        <v>57</v>
      </c>
    </row>
    <row r="18" spans="1:37" s="325" customFormat="1">
      <c r="A18" s="933">
        <v>1</v>
      </c>
      <c r="B18" s="934" t="s">
        <v>6</v>
      </c>
      <c r="C18" s="934" t="s">
        <v>4453</v>
      </c>
      <c r="D18" s="934" t="s">
        <v>4454</v>
      </c>
      <c r="E18" s="934" t="s">
        <v>4208</v>
      </c>
      <c r="F18" s="934" t="s">
        <v>4455</v>
      </c>
      <c r="G18" s="934"/>
      <c r="H18" s="934" t="s">
        <v>4456</v>
      </c>
      <c r="I18" s="934">
        <v>3000</v>
      </c>
      <c r="J18" s="934" t="s">
        <v>389</v>
      </c>
      <c r="K18" s="934"/>
      <c r="L18" s="934">
        <v>2000</v>
      </c>
      <c r="M18" s="934" t="s">
        <v>74</v>
      </c>
      <c r="N18" s="934" t="s">
        <v>113</v>
      </c>
      <c r="O18" s="934" t="s">
        <v>65</v>
      </c>
      <c r="P18" s="934"/>
      <c r="Q18" s="934"/>
      <c r="R18" s="934"/>
      <c r="S18" s="934"/>
      <c r="T18" s="934"/>
      <c r="U18" s="934" t="s">
        <v>4457</v>
      </c>
      <c r="V18" s="934" t="s">
        <v>68</v>
      </c>
      <c r="W18" s="934" t="s">
        <v>68</v>
      </c>
      <c r="X18" s="934" t="s">
        <v>68</v>
      </c>
      <c r="Y18" s="934" t="s">
        <v>68</v>
      </c>
      <c r="Z18" s="934" t="s">
        <v>69</v>
      </c>
      <c r="AA18" s="934"/>
      <c r="AB18" s="934">
        <v>17023000041</v>
      </c>
      <c r="AC18" s="935">
        <v>329</v>
      </c>
      <c r="AD18" s="935">
        <v>15</v>
      </c>
      <c r="AE18" s="935">
        <v>16</v>
      </c>
      <c r="AF18" s="936">
        <v>576</v>
      </c>
      <c r="AG18" s="936">
        <f t="shared" ref="AG18:AG34" si="2">AF18*(1-(0.95^0*0.9^0*0.8^0*0.7^0*0.65^0*0.93^0*0.93^0*1^0))</f>
        <v>0</v>
      </c>
      <c r="AH18" s="937">
        <f t="shared" ref="AH18:AH34" si="3">AF18-AG18</f>
        <v>576</v>
      </c>
      <c r="AI18" s="938">
        <f>AF18*1.07</f>
        <v>616.32000000000005</v>
      </c>
      <c r="AJ18" s="947"/>
      <c r="AK18" s="939" t="s">
        <v>789</v>
      </c>
    </row>
    <row r="19" spans="1:37" s="325" customFormat="1">
      <c r="A19" s="933">
        <v>2</v>
      </c>
      <c r="B19" s="934" t="s">
        <v>6</v>
      </c>
      <c r="C19" s="934" t="s">
        <v>4458</v>
      </c>
      <c r="D19" s="934" t="s">
        <v>4454</v>
      </c>
      <c r="E19" s="934" t="s">
        <v>4208</v>
      </c>
      <c r="F19" s="934" t="s">
        <v>4455</v>
      </c>
      <c r="G19" s="934"/>
      <c r="H19" s="934" t="s">
        <v>4456</v>
      </c>
      <c r="I19" s="934">
        <v>3000</v>
      </c>
      <c r="J19" s="934" t="s">
        <v>389</v>
      </c>
      <c r="K19" s="934"/>
      <c r="L19" s="934" t="s">
        <v>4459</v>
      </c>
      <c r="M19" s="934" t="s">
        <v>74</v>
      </c>
      <c r="N19" s="934" t="s">
        <v>113</v>
      </c>
      <c r="O19" s="934" t="s">
        <v>65</v>
      </c>
      <c r="P19" s="934"/>
      <c r="Q19" s="934"/>
      <c r="R19" s="934"/>
      <c r="S19" s="934"/>
      <c r="T19" s="934"/>
      <c r="U19" s="934" t="s">
        <v>4460</v>
      </c>
      <c r="V19" s="934" t="s">
        <v>68</v>
      </c>
      <c r="W19" s="934" t="s">
        <v>68</v>
      </c>
      <c r="X19" s="934" t="s">
        <v>68</v>
      </c>
      <c r="Y19" s="934" t="s">
        <v>68</v>
      </c>
      <c r="Z19" s="934" t="s">
        <v>69</v>
      </c>
      <c r="AA19" s="934"/>
      <c r="AB19" s="934">
        <v>17023000041</v>
      </c>
      <c r="AC19" s="935">
        <v>329</v>
      </c>
      <c r="AD19" s="935">
        <v>15</v>
      </c>
      <c r="AE19" s="935">
        <v>32</v>
      </c>
      <c r="AF19" s="936">
        <v>601.6</v>
      </c>
      <c r="AG19" s="936">
        <f t="shared" si="2"/>
        <v>0</v>
      </c>
      <c r="AH19" s="937">
        <f t="shared" si="3"/>
        <v>601.6</v>
      </c>
      <c r="AI19" s="938">
        <f t="shared" ref="AI19:AI34" si="4">AF19*1.07</f>
        <v>643.7120000000001</v>
      </c>
      <c r="AJ19" s="947"/>
      <c r="AK19" s="939" t="s">
        <v>792</v>
      </c>
    </row>
    <row r="20" spans="1:37" s="325" customFormat="1">
      <c r="A20" s="933">
        <v>3</v>
      </c>
      <c r="B20" s="934" t="s">
        <v>6</v>
      </c>
      <c r="C20" s="934" t="s">
        <v>4461</v>
      </c>
      <c r="D20" s="934" t="s">
        <v>4454</v>
      </c>
      <c r="E20" s="934" t="s">
        <v>4208</v>
      </c>
      <c r="F20" s="934" t="s">
        <v>4455</v>
      </c>
      <c r="G20" s="934"/>
      <c r="H20" s="934" t="s">
        <v>4456</v>
      </c>
      <c r="I20" s="934">
        <v>3000</v>
      </c>
      <c r="J20" s="934" t="s">
        <v>389</v>
      </c>
      <c r="K20" s="934"/>
      <c r="L20" s="934" t="s">
        <v>4459</v>
      </c>
      <c r="M20" s="934" t="s">
        <v>74</v>
      </c>
      <c r="N20" s="934" t="s">
        <v>113</v>
      </c>
      <c r="O20" s="934" t="s">
        <v>65</v>
      </c>
      <c r="P20" s="934"/>
      <c r="Q20" s="934"/>
      <c r="R20" s="934"/>
      <c r="S20" s="934"/>
      <c r="T20" s="934"/>
      <c r="U20" s="934" t="s">
        <v>4462</v>
      </c>
      <c r="V20" s="934" t="s">
        <v>68</v>
      </c>
      <c r="W20" s="934" t="s">
        <v>68</v>
      </c>
      <c r="X20" s="934" t="s">
        <v>68</v>
      </c>
      <c r="Y20" s="934" t="s">
        <v>68</v>
      </c>
      <c r="Z20" s="934" t="s">
        <v>69</v>
      </c>
      <c r="AA20" s="934"/>
      <c r="AB20" s="934">
        <v>17023000041</v>
      </c>
      <c r="AC20" s="935">
        <v>329</v>
      </c>
      <c r="AD20" s="935">
        <v>15</v>
      </c>
      <c r="AE20" s="935">
        <v>32</v>
      </c>
      <c r="AF20" s="936">
        <v>601.6</v>
      </c>
      <c r="AG20" s="936">
        <f t="shared" si="2"/>
        <v>0</v>
      </c>
      <c r="AH20" s="937">
        <f t="shared" si="3"/>
        <v>601.6</v>
      </c>
      <c r="AI20" s="938">
        <f t="shared" si="4"/>
        <v>643.7120000000001</v>
      </c>
      <c r="AJ20" s="947"/>
      <c r="AK20" s="939"/>
    </row>
    <row r="21" spans="1:37" s="325" customFormat="1">
      <c r="A21" s="933">
        <v>4</v>
      </c>
      <c r="B21" s="934" t="s">
        <v>6</v>
      </c>
      <c r="C21" s="934" t="s">
        <v>4463</v>
      </c>
      <c r="D21" s="934" t="s">
        <v>4454</v>
      </c>
      <c r="E21" s="934" t="s">
        <v>4208</v>
      </c>
      <c r="F21" s="934" t="s">
        <v>4455</v>
      </c>
      <c r="G21" s="934"/>
      <c r="H21" s="934" t="s">
        <v>4456</v>
      </c>
      <c r="I21" s="934">
        <v>3000</v>
      </c>
      <c r="J21" s="934" t="s">
        <v>389</v>
      </c>
      <c r="K21" s="934"/>
      <c r="L21" s="934" t="s">
        <v>4459</v>
      </c>
      <c r="M21" s="934" t="s">
        <v>74</v>
      </c>
      <c r="N21" s="934" t="s">
        <v>113</v>
      </c>
      <c r="O21" s="934" t="s">
        <v>65</v>
      </c>
      <c r="P21" s="934"/>
      <c r="Q21" s="934"/>
      <c r="R21" s="934"/>
      <c r="S21" s="934"/>
      <c r="T21" s="934"/>
      <c r="U21" s="934" t="s">
        <v>4464</v>
      </c>
      <c r="V21" s="934" t="s">
        <v>68</v>
      </c>
      <c r="W21" s="934" t="s">
        <v>68</v>
      </c>
      <c r="X21" s="934" t="s">
        <v>68</v>
      </c>
      <c r="Y21" s="934" t="s">
        <v>68</v>
      </c>
      <c r="Z21" s="934" t="s">
        <v>69</v>
      </c>
      <c r="AA21" s="934"/>
      <c r="AB21" s="934">
        <v>17023000041</v>
      </c>
      <c r="AC21" s="935">
        <v>329</v>
      </c>
      <c r="AD21" s="935">
        <v>15</v>
      </c>
      <c r="AE21" s="935">
        <v>32</v>
      </c>
      <c r="AF21" s="936">
        <v>601.6</v>
      </c>
      <c r="AG21" s="936">
        <f t="shared" si="2"/>
        <v>0</v>
      </c>
      <c r="AH21" s="937">
        <f t="shared" si="3"/>
        <v>601.6</v>
      </c>
      <c r="AI21" s="938">
        <f t="shared" si="4"/>
        <v>643.7120000000001</v>
      </c>
      <c r="AJ21" s="947"/>
      <c r="AK21" s="939"/>
    </row>
    <row r="22" spans="1:37" s="325" customFormat="1">
      <c r="A22" s="933">
        <v>5</v>
      </c>
      <c r="B22" s="934" t="s">
        <v>6</v>
      </c>
      <c r="C22" s="934" t="s">
        <v>4465</v>
      </c>
      <c r="D22" s="934" t="s">
        <v>4454</v>
      </c>
      <c r="E22" s="934" t="s">
        <v>4208</v>
      </c>
      <c r="F22" s="934" t="s">
        <v>4455</v>
      </c>
      <c r="G22" s="934"/>
      <c r="H22" s="934" t="s">
        <v>4456</v>
      </c>
      <c r="I22" s="934">
        <v>3000</v>
      </c>
      <c r="J22" s="934" t="s">
        <v>389</v>
      </c>
      <c r="K22" s="934"/>
      <c r="L22" s="934" t="s">
        <v>4459</v>
      </c>
      <c r="M22" s="934" t="s">
        <v>74</v>
      </c>
      <c r="N22" s="934" t="s">
        <v>113</v>
      </c>
      <c r="O22" s="934" t="s">
        <v>65</v>
      </c>
      <c r="P22" s="934"/>
      <c r="Q22" s="934"/>
      <c r="R22" s="934"/>
      <c r="S22" s="934"/>
      <c r="T22" s="934"/>
      <c r="U22" s="934" t="s">
        <v>4466</v>
      </c>
      <c r="V22" s="934" t="s">
        <v>68</v>
      </c>
      <c r="W22" s="934" t="s">
        <v>68</v>
      </c>
      <c r="X22" s="934" t="s">
        <v>68</v>
      </c>
      <c r="Y22" s="934" t="s">
        <v>68</v>
      </c>
      <c r="Z22" s="934" t="s">
        <v>69</v>
      </c>
      <c r="AA22" s="934"/>
      <c r="AB22" s="934">
        <v>17023000041</v>
      </c>
      <c r="AC22" s="935">
        <v>329</v>
      </c>
      <c r="AD22" s="935">
        <v>15</v>
      </c>
      <c r="AE22" s="935">
        <v>32</v>
      </c>
      <c r="AF22" s="936">
        <v>601.6</v>
      </c>
      <c r="AG22" s="936">
        <f t="shared" si="2"/>
        <v>0</v>
      </c>
      <c r="AH22" s="937">
        <f t="shared" si="3"/>
        <v>601.6</v>
      </c>
      <c r="AI22" s="938">
        <f t="shared" si="4"/>
        <v>643.7120000000001</v>
      </c>
      <c r="AJ22" s="947"/>
      <c r="AK22" s="939"/>
    </row>
    <row r="23" spans="1:37" s="325" customFormat="1">
      <c r="A23" s="933">
        <v>6</v>
      </c>
      <c r="B23" s="934" t="s">
        <v>6</v>
      </c>
      <c r="C23" s="934" t="s">
        <v>4467</v>
      </c>
      <c r="D23" s="934" t="s">
        <v>4454</v>
      </c>
      <c r="E23" s="934" t="s">
        <v>4208</v>
      </c>
      <c r="F23" s="934" t="s">
        <v>4455</v>
      </c>
      <c r="G23" s="934"/>
      <c r="H23" s="934" t="s">
        <v>4456</v>
      </c>
      <c r="I23" s="934">
        <v>3000</v>
      </c>
      <c r="J23" s="934" t="s">
        <v>389</v>
      </c>
      <c r="K23" s="934"/>
      <c r="L23" s="934" t="s">
        <v>4459</v>
      </c>
      <c r="M23" s="934" t="s">
        <v>74</v>
      </c>
      <c r="N23" s="934" t="s">
        <v>113</v>
      </c>
      <c r="O23" s="934" t="s">
        <v>65</v>
      </c>
      <c r="P23" s="934"/>
      <c r="Q23" s="934"/>
      <c r="R23" s="934"/>
      <c r="S23" s="934"/>
      <c r="T23" s="934"/>
      <c r="U23" s="934" t="s">
        <v>4468</v>
      </c>
      <c r="V23" s="934" t="s">
        <v>68</v>
      </c>
      <c r="W23" s="934" t="s">
        <v>68</v>
      </c>
      <c r="X23" s="934" t="s">
        <v>68</v>
      </c>
      <c r="Y23" s="934" t="s">
        <v>68</v>
      </c>
      <c r="Z23" s="934" t="s">
        <v>69</v>
      </c>
      <c r="AA23" s="934"/>
      <c r="AB23" s="934">
        <v>17023000041</v>
      </c>
      <c r="AC23" s="935">
        <v>329</v>
      </c>
      <c r="AD23" s="935">
        <v>15</v>
      </c>
      <c r="AE23" s="935">
        <v>32</v>
      </c>
      <c r="AF23" s="936">
        <v>601.6</v>
      </c>
      <c r="AG23" s="936">
        <f t="shared" si="2"/>
        <v>0</v>
      </c>
      <c r="AH23" s="937">
        <f t="shared" si="3"/>
        <v>601.6</v>
      </c>
      <c r="AI23" s="938">
        <f t="shared" si="4"/>
        <v>643.7120000000001</v>
      </c>
      <c r="AJ23" s="947"/>
      <c r="AK23" s="939"/>
    </row>
    <row r="24" spans="1:37" s="325" customFormat="1">
      <c r="A24" s="933">
        <v>7</v>
      </c>
      <c r="B24" s="934" t="s">
        <v>6</v>
      </c>
      <c r="C24" s="934" t="s">
        <v>4469</v>
      </c>
      <c r="D24" s="934" t="s">
        <v>4454</v>
      </c>
      <c r="E24" s="934" t="s">
        <v>4208</v>
      </c>
      <c r="F24" s="934" t="s">
        <v>4455</v>
      </c>
      <c r="G24" s="934"/>
      <c r="H24" s="934" t="s">
        <v>4456</v>
      </c>
      <c r="I24" s="934">
        <v>3000</v>
      </c>
      <c r="J24" s="934" t="s">
        <v>389</v>
      </c>
      <c r="K24" s="934"/>
      <c r="L24" s="934" t="s">
        <v>4459</v>
      </c>
      <c r="M24" s="934" t="s">
        <v>74</v>
      </c>
      <c r="N24" s="934" t="s">
        <v>113</v>
      </c>
      <c r="O24" s="934" t="s">
        <v>65</v>
      </c>
      <c r="P24" s="934"/>
      <c r="Q24" s="934"/>
      <c r="R24" s="934"/>
      <c r="S24" s="934"/>
      <c r="T24" s="934"/>
      <c r="U24" s="934" t="s">
        <v>4470</v>
      </c>
      <c r="V24" s="934" t="s">
        <v>68</v>
      </c>
      <c r="W24" s="934" t="s">
        <v>68</v>
      </c>
      <c r="X24" s="934" t="s">
        <v>68</v>
      </c>
      <c r="Y24" s="934" t="s">
        <v>68</v>
      </c>
      <c r="Z24" s="934" t="s">
        <v>69</v>
      </c>
      <c r="AA24" s="934"/>
      <c r="AB24" s="934">
        <v>17023000041</v>
      </c>
      <c r="AC24" s="935">
        <v>329</v>
      </c>
      <c r="AD24" s="935">
        <v>15</v>
      </c>
      <c r="AE24" s="935">
        <v>32</v>
      </c>
      <c r="AF24" s="936">
        <v>601.6</v>
      </c>
      <c r="AG24" s="936">
        <f t="shared" si="2"/>
        <v>0</v>
      </c>
      <c r="AH24" s="937">
        <f t="shared" si="3"/>
        <v>601.6</v>
      </c>
      <c r="AI24" s="938">
        <f t="shared" si="4"/>
        <v>643.7120000000001</v>
      </c>
      <c r="AJ24" s="947"/>
      <c r="AK24" s="939"/>
    </row>
    <row r="25" spans="1:37" s="325" customFormat="1">
      <c r="A25" s="933">
        <v>8</v>
      </c>
      <c r="B25" s="934" t="s">
        <v>6</v>
      </c>
      <c r="C25" s="934" t="s">
        <v>4471</v>
      </c>
      <c r="D25" s="934" t="s">
        <v>4454</v>
      </c>
      <c r="E25" s="934" t="s">
        <v>4208</v>
      </c>
      <c r="F25" s="934" t="s">
        <v>4455</v>
      </c>
      <c r="G25" s="934"/>
      <c r="H25" s="934" t="s">
        <v>4456</v>
      </c>
      <c r="I25" s="934">
        <v>3000</v>
      </c>
      <c r="J25" s="934" t="s">
        <v>389</v>
      </c>
      <c r="K25" s="934"/>
      <c r="L25" s="934" t="s">
        <v>4459</v>
      </c>
      <c r="M25" s="934" t="s">
        <v>74</v>
      </c>
      <c r="N25" s="934" t="s">
        <v>113</v>
      </c>
      <c r="O25" s="934" t="s">
        <v>65</v>
      </c>
      <c r="P25" s="934"/>
      <c r="Q25" s="934"/>
      <c r="R25" s="934"/>
      <c r="S25" s="934"/>
      <c r="T25" s="934"/>
      <c r="U25" s="934" t="s">
        <v>4472</v>
      </c>
      <c r="V25" s="934" t="s">
        <v>68</v>
      </c>
      <c r="W25" s="934" t="s">
        <v>68</v>
      </c>
      <c r="X25" s="934" t="s">
        <v>68</v>
      </c>
      <c r="Y25" s="934" t="s">
        <v>68</v>
      </c>
      <c r="Z25" s="934" t="s">
        <v>69</v>
      </c>
      <c r="AA25" s="934"/>
      <c r="AB25" s="934">
        <v>17023000041</v>
      </c>
      <c r="AC25" s="935">
        <v>329</v>
      </c>
      <c r="AD25" s="935">
        <v>15</v>
      </c>
      <c r="AE25" s="935">
        <v>32</v>
      </c>
      <c r="AF25" s="936">
        <v>601.6</v>
      </c>
      <c r="AG25" s="936">
        <f t="shared" si="2"/>
        <v>0</v>
      </c>
      <c r="AH25" s="937">
        <f t="shared" si="3"/>
        <v>601.6</v>
      </c>
      <c r="AI25" s="938">
        <f t="shared" si="4"/>
        <v>643.7120000000001</v>
      </c>
      <c r="AJ25" s="947"/>
      <c r="AK25" s="939"/>
    </row>
    <row r="26" spans="1:37" s="325" customFormat="1">
      <c r="A26" s="933">
        <v>9</v>
      </c>
      <c r="B26" s="934" t="s">
        <v>6</v>
      </c>
      <c r="C26" s="934" t="s">
        <v>4473</v>
      </c>
      <c r="D26" s="934" t="s">
        <v>4454</v>
      </c>
      <c r="E26" s="934" t="s">
        <v>4208</v>
      </c>
      <c r="F26" s="934" t="s">
        <v>4455</v>
      </c>
      <c r="G26" s="934"/>
      <c r="H26" s="934" t="s">
        <v>4456</v>
      </c>
      <c r="I26" s="934">
        <v>3000</v>
      </c>
      <c r="J26" s="934" t="s">
        <v>389</v>
      </c>
      <c r="K26" s="934"/>
      <c r="L26" s="934" t="s">
        <v>4459</v>
      </c>
      <c r="M26" s="934" t="s">
        <v>74</v>
      </c>
      <c r="N26" s="934" t="s">
        <v>113</v>
      </c>
      <c r="O26" s="934" t="s">
        <v>65</v>
      </c>
      <c r="P26" s="934"/>
      <c r="Q26" s="934"/>
      <c r="R26" s="934"/>
      <c r="S26" s="934"/>
      <c r="T26" s="934"/>
      <c r="U26" s="934" t="s">
        <v>4474</v>
      </c>
      <c r="V26" s="934" t="s">
        <v>68</v>
      </c>
      <c r="W26" s="934" t="s">
        <v>68</v>
      </c>
      <c r="X26" s="934" t="s">
        <v>68</v>
      </c>
      <c r="Y26" s="934" t="s">
        <v>68</v>
      </c>
      <c r="Z26" s="934" t="s">
        <v>69</v>
      </c>
      <c r="AA26" s="934"/>
      <c r="AB26" s="934">
        <v>17023000041</v>
      </c>
      <c r="AC26" s="935">
        <v>329</v>
      </c>
      <c r="AD26" s="935">
        <v>15</v>
      </c>
      <c r="AE26" s="935">
        <v>32</v>
      </c>
      <c r="AF26" s="936">
        <v>601.6</v>
      </c>
      <c r="AG26" s="936">
        <f t="shared" si="2"/>
        <v>0</v>
      </c>
      <c r="AH26" s="937">
        <f t="shared" si="3"/>
        <v>601.6</v>
      </c>
      <c r="AI26" s="938">
        <f t="shared" si="4"/>
        <v>643.7120000000001</v>
      </c>
      <c r="AJ26" s="947"/>
      <c r="AK26" s="939"/>
    </row>
    <row r="27" spans="1:37" s="325" customFormat="1">
      <c r="A27" s="933">
        <v>10</v>
      </c>
      <c r="B27" s="934" t="s">
        <v>6</v>
      </c>
      <c r="C27" s="934" t="s">
        <v>4475</v>
      </c>
      <c r="D27" s="934" t="s">
        <v>4454</v>
      </c>
      <c r="E27" s="934" t="s">
        <v>4208</v>
      </c>
      <c r="F27" s="934" t="s">
        <v>4455</v>
      </c>
      <c r="G27" s="934"/>
      <c r="H27" s="934" t="s">
        <v>4456</v>
      </c>
      <c r="I27" s="934">
        <v>3000</v>
      </c>
      <c r="J27" s="934" t="s">
        <v>389</v>
      </c>
      <c r="K27" s="934"/>
      <c r="L27" s="934" t="s">
        <v>4459</v>
      </c>
      <c r="M27" s="934" t="s">
        <v>74</v>
      </c>
      <c r="N27" s="934" t="s">
        <v>113</v>
      </c>
      <c r="O27" s="934" t="s">
        <v>65</v>
      </c>
      <c r="P27" s="934"/>
      <c r="Q27" s="934"/>
      <c r="R27" s="934"/>
      <c r="S27" s="934"/>
      <c r="T27" s="934"/>
      <c r="U27" s="934" t="s">
        <v>4476</v>
      </c>
      <c r="V27" s="934" t="s">
        <v>68</v>
      </c>
      <c r="W27" s="934" t="s">
        <v>68</v>
      </c>
      <c r="X27" s="934" t="s">
        <v>68</v>
      </c>
      <c r="Y27" s="934" t="s">
        <v>68</v>
      </c>
      <c r="Z27" s="934" t="s">
        <v>69</v>
      </c>
      <c r="AA27" s="934"/>
      <c r="AB27" s="934">
        <v>17023000041</v>
      </c>
      <c r="AC27" s="935">
        <v>329</v>
      </c>
      <c r="AD27" s="935">
        <v>15</v>
      </c>
      <c r="AE27" s="935">
        <v>32</v>
      </c>
      <c r="AF27" s="936">
        <v>601.6</v>
      </c>
      <c r="AG27" s="936">
        <f t="shared" si="2"/>
        <v>0</v>
      </c>
      <c r="AH27" s="937">
        <f t="shared" si="3"/>
        <v>601.6</v>
      </c>
      <c r="AI27" s="938">
        <f t="shared" si="4"/>
        <v>643.7120000000001</v>
      </c>
      <c r="AJ27" s="947"/>
      <c r="AK27" s="939"/>
    </row>
    <row r="28" spans="1:37" s="325" customFormat="1">
      <c r="A28" s="933">
        <v>11</v>
      </c>
      <c r="B28" s="934" t="s">
        <v>6</v>
      </c>
      <c r="C28" s="934" t="s">
        <v>4477</v>
      </c>
      <c r="D28" s="934" t="s">
        <v>4454</v>
      </c>
      <c r="E28" s="934" t="s">
        <v>4208</v>
      </c>
      <c r="F28" s="934" t="s">
        <v>4455</v>
      </c>
      <c r="G28" s="934"/>
      <c r="H28" s="934" t="s">
        <v>4456</v>
      </c>
      <c r="I28" s="934">
        <v>3000</v>
      </c>
      <c r="J28" s="934" t="s">
        <v>389</v>
      </c>
      <c r="K28" s="934"/>
      <c r="L28" s="934" t="s">
        <v>4459</v>
      </c>
      <c r="M28" s="934" t="s">
        <v>74</v>
      </c>
      <c r="N28" s="934" t="s">
        <v>113</v>
      </c>
      <c r="O28" s="934" t="s">
        <v>65</v>
      </c>
      <c r="P28" s="934"/>
      <c r="Q28" s="934"/>
      <c r="R28" s="934"/>
      <c r="S28" s="934"/>
      <c r="T28" s="934"/>
      <c r="U28" s="934" t="s">
        <v>4478</v>
      </c>
      <c r="V28" s="934" t="s">
        <v>68</v>
      </c>
      <c r="W28" s="934" t="s">
        <v>68</v>
      </c>
      <c r="X28" s="934" t="s">
        <v>68</v>
      </c>
      <c r="Y28" s="934" t="s">
        <v>68</v>
      </c>
      <c r="Z28" s="934" t="s">
        <v>69</v>
      </c>
      <c r="AA28" s="934"/>
      <c r="AB28" s="934">
        <v>17023000041</v>
      </c>
      <c r="AC28" s="935">
        <v>329</v>
      </c>
      <c r="AD28" s="935">
        <v>15</v>
      </c>
      <c r="AE28" s="935">
        <v>32</v>
      </c>
      <c r="AF28" s="936">
        <v>601.6</v>
      </c>
      <c r="AG28" s="936">
        <f t="shared" si="2"/>
        <v>0</v>
      </c>
      <c r="AH28" s="937">
        <f t="shared" si="3"/>
        <v>601.6</v>
      </c>
      <c r="AI28" s="938">
        <f t="shared" si="4"/>
        <v>643.7120000000001</v>
      </c>
      <c r="AJ28" s="947"/>
      <c r="AK28" s="939"/>
    </row>
    <row r="29" spans="1:37" s="325" customFormat="1">
      <c r="A29" s="933">
        <v>12</v>
      </c>
      <c r="B29" s="934" t="s">
        <v>6</v>
      </c>
      <c r="C29" s="934" t="s">
        <v>4479</v>
      </c>
      <c r="D29" s="934" t="s">
        <v>4454</v>
      </c>
      <c r="E29" s="934" t="s">
        <v>4208</v>
      </c>
      <c r="F29" s="934" t="s">
        <v>4455</v>
      </c>
      <c r="G29" s="934"/>
      <c r="H29" s="934" t="s">
        <v>4456</v>
      </c>
      <c r="I29" s="934">
        <v>3000</v>
      </c>
      <c r="J29" s="934" t="s">
        <v>389</v>
      </c>
      <c r="K29" s="934"/>
      <c r="L29" s="934" t="s">
        <v>4459</v>
      </c>
      <c r="M29" s="934" t="s">
        <v>74</v>
      </c>
      <c r="N29" s="934" t="s">
        <v>113</v>
      </c>
      <c r="O29" s="934" t="s">
        <v>65</v>
      </c>
      <c r="P29" s="934"/>
      <c r="Q29" s="934"/>
      <c r="R29" s="934"/>
      <c r="S29" s="934"/>
      <c r="T29" s="934"/>
      <c r="U29" s="934" t="s">
        <v>4480</v>
      </c>
      <c r="V29" s="934" t="s">
        <v>68</v>
      </c>
      <c r="W29" s="934" t="s">
        <v>68</v>
      </c>
      <c r="X29" s="934" t="s">
        <v>68</v>
      </c>
      <c r="Y29" s="934" t="s">
        <v>68</v>
      </c>
      <c r="Z29" s="934" t="s">
        <v>69</v>
      </c>
      <c r="AA29" s="934"/>
      <c r="AB29" s="934">
        <v>17023000041</v>
      </c>
      <c r="AC29" s="935">
        <v>329</v>
      </c>
      <c r="AD29" s="935">
        <v>15</v>
      </c>
      <c r="AE29" s="935">
        <v>32</v>
      </c>
      <c r="AF29" s="936">
        <v>601.6</v>
      </c>
      <c r="AG29" s="936">
        <f t="shared" si="2"/>
        <v>0</v>
      </c>
      <c r="AH29" s="937">
        <f t="shared" si="3"/>
        <v>601.6</v>
      </c>
      <c r="AI29" s="938">
        <f t="shared" si="4"/>
        <v>643.7120000000001</v>
      </c>
      <c r="AJ29" s="947"/>
      <c r="AK29" s="939"/>
    </row>
    <row r="30" spans="1:37" s="325" customFormat="1">
      <c r="A30" s="933">
        <v>13</v>
      </c>
      <c r="B30" s="934" t="s">
        <v>6</v>
      </c>
      <c r="C30" s="934" t="s">
        <v>4481</v>
      </c>
      <c r="D30" s="934" t="s">
        <v>4454</v>
      </c>
      <c r="E30" s="934" t="s">
        <v>4208</v>
      </c>
      <c r="F30" s="934" t="s">
        <v>4455</v>
      </c>
      <c r="G30" s="934"/>
      <c r="H30" s="934" t="s">
        <v>4456</v>
      </c>
      <c r="I30" s="934">
        <v>3000</v>
      </c>
      <c r="J30" s="934" t="s">
        <v>389</v>
      </c>
      <c r="K30" s="934"/>
      <c r="L30" s="934" t="s">
        <v>4459</v>
      </c>
      <c r="M30" s="934" t="s">
        <v>74</v>
      </c>
      <c r="N30" s="934" t="s">
        <v>113</v>
      </c>
      <c r="O30" s="934" t="s">
        <v>65</v>
      </c>
      <c r="P30" s="934"/>
      <c r="Q30" s="934"/>
      <c r="R30" s="934"/>
      <c r="S30" s="934"/>
      <c r="T30" s="934"/>
      <c r="U30" s="934" t="s">
        <v>4482</v>
      </c>
      <c r="V30" s="934" t="s">
        <v>68</v>
      </c>
      <c r="W30" s="934" t="s">
        <v>68</v>
      </c>
      <c r="X30" s="934" t="s">
        <v>68</v>
      </c>
      <c r="Y30" s="934" t="s">
        <v>68</v>
      </c>
      <c r="Z30" s="934" t="s">
        <v>69</v>
      </c>
      <c r="AA30" s="934"/>
      <c r="AB30" s="934">
        <v>17023000041</v>
      </c>
      <c r="AC30" s="935">
        <v>329</v>
      </c>
      <c r="AD30" s="935">
        <v>15</v>
      </c>
      <c r="AE30" s="935">
        <v>32</v>
      </c>
      <c r="AF30" s="936">
        <v>601.6</v>
      </c>
      <c r="AG30" s="936">
        <f t="shared" si="2"/>
        <v>0</v>
      </c>
      <c r="AH30" s="937">
        <f t="shared" si="3"/>
        <v>601.6</v>
      </c>
      <c r="AI30" s="938">
        <f t="shared" si="4"/>
        <v>643.7120000000001</v>
      </c>
      <c r="AJ30" s="947"/>
      <c r="AK30" s="939"/>
    </row>
    <row r="31" spans="1:37" s="325" customFormat="1">
      <c r="A31" s="933">
        <v>14</v>
      </c>
      <c r="B31" s="934" t="s">
        <v>6</v>
      </c>
      <c r="C31" s="934" t="s">
        <v>4483</v>
      </c>
      <c r="D31" s="934" t="s">
        <v>4454</v>
      </c>
      <c r="E31" s="934" t="s">
        <v>4208</v>
      </c>
      <c r="F31" s="934" t="s">
        <v>4455</v>
      </c>
      <c r="G31" s="934"/>
      <c r="H31" s="934" t="s">
        <v>4456</v>
      </c>
      <c r="I31" s="934">
        <v>3000</v>
      </c>
      <c r="J31" s="934" t="s">
        <v>389</v>
      </c>
      <c r="K31" s="934"/>
      <c r="L31" s="934" t="s">
        <v>4459</v>
      </c>
      <c r="M31" s="934" t="s">
        <v>74</v>
      </c>
      <c r="N31" s="934" t="s">
        <v>113</v>
      </c>
      <c r="O31" s="934" t="s">
        <v>65</v>
      </c>
      <c r="P31" s="934"/>
      <c r="Q31" s="934"/>
      <c r="R31" s="934"/>
      <c r="S31" s="934"/>
      <c r="T31" s="934"/>
      <c r="U31" s="934" t="s">
        <v>4484</v>
      </c>
      <c r="V31" s="934" t="s">
        <v>68</v>
      </c>
      <c r="W31" s="934" t="s">
        <v>68</v>
      </c>
      <c r="X31" s="934" t="s">
        <v>68</v>
      </c>
      <c r="Y31" s="934" t="s">
        <v>68</v>
      </c>
      <c r="Z31" s="934" t="s">
        <v>69</v>
      </c>
      <c r="AA31" s="934"/>
      <c r="AB31" s="934">
        <v>17023000041</v>
      </c>
      <c r="AC31" s="935">
        <v>329</v>
      </c>
      <c r="AD31" s="935">
        <v>15</v>
      </c>
      <c r="AE31" s="935">
        <v>32</v>
      </c>
      <c r="AF31" s="936">
        <v>601.6</v>
      </c>
      <c r="AG31" s="936">
        <f t="shared" si="2"/>
        <v>0</v>
      </c>
      <c r="AH31" s="937">
        <f t="shared" si="3"/>
        <v>601.6</v>
      </c>
      <c r="AI31" s="938">
        <f t="shared" si="4"/>
        <v>643.7120000000001</v>
      </c>
      <c r="AJ31" s="947"/>
      <c r="AK31" s="939"/>
    </row>
    <row r="32" spans="1:37" s="325" customFormat="1">
      <c r="A32" s="933">
        <v>15</v>
      </c>
      <c r="B32" s="934" t="s">
        <v>6</v>
      </c>
      <c r="C32" s="934" t="s">
        <v>4485</v>
      </c>
      <c r="D32" s="934" t="s">
        <v>4454</v>
      </c>
      <c r="E32" s="934" t="s">
        <v>4208</v>
      </c>
      <c r="F32" s="934" t="s">
        <v>4455</v>
      </c>
      <c r="G32" s="934"/>
      <c r="H32" s="934" t="s">
        <v>4456</v>
      </c>
      <c r="I32" s="934">
        <v>3000</v>
      </c>
      <c r="J32" s="934" t="s">
        <v>389</v>
      </c>
      <c r="K32" s="934"/>
      <c r="L32" s="934" t="s">
        <v>4459</v>
      </c>
      <c r="M32" s="934" t="s">
        <v>74</v>
      </c>
      <c r="N32" s="934" t="s">
        <v>113</v>
      </c>
      <c r="O32" s="934" t="s">
        <v>65</v>
      </c>
      <c r="P32" s="934"/>
      <c r="Q32" s="934"/>
      <c r="R32" s="934"/>
      <c r="S32" s="934"/>
      <c r="T32" s="934"/>
      <c r="U32" s="934" t="s">
        <v>4486</v>
      </c>
      <c r="V32" s="934" t="s">
        <v>68</v>
      </c>
      <c r="W32" s="934" t="s">
        <v>68</v>
      </c>
      <c r="X32" s="934" t="s">
        <v>68</v>
      </c>
      <c r="Y32" s="934" t="s">
        <v>68</v>
      </c>
      <c r="Z32" s="934" t="s">
        <v>69</v>
      </c>
      <c r="AA32" s="934"/>
      <c r="AB32" s="934">
        <v>17023000041</v>
      </c>
      <c r="AC32" s="935">
        <v>329</v>
      </c>
      <c r="AD32" s="935">
        <v>15</v>
      </c>
      <c r="AE32" s="935">
        <v>32</v>
      </c>
      <c r="AF32" s="936">
        <v>601.6</v>
      </c>
      <c r="AG32" s="936">
        <f t="shared" si="2"/>
        <v>0</v>
      </c>
      <c r="AH32" s="937">
        <f t="shared" si="3"/>
        <v>601.6</v>
      </c>
      <c r="AI32" s="938">
        <f t="shared" si="4"/>
        <v>643.7120000000001</v>
      </c>
      <c r="AJ32" s="947"/>
      <c r="AK32" s="939"/>
    </row>
    <row r="33" spans="1:37" s="325" customFormat="1">
      <c r="A33" s="933">
        <v>16</v>
      </c>
      <c r="B33" s="934" t="s">
        <v>6</v>
      </c>
      <c r="C33" s="934" t="s">
        <v>4487</v>
      </c>
      <c r="D33" s="934" t="s">
        <v>4454</v>
      </c>
      <c r="E33" s="934" t="s">
        <v>4208</v>
      </c>
      <c r="F33" s="934" t="s">
        <v>4455</v>
      </c>
      <c r="G33" s="934"/>
      <c r="H33" s="934" t="s">
        <v>4456</v>
      </c>
      <c r="I33" s="934">
        <v>3000</v>
      </c>
      <c r="J33" s="934" t="s">
        <v>389</v>
      </c>
      <c r="K33" s="934"/>
      <c r="L33" s="934" t="s">
        <v>4459</v>
      </c>
      <c r="M33" s="934" t="s">
        <v>74</v>
      </c>
      <c r="N33" s="934" t="s">
        <v>113</v>
      </c>
      <c r="O33" s="934" t="s">
        <v>65</v>
      </c>
      <c r="P33" s="934"/>
      <c r="Q33" s="934"/>
      <c r="R33" s="934"/>
      <c r="S33" s="934"/>
      <c r="T33" s="934"/>
      <c r="U33" s="934" t="s">
        <v>4488</v>
      </c>
      <c r="V33" s="934" t="s">
        <v>68</v>
      </c>
      <c r="W33" s="934" t="s">
        <v>68</v>
      </c>
      <c r="X33" s="934" t="s">
        <v>68</v>
      </c>
      <c r="Y33" s="934" t="s">
        <v>68</v>
      </c>
      <c r="Z33" s="934" t="s">
        <v>69</v>
      </c>
      <c r="AA33" s="934"/>
      <c r="AB33" s="934">
        <v>17023000041</v>
      </c>
      <c r="AC33" s="935">
        <v>329</v>
      </c>
      <c r="AD33" s="935">
        <v>15</v>
      </c>
      <c r="AE33" s="935">
        <v>32</v>
      </c>
      <c r="AF33" s="936">
        <v>601.6</v>
      </c>
      <c r="AG33" s="936">
        <f t="shared" si="2"/>
        <v>0</v>
      </c>
      <c r="AH33" s="937">
        <f t="shared" si="3"/>
        <v>601.6</v>
      </c>
      <c r="AI33" s="938">
        <f t="shared" si="4"/>
        <v>643.7120000000001</v>
      </c>
      <c r="AJ33" s="947"/>
      <c r="AK33" s="939"/>
    </row>
    <row r="34" spans="1:37" s="539" customFormat="1" ht="15.75" thickBot="1">
      <c r="A34" s="940">
        <v>17</v>
      </c>
      <c r="B34" s="941" t="s">
        <v>6</v>
      </c>
      <c r="C34" s="941" t="s">
        <v>4489</v>
      </c>
      <c r="D34" s="941" t="s">
        <v>4454</v>
      </c>
      <c r="E34" s="941" t="s">
        <v>4208</v>
      </c>
      <c r="F34" s="941" t="s">
        <v>4455</v>
      </c>
      <c r="G34" s="941"/>
      <c r="H34" s="941" t="s">
        <v>4456</v>
      </c>
      <c r="I34" s="941">
        <v>3000</v>
      </c>
      <c r="J34" s="941" t="s">
        <v>121</v>
      </c>
      <c r="K34" s="941"/>
      <c r="L34" s="941">
        <v>2000</v>
      </c>
      <c r="M34" s="941" t="s">
        <v>74</v>
      </c>
      <c r="N34" s="941" t="s">
        <v>113</v>
      </c>
      <c r="O34" s="941" t="s">
        <v>65</v>
      </c>
      <c r="P34" s="941"/>
      <c r="Q34" s="941"/>
      <c r="R34" s="941"/>
      <c r="S34" s="941"/>
      <c r="T34" s="941"/>
      <c r="U34" s="941" t="s">
        <v>4490</v>
      </c>
      <c r="V34" s="941" t="s">
        <v>68</v>
      </c>
      <c r="W34" s="941" t="s">
        <v>68</v>
      </c>
      <c r="X34" s="941" t="s">
        <v>68</v>
      </c>
      <c r="Y34" s="941" t="s">
        <v>68</v>
      </c>
      <c r="Z34" s="941" t="s">
        <v>69</v>
      </c>
      <c r="AA34" s="941"/>
      <c r="AB34" s="941">
        <v>17023000041</v>
      </c>
      <c r="AC34" s="942">
        <v>329</v>
      </c>
      <c r="AD34" s="942">
        <v>8</v>
      </c>
      <c r="AE34" s="942">
        <v>16</v>
      </c>
      <c r="AF34" s="943">
        <v>564.80000000000007</v>
      </c>
      <c r="AG34" s="943">
        <f t="shared" si="2"/>
        <v>0</v>
      </c>
      <c r="AH34" s="944">
        <f t="shared" si="3"/>
        <v>564.80000000000007</v>
      </c>
      <c r="AI34" s="945">
        <f t="shared" si="4"/>
        <v>604.33600000000013</v>
      </c>
      <c r="AJ34" s="948"/>
      <c r="AK34" s="946"/>
    </row>
    <row r="35" spans="1:37">
      <c r="A35" s="930"/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8"/>
      <c r="AD35" s="188"/>
      <c r="AE35" s="188"/>
      <c r="AF35" s="931"/>
      <c r="AG35" s="931"/>
      <c r="AH35" s="191"/>
      <c r="AI35" s="189"/>
      <c r="AJ35" s="190"/>
      <c r="AK35" s="190"/>
    </row>
    <row r="36" spans="1:37">
      <c r="A36" s="930" t="s">
        <v>133</v>
      </c>
      <c r="B36" s="187"/>
      <c r="C36" s="187"/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8"/>
      <c r="AD36" s="188"/>
      <c r="AE36" s="188"/>
      <c r="AF36" s="931"/>
      <c r="AG36" s="931"/>
      <c r="AH36" s="191"/>
      <c r="AI36" s="192"/>
      <c r="AJ36" s="190"/>
      <c r="AK36" s="190"/>
    </row>
    <row r="37" spans="1:37">
      <c r="A37" s="930"/>
      <c r="B37" s="187"/>
      <c r="C37" s="187"/>
      <c r="D37" s="187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8"/>
      <c r="AD37" s="188"/>
      <c r="AE37" s="188"/>
      <c r="AF37" s="931"/>
      <c r="AG37" s="931"/>
      <c r="AH37" s="188"/>
      <c r="AI37" s="189"/>
      <c r="AJ37" s="190"/>
      <c r="AK37" s="190"/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/>
    </customSheetView>
    <customSheetView guid="{5B1FA305-463D-4B6E-BF98-81A6929C891E}" scale="75" hiddenColumns="1">
      <pageMargins left="0" right="0" top="0" bottom="0" header="0" footer="0"/>
      <pageSetup orientation="portrait" horizontalDpi="4294967295" verticalDpi="4294967295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/>
    </customSheetView>
    <customSheetView guid="{B6E6045D-E631-482D-8F65-2EABDB0B6ECE}" scale="75" hiddenColumns="1">
      <selection sqref="A1:AK37"/>
      <pageMargins left="0" right="0" top="0" bottom="0" header="0" footer="0"/>
      <pageSetup orientation="portrait" horizontalDpi="4294967295" verticalDpi="4294967295"/>
    </customSheetView>
    <customSheetView guid="{074FE138-8171-45F3-8951-6B9C47661CC2}" scale="75" hiddenColumns="1">
      <selection sqref="A1:AK37"/>
      <pageMargins left="0" right="0" top="0" bottom="0" header="0" footer="0"/>
      <pageSetup orientation="portrait" horizontalDpi="4294967295" verticalDpi="4294967295"/>
    </customSheetView>
    <customSheetView guid="{6B75CD61-CFF4-4706-A14B-83CD51F19D1B}" scale="75" hiddenColumns="1">
      <selection sqref="A1:AK37"/>
      <pageMargins left="0" right="0" top="0" bottom="0" header="0" footer="0"/>
      <pageSetup orientation="portrait" horizontalDpi="4294967295" verticalDpi="4294967295"/>
    </customSheetView>
    <customSheetView guid="{8ABA602B-BA8D-44BA-AAC3-E387ACC3E4C4}" scale="75" hiddenColumns="1">
      <pageMargins left="0" right="0" top="0" bottom="0" header="0" footer="0"/>
      <pageSetup orientation="portrait" horizontalDpi="4294967295" verticalDpi="4294967295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/>
    </customSheetView>
    <customSheetView guid="{71B299E4-61CE-49C1-81D9-062E3F90F2BD}" scale="75" hiddenColumns="1">
      <pageMargins left="0" right="0" top="0" bottom="0" header="0" footer="0"/>
      <pageSetup orientation="portrait" horizontalDpi="4294967295" verticalDpi="4294967295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/>
    </customSheetView>
  </customSheetViews>
  <hyperlinks>
    <hyperlink ref="AK17" location="'OVERVIEW'!A1" display="BACK TO OVERVIEW"/>
  </hyperlinks>
  <pageMargins left="0" right="0" top="0" bottom="0" header="0" footer="0"/>
  <pageSetup orientation="portrait" horizontalDpi="4294967295" verticalDpi="4294967295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C00000"/>
  </sheetPr>
  <dimension ref="A1:AK18"/>
  <sheetViews>
    <sheetView topLeftCell="J1" zoomScale="75" zoomScaleNormal="75" workbookViewId="0">
      <selection activeCell="U22" sqref="U22"/>
    </sheetView>
  </sheetViews>
  <sheetFormatPr baseColWidth="10" defaultColWidth="9.140625" defaultRowHeight="15"/>
  <cols>
    <col min="1" max="1" width="4.28515625" style="692" bestFit="1" customWidth="1"/>
    <col min="2" max="2" width="16.140625" style="225" bestFit="1" customWidth="1"/>
    <col min="3" max="3" width="12.85546875" style="225" hidden="1" customWidth="1"/>
    <col min="4" max="4" width="9.28515625" style="225" hidden="1" customWidth="1"/>
    <col min="5" max="5" width="11.5703125" style="225" hidden="1" customWidth="1"/>
    <col min="6" max="6" width="8.5703125" style="225" bestFit="1" customWidth="1"/>
    <col min="7" max="7" width="7.140625" style="225" hidden="1" customWidth="1"/>
    <col min="8" max="8" width="8.140625" style="225" bestFit="1" customWidth="1"/>
    <col min="9" max="9" width="8.85546875" style="225" hidden="1" customWidth="1"/>
    <col min="10" max="10" width="6.42578125" style="225" bestFit="1" customWidth="1"/>
    <col min="11" max="11" width="20.85546875" style="225" bestFit="1" customWidth="1"/>
    <col min="12" max="12" width="6.28515625" style="225" bestFit="1" customWidth="1"/>
    <col min="13" max="13" width="11.140625" style="225" bestFit="1" customWidth="1"/>
    <col min="14" max="14" width="6.42578125" style="225" bestFit="1" customWidth="1"/>
    <col min="15" max="15" width="7.5703125" style="225" bestFit="1" customWidth="1"/>
    <col min="16" max="16" width="9.28515625" style="225" hidden="1" customWidth="1"/>
    <col min="17" max="17" width="12.85546875" style="225" hidden="1" customWidth="1"/>
    <col min="18" max="18" width="15.7109375" style="225" hidden="1" customWidth="1"/>
    <col min="19" max="19" width="16.7109375" style="225" customWidth="1"/>
    <col min="20" max="20" width="10.5703125" style="225" hidden="1" customWidth="1"/>
    <col min="21" max="21" width="28.5703125" style="225" bestFit="1" customWidth="1"/>
    <col min="22" max="22" width="19.42578125" style="225" hidden="1" customWidth="1"/>
    <col min="23" max="23" width="19.42578125" style="225" bestFit="1" customWidth="1"/>
    <col min="24" max="24" width="16.85546875" style="225" bestFit="1" customWidth="1"/>
    <col min="25" max="25" width="15" style="225" bestFit="1" customWidth="1"/>
    <col min="26" max="26" width="4.7109375" style="225" bestFit="1" customWidth="1"/>
    <col min="27" max="27" width="6" style="225" customWidth="1"/>
    <col min="28" max="28" width="13.85546875" style="225" hidden="1" customWidth="1"/>
    <col min="29" max="29" width="13.140625" style="117" hidden="1" customWidth="1"/>
    <col min="30" max="30" width="10" style="117" hidden="1" customWidth="1"/>
    <col min="31" max="31" width="9.85546875" style="117" hidden="1" customWidth="1"/>
    <col min="32" max="32" width="7.42578125" style="760" bestFit="1" customWidth="1"/>
    <col min="33" max="33" width="12.5703125" style="760" bestFit="1" customWidth="1"/>
    <col min="34" max="34" width="8.5703125" style="117" bestFit="1" customWidth="1"/>
    <col min="35" max="35" width="11" style="88" bestFit="1" customWidth="1"/>
    <col min="36" max="36" width="9.140625" style="118"/>
    <col min="37" max="37" width="22.85546875" style="118" bestFit="1" customWidth="1"/>
    <col min="38" max="16384" width="9.140625" style="118"/>
  </cols>
  <sheetData>
    <row r="1" spans="1:37" s="272" customFormat="1" ht="80.25" customHeight="1" thickBot="1">
      <c r="A1" s="691"/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9"/>
      <c r="AD1" s="269"/>
      <c r="AE1" s="269"/>
      <c r="AF1" s="759"/>
      <c r="AG1" s="759"/>
      <c r="AH1" s="269"/>
      <c r="AI1" s="285"/>
    </row>
    <row r="2" spans="1:37" s="622" customFormat="1" ht="15.75" thickBot="1">
      <c r="A2" s="439" t="s">
        <v>22</v>
      </c>
      <c r="B2" s="618" t="s">
        <v>23</v>
      </c>
      <c r="C2" s="618" t="s">
        <v>24</v>
      </c>
      <c r="D2" s="618" t="s">
        <v>25</v>
      </c>
      <c r="E2" s="618" t="s">
        <v>26</v>
      </c>
      <c r="F2" s="618" t="s">
        <v>27</v>
      </c>
      <c r="G2" s="618" t="s">
        <v>28</v>
      </c>
      <c r="H2" s="618" t="s">
        <v>29</v>
      </c>
      <c r="I2" s="618" t="s">
        <v>30</v>
      </c>
      <c r="J2" s="618" t="s">
        <v>31</v>
      </c>
      <c r="K2" s="618" t="s">
        <v>32</v>
      </c>
      <c r="L2" s="618" t="s">
        <v>33</v>
      </c>
      <c r="M2" s="618" t="s">
        <v>34</v>
      </c>
      <c r="N2" s="618" t="s">
        <v>35</v>
      </c>
      <c r="O2" s="618" t="s">
        <v>36</v>
      </c>
      <c r="P2" s="618" t="s">
        <v>37</v>
      </c>
      <c r="Q2" s="618" t="s">
        <v>38</v>
      </c>
      <c r="R2" s="618" t="s">
        <v>39</v>
      </c>
      <c r="S2" s="618" t="s">
        <v>40</v>
      </c>
      <c r="T2" s="618" t="s">
        <v>41</v>
      </c>
      <c r="U2" s="618" t="s">
        <v>42</v>
      </c>
      <c r="V2" s="618" t="s">
        <v>43</v>
      </c>
      <c r="W2" s="618" t="s">
        <v>44</v>
      </c>
      <c r="X2" s="618" t="s">
        <v>45</v>
      </c>
      <c r="Y2" s="618" t="s">
        <v>46</v>
      </c>
      <c r="Z2" s="618" t="s">
        <v>47</v>
      </c>
      <c r="AA2" s="618" t="s">
        <v>48</v>
      </c>
      <c r="AB2" s="618" t="s">
        <v>49</v>
      </c>
      <c r="AC2" s="377" t="s">
        <v>50</v>
      </c>
      <c r="AD2" s="377" t="s">
        <v>51</v>
      </c>
      <c r="AE2" s="377" t="s">
        <v>52</v>
      </c>
      <c r="AF2" s="377" t="s">
        <v>53</v>
      </c>
      <c r="AG2" s="377" t="s">
        <v>54</v>
      </c>
      <c r="AH2" s="377" t="s">
        <v>55</v>
      </c>
      <c r="AI2" s="619" t="s">
        <v>56</v>
      </c>
      <c r="AJ2" s="620"/>
      <c r="AK2" s="621"/>
    </row>
    <row r="3" spans="1:37" s="272" customFormat="1">
      <c r="A3" s="693">
        <v>1</v>
      </c>
      <c r="B3" s="268" t="s">
        <v>4344</v>
      </c>
      <c r="C3" s="268" t="s">
        <v>4345</v>
      </c>
      <c r="D3" s="268" t="s">
        <v>4346</v>
      </c>
      <c r="E3" s="268" t="s">
        <v>408</v>
      </c>
      <c r="F3" s="268" t="s">
        <v>4347</v>
      </c>
      <c r="G3" s="268"/>
      <c r="H3" s="268" t="s">
        <v>385</v>
      </c>
      <c r="I3" s="268"/>
      <c r="J3" s="268" t="s">
        <v>121</v>
      </c>
      <c r="K3" s="268" t="s">
        <v>458</v>
      </c>
      <c r="L3" s="268">
        <v>500</v>
      </c>
      <c r="M3" s="268" t="s">
        <v>236</v>
      </c>
      <c r="N3" s="268" t="s">
        <v>75</v>
      </c>
      <c r="O3" s="268" t="s">
        <v>65</v>
      </c>
      <c r="P3" s="268"/>
      <c r="Q3" s="268"/>
      <c r="R3" s="268"/>
      <c r="S3" s="268"/>
      <c r="T3" s="268"/>
      <c r="U3" s="268" t="s">
        <v>4348</v>
      </c>
      <c r="V3" s="268" t="s">
        <v>68</v>
      </c>
      <c r="W3" s="268" t="s">
        <v>68</v>
      </c>
      <c r="X3" s="268" t="s">
        <v>68</v>
      </c>
      <c r="Y3" s="268" t="s">
        <v>68</v>
      </c>
      <c r="Z3" s="268" t="s">
        <v>69</v>
      </c>
      <c r="AA3" s="268"/>
      <c r="AB3" s="268" t="s">
        <v>238</v>
      </c>
      <c r="AC3" s="269">
        <v>31</v>
      </c>
      <c r="AD3" s="269">
        <v>8</v>
      </c>
      <c r="AE3" s="269">
        <v>0</v>
      </c>
      <c r="AF3" s="759">
        <v>62.400000000000006</v>
      </c>
      <c r="AG3" s="759">
        <v>0</v>
      </c>
      <c r="AH3" s="758">
        <f t="shared" ref="AH3:AH16" si="0">AF3-AG3</f>
        <v>62.400000000000006</v>
      </c>
      <c r="AI3" s="599">
        <f>AF3*1.07</f>
        <v>66.768000000000015</v>
      </c>
    </row>
    <row r="4" spans="1:37" s="272" customFormat="1">
      <c r="A4" s="693">
        <v>2</v>
      </c>
      <c r="B4" s="268" t="s">
        <v>6</v>
      </c>
      <c r="C4" s="268" t="s">
        <v>4349</v>
      </c>
      <c r="D4" s="268" t="s">
        <v>4346</v>
      </c>
      <c r="E4" s="268" t="s">
        <v>1312</v>
      </c>
      <c r="F4" s="268" t="s">
        <v>3766</v>
      </c>
      <c r="G4" s="268"/>
      <c r="H4" s="268" t="s">
        <v>407</v>
      </c>
      <c r="I4" s="268">
        <v>3000</v>
      </c>
      <c r="J4" s="268" t="s">
        <v>108</v>
      </c>
      <c r="K4" s="268" t="s">
        <v>194</v>
      </c>
      <c r="L4" s="268">
        <v>500</v>
      </c>
      <c r="M4" s="268" t="s">
        <v>74</v>
      </c>
      <c r="N4" s="268" t="s">
        <v>392</v>
      </c>
      <c r="O4" s="268" t="s">
        <v>65</v>
      </c>
      <c r="P4" s="268">
        <v>0</v>
      </c>
      <c r="Q4" s="268"/>
      <c r="R4" s="268"/>
      <c r="S4" s="268"/>
      <c r="T4" s="268"/>
      <c r="U4" s="268" t="s">
        <v>4350</v>
      </c>
      <c r="V4" s="268" t="s">
        <v>416</v>
      </c>
      <c r="W4" s="268" t="s">
        <v>416</v>
      </c>
      <c r="X4" s="268" t="s">
        <v>68</v>
      </c>
      <c r="Y4" s="268" t="s">
        <v>68</v>
      </c>
      <c r="Z4" s="268" t="s">
        <v>69</v>
      </c>
      <c r="AA4" s="268"/>
      <c r="AB4" s="268" t="s">
        <v>4351</v>
      </c>
      <c r="AC4" s="269">
        <v>40</v>
      </c>
      <c r="AD4" s="269">
        <v>0</v>
      </c>
      <c r="AE4" s="269">
        <v>0</v>
      </c>
      <c r="AF4" s="759">
        <v>64</v>
      </c>
      <c r="AG4" s="759">
        <v>0</v>
      </c>
      <c r="AH4" s="758">
        <f t="shared" si="0"/>
        <v>64</v>
      </c>
      <c r="AI4" s="599">
        <f t="shared" ref="AI4:AI16" si="1">AF4*1.07</f>
        <v>68.48</v>
      </c>
    </row>
    <row r="5" spans="1:37" s="272" customFormat="1">
      <c r="A5" s="693">
        <v>3</v>
      </c>
      <c r="B5" s="268" t="s">
        <v>6</v>
      </c>
      <c r="C5" s="268" t="s">
        <v>4352</v>
      </c>
      <c r="D5" s="268" t="s">
        <v>4346</v>
      </c>
      <c r="E5" s="268" t="s">
        <v>1309</v>
      </c>
      <c r="F5" s="268" t="s">
        <v>3766</v>
      </c>
      <c r="G5" s="268"/>
      <c r="H5" s="268" t="s">
        <v>407</v>
      </c>
      <c r="I5" s="268">
        <v>3000</v>
      </c>
      <c r="J5" s="268" t="s">
        <v>108</v>
      </c>
      <c r="K5" s="268" t="s">
        <v>194</v>
      </c>
      <c r="L5" s="268">
        <v>500</v>
      </c>
      <c r="M5" s="268" t="s">
        <v>74</v>
      </c>
      <c r="N5" s="268" t="s">
        <v>392</v>
      </c>
      <c r="O5" s="268" t="s">
        <v>65</v>
      </c>
      <c r="P5" s="268">
        <v>0</v>
      </c>
      <c r="Q5" s="268"/>
      <c r="R5" s="268"/>
      <c r="S5" s="268"/>
      <c r="T5" s="268"/>
      <c r="U5" s="268" t="s">
        <v>4353</v>
      </c>
      <c r="V5" s="268" t="s">
        <v>68</v>
      </c>
      <c r="W5" s="268" t="s">
        <v>68</v>
      </c>
      <c r="X5" s="268" t="s">
        <v>68</v>
      </c>
      <c r="Y5" s="268" t="s">
        <v>68</v>
      </c>
      <c r="Z5" s="268" t="s">
        <v>69</v>
      </c>
      <c r="AA5" s="268"/>
      <c r="AB5" s="268" t="s">
        <v>3769</v>
      </c>
      <c r="AC5" s="269">
        <v>40</v>
      </c>
      <c r="AD5" s="269">
        <v>0</v>
      </c>
      <c r="AE5" s="269">
        <v>0</v>
      </c>
      <c r="AF5" s="759">
        <v>64</v>
      </c>
      <c r="AG5" s="759">
        <v>0</v>
      </c>
      <c r="AH5" s="758">
        <f t="shared" si="0"/>
        <v>64</v>
      </c>
      <c r="AI5" s="599">
        <f t="shared" si="1"/>
        <v>68.48</v>
      </c>
    </row>
    <row r="6" spans="1:37" s="272" customFormat="1">
      <c r="A6" s="693">
        <v>4</v>
      </c>
      <c r="B6" s="268" t="s">
        <v>6</v>
      </c>
      <c r="C6" s="268" t="s">
        <v>4354</v>
      </c>
      <c r="D6" s="268" t="s">
        <v>4346</v>
      </c>
      <c r="E6" s="268" t="s">
        <v>1309</v>
      </c>
      <c r="F6" s="268" t="s">
        <v>3766</v>
      </c>
      <c r="G6" s="268"/>
      <c r="H6" s="268" t="s">
        <v>407</v>
      </c>
      <c r="I6" s="268">
        <v>3000</v>
      </c>
      <c r="J6" s="268" t="s">
        <v>108</v>
      </c>
      <c r="K6" s="268" t="s">
        <v>194</v>
      </c>
      <c r="L6" s="268">
        <v>500</v>
      </c>
      <c r="M6" s="268" t="s">
        <v>74</v>
      </c>
      <c r="N6" s="268" t="s">
        <v>392</v>
      </c>
      <c r="O6" s="268" t="s">
        <v>65</v>
      </c>
      <c r="P6" s="268">
        <v>0</v>
      </c>
      <c r="Q6" s="268"/>
      <c r="R6" s="268"/>
      <c r="S6" s="268"/>
      <c r="T6" s="268"/>
      <c r="U6" s="268" t="s">
        <v>4355</v>
      </c>
      <c r="V6" s="268" t="s">
        <v>68</v>
      </c>
      <c r="W6" s="268" t="s">
        <v>68</v>
      </c>
      <c r="X6" s="268" t="s">
        <v>68</v>
      </c>
      <c r="Y6" s="268" t="s">
        <v>68</v>
      </c>
      <c r="Z6" s="268" t="s">
        <v>69</v>
      </c>
      <c r="AA6" s="268"/>
      <c r="AB6" s="268" t="s">
        <v>3769</v>
      </c>
      <c r="AC6" s="269">
        <v>40</v>
      </c>
      <c r="AD6" s="269">
        <v>0</v>
      </c>
      <c r="AE6" s="269">
        <v>0</v>
      </c>
      <c r="AF6" s="759">
        <v>64</v>
      </c>
      <c r="AG6" s="759">
        <v>0</v>
      </c>
      <c r="AH6" s="758">
        <f t="shared" si="0"/>
        <v>64</v>
      </c>
      <c r="AI6" s="599">
        <f t="shared" si="1"/>
        <v>68.48</v>
      </c>
    </row>
    <row r="7" spans="1:37" s="272" customFormat="1">
      <c r="A7" s="693">
        <v>5</v>
      </c>
      <c r="B7" s="268" t="s">
        <v>6</v>
      </c>
      <c r="C7" s="268" t="s">
        <v>4356</v>
      </c>
      <c r="D7" s="268" t="s">
        <v>4346</v>
      </c>
      <c r="E7" s="268" t="s">
        <v>1312</v>
      </c>
      <c r="F7" s="268" t="s">
        <v>3766</v>
      </c>
      <c r="G7" s="268"/>
      <c r="H7" s="268" t="s">
        <v>407</v>
      </c>
      <c r="I7" s="268">
        <v>3000</v>
      </c>
      <c r="J7" s="268" t="s">
        <v>108</v>
      </c>
      <c r="K7" s="268" t="s">
        <v>194</v>
      </c>
      <c r="L7" s="268">
        <v>500</v>
      </c>
      <c r="M7" s="268" t="s">
        <v>74</v>
      </c>
      <c r="N7" s="268" t="s">
        <v>392</v>
      </c>
      <c r="O7" s="268" t="s">
        <v>65</v>
      </c>
      <c r="P7" s="268">
        <v>0</v>
      </c>
      <c r="Q7" s="268"/>
      <c r="R7" s="268"/>
      <c r="S7" s="268"/>
      <c r="T7" s="268"/>
      <c r="U7" s="268" t="s">
        <v>4357</v>
      </c>
      <c r="V7" s="268" t="s">
        <v>68</v>
      </c>
      <c r="W7" s="268" t="s">
        <v>68</v>
      </c>
      <c r="X7" s="268" t="s">
        <v>68</v>
      </c>
      <c r="Y7" s="268" t="s">
        <v>68</v>
      </c>
      <c r="Z7" s="268" t="s">
        <v>69</v>
      </c>
      <c r="AA7" s="268"/>
      <c r="AB7" s="268" t="s">
        <v>3769</v>
      </c>
      <c r="AC7" s="269">
        <v>40</v>
      </c>
      <c r="AD7" s="269">
        <v>0</v>
      </c>
      <c r="AE7" s="269">
        <v>0</v>
      </c>
      <c r="AF7" s="759">
        <v>64</v>
      </c>
      <c r="AG7" s="759">
        <v>0</v>
      </c>
      <c r="AH7" s="758">
        <f t="shared" si="0"/>
        <v>64</v>
      </c>
      <c r="AI7" s="599">
        <f t="shared" si="1"/>
        <v>68.48</v>
      </c>
    </row>
    <row r="8" spans="1:37" s="272" customFormat="1">
      <c r="A8" s="693">
        <v>6</v>
      </c>
      <c r="B8" s="268" t="s">
        <v>6</v>
      </c>
      <c r="C8" s="268" t="s">
        <v>4358</v>
      </c>
      <c r="D8" s="268" t="s">
        <v>4346</v>
      </c>
      <c r="E8" s="268" t="s">
        <v>1309</v>
      </c>
      <c r="F8" s="268" t="s">
        <v>4359</v>
      </c>
      <c r="G8" s="268"/>
      <c r="H8" s="268" t="s">
        <v>390</v>
      </c>
      <c r="I8" s="268">
        <v>3000</v>
      </c>
      <c r="J8" s="268" t="s">
        <v>73</v>
      </c>
      <c r="K8" s="268" t="s">
        <v>194</v>
      </c>
      <c r="L8" s="268">
        <v>400</v>
      </c>
      <c r="M8" s="268" t="s">
        <v>74</v>
      </c>
      <c r="N8" s="268" t="s">
        <v>392</v>
      </c>
      <c r="O8" s="268" t="s">
        <v>65</v>
      </c>
      <c r="P8" s="268">
        <v>0</v>
      </c>
      <c r="Q8" s="268"/>
      <c r="R8" s="268"/>
      <c r="S8" s="268" t="s">
        <v>2449</v>
      </c>
      <c r="T8" s="268"/>
      <c r="U8" s="268" t="s">
        <v>4360</v>
      </c>
      <c r="V8" s="268" t="s">
        <v>68</v>
      </c>
      <c r="W8" s="268" t="s">
        <v>68</v>
      </c>
      <c r="X8" s="268" t="s">
        <v>68</v>
      </c>
      <c r="Y8" s="268" t="s">
        <v>68</v>
      </c>
      <c r="Z8" s="268" t="s">
        <v>69</v>
      </c>
      <c r="AA8" s="268"/>
      <c r="AB8" s="268" t="s">
        <v>4361</v>
      </c>
      <c r="AC8" s="269">
        <v>31</v>
      </c>
      <c r="AD8" s="269">
        <v>0</v>
      </c>
      <c r="AE8" s="269">
        <v>0</v>
      </c>
      <c r="AF8" s="759">
        <v>49.6</v>
      </c>
      <c r="AG8" s="759">
        <v>0</v>
      </c>
      <c r="AH8" s="758">
        <f t="shared" si="0"/>
        <v>49.6</v>
      </c>
      <c r="AI8" s="599">
        <f t="shared" si="1"/>
        <v>53.072000000000003</v>
      </c>
    </row>
    <row r="9" spans="1:37" s="272" customFormat="1">
      <c r="A9" s="693">
        <v>7</v>
      </c>
      <c r="B9" s="268" t="s">
        <v>6</v>
      </c>
      <c r="C9" s="268" t="s">
        <v>4362</v>
      </c>
      <c r="D9" s="268" t="s">
        <v>4346</v>
      </c>
      <c r="E9" s="268" t="s">
        <v>1312</v>
      </c>
      <c r="F9" s="268" t="s">
        <v>4359</v>
      </c>
      <c r="G9" s="268"/>
      <c r="H9" s="268" t="s">
        <v>390</v>
      </c>
      <c r="I9" s="268">
        <v>3000</v>
      </c>
      <c r="J9" s="268" t="s">
        <v>108</v>
      </c>
      <c r="K9" s="268" t="s">
        <v>194</v>
      </c>
      <c r="L9" s="268">
        <v>500</v>
      </c>
      <c r="M9" s="268" t="s">
        <v>74</v>
      </c>
      <c r="N9" s="268" t="s">
        <v>392</v>
      </c>
      <c r="O9" s="268" t="s">
        <v>65</v>
      </c>
      <c r="P9" s="268">
        <v>0</v>
      </c>
      <c r="Q9" s="268"/>
      <c r="R9" s="268"/>
      <c r="S9" s="268" t="s">
        <v>2449</v>
      </c>
      <c r="T9" s="268"/>
      <c r="U9" s="268" t="s">
        <v>4363</v>
      </c>
      <c r="V9" s="268" t="s">
        <v>68</v>
      </c>
      <c r="W9" s="268" t="s">
        <v>68</v>
      </c>
      <c r="X9" s="268" t="s">
        <v>68</v>
      </c>
      <c r="Y9" s="268" t="s">
        <v>68</v>
      </c>
      <c r="Z9" s="268" t="s">
        <v>69</v>
      </c>
      <c r="AA9" s="268"/>
      <c r="AB9" s="268" t="s">
        <v>4361</v>
      </c>
      <c r="AC9" s="269">
        <v>31</v>
      </c>
      <c r="AD9" s="269">
        <v>0</v>
      </c>
      <c r="AE9" s="269">
        <v>0</v>
      </c>
      <c r="AF9" s="759">
        <v>49.6</v>
      </c>
      <c r="AG9" s="759">
        <v>0</v>
      </c>
      <c r="AH9" s="758">
        <f t="shared" si="0"/>
        <v>49.6</v>
      </c>
      <c r="AI9" s="599">
        <f t="shared" si="1"/>
        <v>53.072000000000003</v>
      </c>
    </row>
    <row r="10" spans="1:37" s="272" customFormat="1">
      <c r="A10" s="693">
        <v>8</v>
      </c>
      <c r="B10" s="268" t="s">
        <v>6</v>
      </c>
      <c r="C10" s="268" t="s">
        <v>4364</v>
      </c>
      <c r="D10" s="268" t="s">
        <v>4346</v>
      </c>
      <c r="E10" s="268" t="s">
        <v>1312</v>
      </c>
      <c r="F10" s="268" t="s">
        <v>4359</v>
      </c>
      <c r="G10" s="268"/>
      <c r="H10" s="268" t="s">
        <v>390</v>
      </c>
      <c r="I10" s="268">
        <v>3000</v>
      </c>
      <c r="J10" s="268" t="s">
        <v>108</v>
      </c>
      <c r="K10" s="268" t="s">
        <v>194</v>
      </c>
      <c r="L10" s="268">
        <v>1000</v>
      </c>
      <c r="M10" s="268" t="s">
        <v>74</v>
      </c>
      <c r="N10" s="268" t="s">
        <v>392</v>
      </c>
      <c r="O10" s="268" t="s">
        <v>65</v>
      </c>
      <c r="P10" s="268">
        <v>0</v>
      </c>
      <c r="Q10" s="268"/>
      <c r="R10" s="268"/>
      <c r="S10" s="268" t="s">
        <v>2449</v>
      </c>
      <c r="T10" s="268"/>
      <c r="U10" s="268" t="s">
        <v>4365</v>
      </c>
      <c r="V10" s="268" t="s">
        <v>416</v>
      </c>
      <c r="W10" s="268" t="s">
        <v>416</v>
      </c>
      <c r="X10" s="268" t="s">
        <v>68</v>
      </c>
      <c r="Y10" s="268" t="s">
        <v>68</v>
      </c>
      <c r="Z10" s="268" t="s">
        <v>69</v>
      </c>
      <c r="AA10" s="268"/>
      <c r="AB10" s="268" t="s">
        <v>4366</v>
      </c>
      <c r="AC10" s="269">
        <v>31</v>
      </c>
      <c r="AD10" s="269">
        <v>0</v>
      </c>
      <c r="AE10" s="269">
        <v>8</v>
      </c>
      <c r="AF10" s="759">
        <v>62.400000000000006</v>
      </c>
      <c r="AG10" s="759">
        <v>0</v>
      </c>
      <c r="AH10" s="758">
        <f t="shared" si="0"/>
        <v>62.400000000000006</v>
      </c>
      <c r="AI10" s="599">
        <f t="shared" si="1"/>
        <v>66.768000000000015</v>
      </c>
    </row>
    <row r="11" spans="1:37" s="272" customFormat="1">
      <c r="A11" s="693">
        <v>9</v>
      </c>
      <c r="B11" s="268" t="s">
        <v>6</v>
      </c>
      <c r="C11" s="268" t="s">
        <v>4367</v>
      </c>
      <c r="D11" s="268" t="s">
        <v>4346</v>
      </c>
      <c r="E11" s="268" t="s">
        <v>1309</v>
      </c>
      <c r="F11" s="268" t="s">
        <v>4359</v>
      </c>
      <c r="G11" s="268"/>
      <c r="H11" s="268" t="s">
        <v>390</v>
      </c>
      <c r="I11" s="268">
        <v>3000</v>
      </c>
      <c r="J11" s="268" t="s">
        <v>108</v>
      </c>
      <c r="K11" s="268" t="s">
        <v>194</v>
      </c>
      <c r="L11" s="268">
        <v>1000</v>
      </c>
      <c r="M11" s="268" t="s">
        <v>74</v>
      </c>
      <c r="N11" s="268" t="s">
        <v>392</v>
      </c>
      <c r="O11" s="268" t="s">
        <v>65</v>
      </c>
      <c r="P11" s="268">
        <v>0</v>
      </c>
      <c r="Q11" s="268"/>
      <c r="R11" s="268"/>
      <c r="S11" s="268" t="s">
        <v>2449</v>
      </c>
      <c r="T11" s="268"/>
      <c r="U11" s="268" t="s">
        <v>4368</v>
      </c>
      <c r="V11" s="268" t="s">
        <v>68</v>
      </c>
      <c r="W11" s="268" t="s">
        <v>68</v>
      </c>
      <c r="X11" s="268" t="s">
        <v>68</v>
      </c>
      <c r="Y11" s="268" t="s">
        <v>68</v>
      </c>
      <c r="Z11" s="268" t="s">
        <v>69</v>
      </c>
      <c r="AA11" s="268"/>
      <c r="AB11" s="268" t="s">
        <v>4361</v>
      </c>
      <c r="AC11" s="269">
        <v>31</v>
      </c>
      <c r="AD11" s="269">
        <v>0</v>
      </c>
      <c r="AE11" s="269">
        <v>8</v>
      </c>
      <c r="AF11" s="759">
        <v>62.400000000000006</v>
      </c>
      <c r="AG11" s="759">
        <v>0</v>
      </c>
      <c r="AH11" s="758">
        <f t="shared" si="0"/>
        <v>62.400000000000006</v>
      </c>
      <c r="AI11" s="599">
        <f t="shared" si="1"/>
        <v>66.768000000000015</v>
      </c>
    </row>
    <row r="12" spans="1:37" s="272" customFormat="1">
      <c r="A12" s="693">
        <v>10</v>
      </c>
      <c r="B12" s="268" t="s">
        <v>6</v>
      </c>
      <c r="C12" s="268" t="s">
        <v>4369</v>
      </c>
      <c r="D12" s="268" t="s">
        <v>4346</v>
      </c>
      <c r="E12" s="268" t="s">
        <v>1309</v>
      </c>
      <c r="F12" s="268" t="s">
        <v>4359</v>
      </c>
      <c r="G12" s="268"/>
      <c r="H12" s="268" t="s">
        <v>390</v>
      </c>
      <c r="I12" s="268">
        <v>3000</v>
      </c>
      <c r="J12" s="268" t="s">
        <v>108</v>
      </c>
      <c r="K12" s="268" t="s">
        <v>194</v>
      </c>
      <c r="L12" s="268">
        <v>1000</v>
      </c>
      <c r="M12" s="268" t="s">
        <v>74</v>
      </c>
      <c r="N12" s="268" t="s">
        <v>392</v>
      </c>
      <c r="O12" s="268" t="s">
        <v>65</v>
      </c>
      <c r="P12" s="268">
        <v>0</v>
      </c>
      <c r="Q12" s="268"/>
      <c r="R12" s="268"/>
      <c r="S12" s="268" t="s">
        <v>2449</v>
      </c>
      <c r="T12" s="268"/>
      <c r="U12" s="268" t="s">
        <v>4370</v>
      </c>
      <c r="V12" s="268" t="s">
        <v>68</v>
      </c>
      <c r="W12" s="268" t="s">
        <v>68</v>
      </c>
      <c r="X12" s="268" t="s">
        <v>68</v>
      </c>
      <c r="Y12" s="268" t="s">
        <v>68</v>
      </c>
      <c r="Z12" s="268" t="s">
        <v>69</v>
      </c>
      <c r="AA12" s="268"/>
      <c r="AB12" s="268" t="s">
        <v>4361</v>
      </c>
      <c r="AC12" s="269">
        <v>31</v>
      </c>
      <c r="AD12" s="269">
        <v>0</v>
      </c>
      <c r="AE12" s="269">
        <v>8</v>
      </c>
      <c r="AF12" s="759">
        <v>62.400000000000006</v>
      </c>
      <c r="AG12" s="759">
        <v>0</v>
      </c>
      <c r="AH12" s="758">
        <f t="shared" si="0"/>
        <v>62.400000000000006</v>
      </c>
      <c r="AI12" s="599">
        <f t="shared" si="1"/>
        <v>66.768000000000015</v>
      </c>
    </row>
    <row r="13" spans="1:37" s="272" customFormat="1">
      <c r="A13" s="693">
        <v>11</v>
      </c>
      <c r="B13" s="268" t="s">
        <v>6</v>
      </c>
      <c r="C13" s="268" t="s">
        <v>4371</v>
      </c>
      <c r="D13" s="268" t="s">
        <v>4346</v>
      </c>
      <c r="E13" s="268" t="s">
        <v>1309</v>
      </c>
      <c r="F13" s="268" t="s">
        <v>4359</v>
      </c>
      <c r="G13" s="268"/>
      <c r="H13" s="268" t="s">
        <v>390</v>
      </c>
      <c r="I13" s="268">
        <v>3000</v>
      </c>
      <c r="J13" s="268" t="s">
        <v>108</v>
      </c>
      <c r="K13" s="268" t="s">
        <v>194</v>
      </c>
      <c r="L13" s="268">
        <v>1000</v>
      </c>
      <c r="M13" s="268" t="s">
        <v>74</v>
      </c>
      <c r="N13" s="268" t="s">
        <v>392</v>
      </c>
      <c r="O13" s="268" t="s">
        <v>65</v>
      </c>
      <c r="P13" s="268">
        <v>0</v>
      </c>
      <c r="Q13" s="268"/>
      <c r="R13" s="268"/>
      <c r="S13" s="268" t="s">
        <v>2449</v>
      </c>
      <c r="T13" s="268"/>
      <c r="U13" s="268" t="s">
        <v>4372</v>
      </c>
      <c r="V13" s="268" t="s">
        <v>68</v>
      </c>
      <c r="W13" s="268" t="s">
        <v>68</v>
      </c>
      <c r="X13" s="268" t="s">
        <v>68</v>
      </c>
      <c r="Y13" s="268" t="s">
        <v>68</v>
      </c>
      <c r="Z13" s="268" t="s">
        <v>69</v>
      </c>
      <c r="AA13" s="268"/>
      <c r="AB13" s="268" t="s">
        <v>4361</v>
      </c>
      <c r="AC13" s="269">
        <v>31</v>
      </c>
      <c r="AD13" s="269">
        <v>0</v>
      </c>
      <c r="AE13" s="269">
        <v>8</v>
      </c>
      <c r="AF13" s="759">
        <v>62.400000000000006</v>
      </c>
      <c r="AG13" s="759">
        <v>0</v>
      </c>
      <c r="AH13" s="758">
        <f t="shared" si="0"/>
        <v>62.400000000000006</v>
      </c>
      <c r="AI13" s="599">
        <f t="shared" si="1"/>
        <v>66.768000000000015</v>
      </c>
    </row>
    <row r="14" spans="1:37" s="272" customFormat="1">
      <c r="A14" s="693">
        <v>12</v>
      </c>
      <c r="B14" s="268" t="s">
        <v>6</v>
      </c>
      <c r="C14" s="268" t="s">
        <v>4373</v>
      </c>
      <c r="D14" s="268" t="s">
        <v>4346</v>
      </c>
      <c r="E14" s="268" t="s">
        <v>1312</v>
      </c>
      <c r="F14" s="268" t="s">
        <v>4359</v>
      </c>
      <c r="G14" s="268"/>
      <c r="H14" s="268" t="s">
        <v>390</v>
      </c>
      <c r="I14" s="268">
        <v>3000</v>
      </c>
      <c r="J14" s="268" t="s">
        <v>108</v>
      </c>
      <c r="K14" s="268" t="s">
        <v>194</v>
      </c>
      <c r="L14" s="268">
        <v>1000</v>
      </c>
      <c r="M14" s="268" t="s">
        <v>74</v>
      </c>
      <c r="N14" s="268" t="s">
        <v>392</v>
      </c>
      <c r="O14" s="268" t="s">
        <v>65</v>
      </c>
      <c r="P14" s="268">
        <v>0</v>
      </c>
      <c r="Q14" s="268"/>
      <c r="R14" s="268"/>
      <c r="S14" s="268" t="s">
        <v>2449</v>
      </c>
      <c r="T14" s="268"/>
      <c r="U14" s="268" t="s">
        <v>4374</v>
      </c>
      <c r="V14" s="268" t="s">
        <v>68</v>
      </c>
      <c r="W14" s="268" t="s">
        <v>68</v>
      </c>
      <c r="X14" s="268" t="s">
        <v>68</v>
      </c>
      <c r="Y14" s="268" t="s">
        <v>68</v>
      </c>
      <c r="Z14" s="268" t="s">
        <v>69</v>
      </c>
      <c r="AA14" s="268"/>
      <c r="AB14" s="268" t="s">
        <v>4361</v>
      </c>
      <c r="AC14" s="269">
        <v>31</v>
      </c>
      <c r="AD14" s="269">
        <v>0</v>
      </c>
      <c r="AE14" s="269">
        <v>8</v>
      </c>
      <c r="AF14" s="759">
        <v>62.400000000000006</v>
      </c>
      <c r="AG14" s="759">
        <v>0</v>
      </c>
      <c r="AH14" s="758">
        <f t="shared" si="0"/>
        <v>62.400000000000006</v>
      </c>
      <c r="AI14" s="599">
        <f t="shared" si="1"/>
        <v>66.768000000000015</v>
      </c>
    </row>
    <row r="15" spans="1:37" s="272" customFormat="1">
      <c r="A15" s="693">
        <v>13</v>
      </c>
      <c r="B15" s="268" t="s">
        <v>6</v>
      </c>
      <c r="C15" s="268" t="s">
        <v>4375</v>
      </c>
      <c r="D15" s="268" t="s">
        <v>4346</v>
      </c>
      <c r="E15" s="268" t="s">
        <v>1312</v>
      </c>
      <c r="F15" s="268" t="s">
        <v>4359</v>
      </c>
      <c r="G15" s="268"/>
      <c r="H15" s="268" t="s">
        <v>390</v>
      </c>
      <c r="I15" s="268">
        <v>3000</v>
      </c>
      <c r="J15" s="268" t="s">
        <v>108</v>
      </c>
      <c r="K15" s="268" t="s">
        <v>194</v>
      </c>
      <c r="L15" s="268">
        <v>1000</v>
      </c>
      <c r="M15" s="268" t="s">
        <v>74</v>
      </c>
      <c r="N15" s="268" t="s">
        <v>113</v>
      </c>
      <c r="O15" s="268" t="s">
        <v>65</v>
      </c>
      <c r="P15" s="268">
        <v>0</v>
      </c>
      <c r="Q15" s="268"/>
      <c r="R15" s="268"/>
      <c r="S15" s="268" t="s">
        <v>2449</v>
      </c>
      <c r="T15" s="268"/>
      <c r="U15" s="268" t="s">
        <v>4376</v>
      </c>
      <c r="V15" s="268" t="s">
        <v>68</v>
      </c>
      <c r="W15" s="268" t="s">
        <v>68</v>
      </c>
      <c r="X15" s="268" t="s">
        <v>68</v>
      </c>
      <c r="Y15" s="268" t="s">
        <v>68</v>
      </c>
      <c r="Z15" s="268" t="s">
        <v>69</v>
      </c>
      <c r="AA15" s="268"/>
      <c r="AB15" s="268" t="s">
        <v>4361</v>
      </c>
      <c r="AC15" s="269">
        <v>31</v>
      </c>
      <c r="AD15" s="269">
        <v>0</v>
      </c>
      <c r="AE15" s="269">
        <v>8</v>
      </c>
      <c r="AF15" s="759">
        <v>62.400000000000006</v>
      </c>
      <c r="AG15" s="759">
        <v>0</v>
      </c>
      <c r="AH15" s="758">
        <f t="shared" si="0"/>
        <v>62.400000000000006</v>
      </c>
      <c r="AI15" s="599">
        <f t="shared" si="1"/>
        <v>66.768000000000015</v>
      </c>
    </row>
    <row r="16" spans="1:37" s="701" customFormat="1" ht="15.75" thickBot="1">
      <c r="A16" s="696">
        <v>14</v>
      </c>
      <c r="B16" s="697" t="s">
        <v>6</v>
      </c>
      <c r="C16" s="697" t="s">
        <v>4377</v>
      </c>
      <c r="D16" s="697" t="s">
        <v>4346</v>
      </c>
      <c r="E16" s="697" t="s">
        <v>1309</v>
      </c>
      <c r="F16" s="697" t="s">
        <v>4359</v>
      </c>
      <c r="G16" s="697"/>
      <c r="H16" s="697" t="s">
        <v>390</v>
      </c>
      <c r="I16" s="697">
        <v>3000</v>
      </c>
      <c r="J16" s="697" t="s">
        <v>108</v>
      </c>
      <c r="K16" s="697" t="s">
        <v>194</v>
      </c>
      <c r="L16" s="697"/>
      <c r="M16" s="697" t="s">
        <v>74</v>
      </c>
      <c r="N16" s="697" t="s">
        <v>392</v>
      </c>
      <c r="O16" s="697" t="s">
        <v>65</v>
      </c>
      <c r="P16" s="697">
        <v>0</v>
      </c>
      <c r="Q16" s="697"/>
      <c r="R16" s="697"/>
      <c r="S16" s="697" t="s">
        <v>2449</v>
      </c>
      <c r="T16" s="697"/>
      <c r="U16" s="697" t="s">
        <v>4378</v>
      </c>
      <c r="V16" s="697" t="s">
        <v>68</v>
      </c>
      <c r="W16" s="697" t="s">
        <v>68</v>
      </c>
      <c r="X16" s="697" t="s">
        <v>68</v>
      </c>
      <c r="Y16" s="697" t="s">
        <v>68</v>
      </c>
      <c r="Z16" s="697" t="s">
        <v>69</v>
      </c>
      <c r="AA16" s="697"/>
      <c r="AB16" s="697" t="s">
        <v>4361</v>
      </c>
      <c r="AC16" s="698">
        <v>31</v>
      </c>
      <c r="AD16" s="698">
        <v>0</v>
      </c>
      <c r="AE16" s="698">
        <v>-10</v>
      </c>
      <c r="AF16" s="761">
        <v>33.6</v>
      </c>
      <c r="AG16" s="761">
        <v>0</v>
      </c>
      <c r="AH16" s="762">
        <f t="shared" si="0"/>
        <v>33.6</v>
      </c>
      <c r="AI16" s="600">
        <f t="shared" si="1"/>
        <v>35.952000000000005</v>
      </c>
    </row>
    <row r="17" spans="1:35">
      <c r="AH17" s="146"/>
    </row>
    <row r="18" spans="1:35">
      <c r="A18" s="692" t="s">
        <v>133</v>
      </c>
      <c r="V18" s="225">
        <f>SUM(V2:V16)</f>
        <v>0</v>
      </c>
      <c r="AH18" s="146"/>
      <c r="AI18" s="90"/>
    </row>
  </sheetData>
  <customSheetViews>
    <customSheetView guid="{1B6ADCBD-C280-4470-851F-30A10F715017}" scale="75" hiddenColumns="1">
      <pageMargins left="0.7" right="0.7" top="0.75" bottom="0.75" header="0.3" footer="0.3"/>
      <pageSetup orientation="portrait" horizontalDpi="4294967295" verticalDpi="4294967295"/>
    </customSheetView>
    <customSheetView guid="{5B1FA305-463D-4B6E-BF98-81A6929C891E}" scale="75" hiddenColumns="1">
      <pageMargins left="0.7" right="0.7" top="0.75" bottom="0.75" header="0.3" footer="0.3"/>
      <pageSetup orientation="portrait" horizontalDpi="4294967295" verticalDpi="4294967295"/>
    </customSheetView>
    <customSheetView guid="{3404915B-ECC1-450C-BC7F-CCAAA07C3040}" scale="75" hiddenColumns="1">
      <pageMargins left="0.7" right="0.7" top="0.75" bottom="0.75" header="0.3" footer="0.3"/>
      <pageSetup orientation="portrait" horizontalDpi="4294967295" verticalDpi="4294967295"/>
    </customSheetView>
    <customSheetView guid="{B6E6045D-E631-482D-8F65-2EABDB0B6ECE}" scale="75" hiddenColumns="1">
      <selection activeCell="AW39" sqref="AW39"/>
      <pageMargins left="0.7" right="0.7" top="0.75" bottom="0.75" header="0.3" footer="0.3"/>
      <pageSetup orientation="portrait" horizontalDpi="4294967295" verticalDpi="4294967295"/>
    </customSheetView>
    <customSheetView guid="{074FE138-8171-45F3-8951-6B9C47661CC2}" scale="75" hiddenColumns="1">
      <selection activeCell="AW39" sqref="AW39"/>
      <pageMargins left="0.7" right="0.7" top="0.75" bottom="0.75" header="0.3" footer="0.3"/>
      <pageSetup orientation="portrait" horizontalDpi="4294967295" verticalDpi="4294967295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/>
    </customSheetView>
    <customSheetView guid="{C7D2B2DA-D43B-42CE-8359-0D8E1474403E}" scale="75" hiddenColumns="1">
      <pageMargins left="0.7" right="0.7" top="0.75" bottom="0.75" header="0.3" footer="0.3"/>
      <pageSetup orientation="portrait" horizontalDpi="4294967295" verticalDpi="4294967295"/>
    </customSheetView>
    <customSheetView guid="{71B299E4-61CE-49C1-81D9-062E3F90F2BD}" scale="75" hiddenColumns="1">
      <pageMargins left="0.7" right="0.7" top="0.75" bottom="0.75" header="0.3" footer="0.3"/>
      <pageSetup orientation="portrait" horizontalDpi="4294967295" verticalDpi="4294967295"/>
    </customSheetView>
    <customSheetView guid="{BF7BEA0E-ED18-4608-868B-0C16A30D130B}" scale="75" hiddenColumns="1">
      <pageMargins left="0.7" right="0.7" top="0.75" bottom="0.75" header="0.3" footer="0.3"/>
      <pageSetup orientation="portrait" horizontalDpi="4294967295" verticalDpi="4294967295"/>
    </customSheetView>
  </customSheetViews>
  <pageMargins left="0.7" right="0.7" top="0.75" bottom="0.75" header="0.3" footer="0.3"/>
  <pageSetup orientation="portrait" horizontalDpi="4294967295" verticalDpi="4294967295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C00000"/>
  </sheetPr>
  <dimension ref="A1:AK33"/>
  <sheetViews>
    <sheetView topLeftCell="U1" zoomScale="75" zoomScaleNormal="75" workbookViewId="0">
      <selection activeCell="AK8" sqref="AK8"/>
    </sheetView>
  </sheetViews>
  <sheetFormatPr baseColWidth="10" defaultColWidth="9.140625" defaultRowHeight="15"/>
  <cols>
    <col min="1" max="1" width="4.28515625" style="603" bestFit="1" customWidth="1"/>
    <col min="2" max="2" width="8.42578125" style="224" bestFit="1" customWidth="1"/>
    <col min="3" max="3" width="12.85546875" style="224" hidden="1" customWidth="1"/>
    <col min="4" max="4" width="9.28515625" style="224" hidden="1" customWidth="1"/>
    <col min="5" max="5" width="11.5703125" style="224" hidden="1" customWidth="1"/>
    <col min="6" max="6" width="8" style="224" bestFit="1" customWidth="1"/>
    <col min="7" max="7" width="7.140625" style="224" hidden="1" customWidth="1"/>
    <col min="8" max="8" width="16.140625" style="224" bestFit="1" customWidth="1"/>
    <col min="9" max="9" width="8.85546875" style="224" hidden="1" customWidth="1"/>
    <col min="10" max="10" width="6.42578125" style="224" bestFit="1" customWidth="1"/>
    <col min="11" max="11" width="20.85546875" style="224" bestFit="1" customWidth="1"/>
    <col min="12" max="12" width="24.140625" style="224" bestFit="1" customWidth="1"/>
    <col min="13" max="13" width="11.140625" style="224" bestFit="1" customWidth="1"/>
    <col min="14" max="14" width="6.5703125" style="224" bestFit="1" customWidth="1"/>
    <col min="15" max="15" width="12.140625" style="224" bestFit="1" customWidth="1"/>
    <col min="16" max="16" width="9.28515625" style="224" hidden="1" customWidth="1"/>
    <col min="17" max="17" width="12.85546875" style="224" hidden="1" customWidth="1"/>
    <col min="18" max="18" width="15.7109375" style="224" hidden="1" customWidth="1"/>
    <col min="19" max="19" width="57.85546875" style="224" customWidth="1"/>
    <col min="20" max="20" width="10.5703125" style="224" hidden="1" customWidth="1"/>
    <col min="21" max="21" width="26" style="224" bestFit="1" customWidth="1"/>
    <col min="22" max="22" width="38.28515625" style="224" hidden="1" customWidth="1"/>
    <col min="23" max="23" width="38.28515625" style="224" bestFit="1" customWidth="1"/>
    <col min="24" max="24" width="16.85546875" style="224" bestFit="1" customWidth="1"/>
    <col min="25" max="25" width="15" style="224" bestFit="1" customWidth="1"/>
    <col min="26" max="26" width="4.7109375" style="224" bestFit="1" customWidth="1"/>
    <col min="27" max="27" width="6" style="224" customWidth="1"/>
    <col min="28" max="28" width="13.85546875" style="224" hidden="1" customWidth="1"/>
    <col min="29" max="29" width="13.140625" style="91" hidden="1" customWidth="1"/>
    <col min="30" max="30" width="10" style="91" hidden="1" customWidth="1"/>
    <col min="31" max="31" width="9.85546875" style="91" hidden="1" customWidth="1"/>
    <col min="32" max="32" width="8.5703125" style="605" bestFit="1" customWidth="1"/>
    <col min="33" max="33" width="12.5703125" style="605" bestFit="1" customWidth="1"/>
    <col min="34" max="34" width="10" style="91" bestFit="1" customWidth="1"/>
    <col min="35" max="35" width="11" style="31" bestFit="1" customWidth="1"/>
    <col min="36" max="36" width="9.140625" style="92"/>
    <col min="37" max="37" width="22.85546875" style="92" bestFit="1" customWidth="1"/>
    <col min="38" max="16384" width="9.140625" style="92"/>
  </cols>
  <sheetData>
    <row r="1" spans="1:37" s="259" customFormat="1" ht="77.25" customHeight="1" thickBot="1">
      <c r="A1" s="601"/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7"/>
      <c r="AD1" s="257"/>
      <c r="AE1" s="257"/>
      <c r="AF1" s="604"/>
      <c r="AG1" s="604"/>
      <c r="AH1" s="257"/>
      <c r="AI1" s="258"/>
    </row>
    <row r="2" spans="1:37" s="622" customFormat="1" ht="15.75" thickBot="1">
      <c r="A2" s="439" t="s">
        <v>22</v>
      </c>
      <c r="B2" s="618" t="s">
        <v>23</v>
      </c>
      <c r="C2" s="618" t="s">
        <v>24</v>
      </c>
      <c r="D2" s="618" t="s">
        <v>25</v>
      </c>
      <c r="E2" s="618" t="s">
        <v>26</v>
      </c>
      <c r="F2" s="618" t="s">
        <v>27</v>
      </c>
      <c r="G2" s="618" t="s">
        <v>28</v>
      </c>
      <c r="H2" s="618" t="s">
        <v>29</v>
      </c>
      <c r="I2" s="618" t="s">
        <v>30</v>
      </c>
      <c r="J2" s="618" t="s">
        <v>31</v>
      </c>
      <c r="K2" s="618" t="s">
        <v>32</v>
      </c>
      <c r="L2" s="618" t="s">
        <v>33</v>
      </c>
      <c r="M2" s="618" t="s">
        <v>34</v>
      </c>
      <c r="N2" s="618" t="s">
        <v>35</v>
      </c>
      <c r="O2" s="618" t="s">
        <v>36</v>
      </c>
      <c r="P2" s="618" t="s">
        <v>37</v>
      </c>
      <c r="Q2" s="618" t="s">
        <v>38</v>
      </c>
      <c r="R2" s="618" t="s">
        <v>39</v>
      </c>
      <c r="S2" s="618" t="s">
        <v>40</v>
      </c>
      <c r="T2" s="618" t="s">
        <v>41</v>
      </c>
      <c r="U2" s="618" t="s">
        <v>42</v>
      </c>
      <c r="V2" s="618" t="s">
        <v>43</v>
      </c>
      <c r="W2" s="618" t="s">
        <v>44</v>
      </c>
      <c r="X2" s="618" t="s">
        <v>45</v>
      </c>
      <c r="Y2" s="618" t="s">
        <v>46</v>
      </c>
      <c r="Z2" s="618" t="s">
        <v>47</v>
      </c>
      <c r="AA2" s="618" t="s">
        <v>48</v>
      </c>
      <c r="AB2" s="618" t="s">
        <v>49</v>
      </c>
      <c r="AC2" s="377" t="s">
        <v>50</v>
      </c>
      <c r="AD2" s="377" t="s">
        <v>51</v>
      </c>
      <c r="AE2" s="377" t="s">
        <v>52</v>
      </c>
      <c r="AF2" s="377" t="s">
        <v>53</v>
      </c>
      <c r="AG2" s="377" t="s">
        <v>54</v>
      </c>
      <c r="AH2" s="377" t="s">
        <v>55</v>
      </c>
      <c r="AI2" s="619" t="s">
        <v>56</v>
      </c>
      <c r="AJ2" s="620"/>
      <c r="AK2" s="621"/>
    </row>
    <row r="3" spans="1:37" s="259" customFormat="1">
      <c r="A3" s="606">
        <v>1</v>
      </c>
      <c r="B3" s="256" t="s">
        <v>6</v>
      </c>
      <c r="C3" s="256" t="s">
        <v>7387</v>
      </c>
      <c r="D3" s="256" t="s">
        <v>7295</v>
      </c>
      <c r="E3" s="256" t="s">
        <v>3012</v>
      </c>
      <c r="F3" s="256" t="s">
        <v>7386</v>
      </c>
      <c r="G3" s="256"/>
      <c r="H3" s="256" t="s">
        <v>7385</v>
      </c>
      <c r="I3" s="256"/>
      <c r="J3" s="256" t="s">
        <v>121</v>
      </c>
      <c r="K3" s="256"/>
      <c r="L3" s="256"/>
      <c r="M3" s="256" t="s">
        <v>74</v>
      </c>
      <c r="N3" s="256" t="s">
        <v>75</v>
      </c>
      <c r="O3" s="256"/>
      <c r="P3" s="256"/>
      <c r="Q3" s="256"/>
      <c r="R3" s="256"/>
      <c r="S3" s="256" t="s">
        <v>7384</v>
      </c>
      <c r="T3" s="256"/>
      <c r="U3" s="256" t="s">
        <v>7383</v>
      </c>
      <c r="V3" s="256" t="s">
        <v>68</v>
      </c>
      <c r="W3" s="256" t="s">
        <v>68</v>
      </c>
      <c r="X3" s="256" t="s">
        <v>68</v>
      </c>
      <c r="Y3" s="256" t="s">
        <v>68</v>
      </c>
      <c r="Z3" s="256" t="s">
        <v>69</v>
      </c>
      <c r="AA3" s="256"/>
      <c r="AB3" s="256" t="s">
        <v>7382</v>
      </c>
      <c r="AC3" s="257">
        <v>78</v>
      </c>
      <c r="AD3" s="257">
        <v>8</v>
      </c>
      <c r="AE3" s="257">
        <v>-10</v>
      </c>
      <c r="AF3" s="604">
        <v>194.56000000000003</v>
      </c>
      <c r="AG3" s="604">
        <v>0</v>
      </c>
      <c r="AH3" s="607">
        <f t="shared" ref="AH3:AH31" si="0">AF3-AG3</f>
        <v>194.56000000000003</v>
      </c>
      <c r="AI3" s="458">
        <f>AF3*1.07</f>
        <v>208.17920000000004</v>
      </c>
    </row>
    <row r="4" spans="1:37" s="259" customFormat="1">
      <c r="A4" s="606">
        <v>2</v>
      </c>
      <c r="B4" s="256" t="s">
        <v>6</v>
      </c>
      <c r="C4" s="256" t="s">
        <v>7381</v>
      </c>
      <c r="D4" s="256" t="s">
        <v>7295</v>
      </c>
      <c r="E4" s="256" t="s">
        <v>378</v>
      </c>
      <c r="F4" s="256" t="s">
        <v>7369</v>
      </c>
      <c r="G4" s="256"/>
      <c r="H4" s="256" t="s">
        <v>770</v>
      </c>
      <c r="I4" s="256">
        <v>3000</v>
      </c>
      <c r="J4" s="256" t="s">
        <v>396</v>
      </c>
      <c r="K4" s="256" t="s">
        <v>194</v>
      </c>
      <c r="L4" s="256" t="s">
        <v>7376</v>
      </c>
      <c r="M4" s="256" t="s">
        <v>113</v>
      </c>
      <c r="N4" s="256" t="s">
        <v>401</v>
      </c>
      <c r="O4" s="256" t="s">
        <v>146</v>
      </c>
      <c r="P4" s="256">
        <v>0</v>
      </c>
      <c r="Q4" s="256"/>
      <c r="R4" s="256"/>
      <c r="S4" s="256" t="s">
        <v>7367</v>
      </c>
      <c r="T4" s="256"/>
      <c r="U4" s="256" t="s">
        <v>7380</v>
      </c>
      <c r="V4" s="256" t="s">
        <v>68</v>
      </c>
      <c r="W4" s="256" t="s">
        <v>68</v>
      </c>
      <c r="X4" s="256" t="s">
        <v>68</v>
      </c>
      <c r="Y4" s="256" t="s">
        <v>68</v>
      </c>
      <c r="Z4" s="256" t="s">
        <v>69</v>
      </c>
      <c r="AA4" s="256"/>
      <c r="AB4" s="256" t="s">
        <v>7365</v>
      </c>
      <c r="AC4" s="257">
        <v>136</v>
      </c>
      <c r="AD4" s="257">
        <v>25</v>
      </c>
      <c r="AE4" s="257">
        <v>50</v>
      </c>
      <c r="AF4" s="604">
        <v>540.16000000000008</v>
      </c>
      <c r="AG4" s="604">
        <v>0</v>
      </c>
      <c r="AH4" s="607">
        <f t="shared" si="0"/>
        <v>540.16000000000008</v>
      </c>
      <c r="AI4" s="458">
        <f t="shared" ref="AI4:AI31" si="1">AF4*1.07</f>
        <v>577.97120000000007</v>
      </c>
    </row>
    <row r="5" spans="1:37" s="259" customFormat="1">
      <c r="A5" s="606">
        <v>3</v>
      </c>
      <c r="B5" s="256" t="s">
        <v>6</v>
      </c>
      <c r="C5" s="256" t="s">
        <v>7379</v>
      </c>
      <c r="D5" s="256" t="s">
        <v>7295</v>
      </c>
      <c r="E5" s="256" t="s">
        <v>378</v>
      </c>
      <c r="F5" s="256" t="s">
        <v>7369</v>
      </c>
      <c r="G5" s="256"/>
      <c r="H5" s="256" t="s">
        <v>770</v>
      </c>
      <c r="I5" s="256">
        <v>3000</v>
      </c>
      <c r="J5" s="256" t="s">
        <v>396</v>
      </c>
      <c r="K5" s="256" t="s">
        <v>194</v>
      </c>
      <c r="L5" s="256" t="s">
        <v>7376</v>
      </c>
      <c r="M5" s="256" t="s">
        <v>113</v>
      </c>
      <c r="N5" s="256" t="s">
        <v>401</v>
      </c>
      <c r="O5" s="256" t="s">
        <v>146</v>
      </c>
      <c r="P5" s="256">
        <v>0</v>
      </c>
      <c r="Q5" s="256"/>
      <c r="R5" s="256"/>
      <c r="S5" s="256" t="s">
        <v>7367</v>
      </c>
      <c r="T5" s="256"/>
      <c r="U5" s="256" t="s">
        <v>7378</v>
      </c>
      <c r="V5" s="256" t="s">
        <v>68</v>
      </c>
      <c r="W5" s="256" t="s">
        <v>68</v>
      </c>
      <c r="X5" s="256" t="s">
        <v>68</v>
      </c>
      <c r="Y5" s="256" t="s">
        <v>68</v>
      </c>
      <c r="Z5" s="256" t="s">
        <v>69</v>
      </c>
      <c r="AA5" s="256"/>
      <c r="AB5" s="256" t="s">
        <v>7365</v>
      </c>
      <c r="AC5" s="257">
        <v>136</v>
      </c>
      <c r="AD5" s="257">
        <v>25</v>
      </c>
      <c r="AE5" s="257">
        <v>50</v>
      </c>
      <c r="AF5" s="604">
        <v>540.16000000000008</v>
      </c>
      <c r="AG5" s="604">
        <v>0</v>
      </c>
      <c r="AH5" s="607">
        <f t="shared" si="0"/>
        <v>540.16000000000008</v>
      </c>
      <c r="AI5" s="458">
        <f t="shared" si="1"/>
        <v>577.97120000000007</v>
      </c>
    </row>
    <row r="6" spans="1:37" s="259" customFormat="1">
      <c r="A6" s="606">
        <v>4</v>
      </c>
      <c r="B6" s="256" t="s">
        <v>6</v>
      </c>
      <c r="C6" s="256" t="s">
        <v>7377</v>
      </c>
      <c r="D6" s="256" t="s">
        <v>7295</v>
      </c>
      <c r="E6" s="256" t="s">
        <v>378</v>
      </c>
      <c r="F6" s="256" t="s">
        <v>7369</v>
      </c>
      <c r="G6" s="256"/>
      <c r="H6" s="256" t="s">
        <v>770</v>
      </c>
      <c r="I6" s="256">
        <v>3000</v>
      </c>
      <c r="J6" s="256" t="s">
        <v>396</v>
      </c>
      <c r="K6" s="256" t="s">
        <v>194</v>
      </c>
      <c r="L6" s="256" t="s">
        <v>7376</v>
      </c>
      <c r="M6" s="256" t="s">
        <v>113</v>
      </c>
      <c r="N6" s="256" t="s">
        <v>401</v>
      </c>
      <c r="O6" s="256" t="s">
        <v>146</v>
      </c>
      <c r="P6" s="256">
        <v>0</v>
      </c>
      <c r="Q6" s="256"/>
      <c r="R6" s="256"/>
      <c r="S6" s="256" t="s">
        <v>7367</v>
      </c>
      <c r="T6" s="256"/>
      <c r="U6" s="256" t="s">
        <v>7375</v>
      </c>
      <c r="V6" s="256" t="s">
        <v>68</v>
      </c>
      <c r="W6" s="256" t="s">
        <v>68</v>
      </c>
      <c r="X6" s="256" t="s">
        <v>68</v>
      </c>
      <c r="Y6" s="256" t="s">
        <v>68</v>
      </c>
      <c r="Z6" s="256" t="s">
        <v>69</v>
      </c>
      <c r="AA6" s="256"/>
      <c r="AB6" s="256" t="s">
        <v>7365</v>
      </c>
      <c r="AC6" s="257">
        <v>136</v>
      </c>
      <c r="AD6" s="257">
        <v>25</v>
      </c>
      <c r="AE6" s="257">
        <v>50</v>
      </c>
      <c r="AF6" s="604">
        <v>540.16000000000008</v>
      </c>
      <c r="AG6" s="604">
        <v>0</v>
      </c>
      <c r="AH6" s="607">
        <f t="shared" si="0"/>
        <v>540.16000000000008</v>
      </c>
      <c r="AI6" s="458">
        <f t="shared" si="1"/>
        <v>577.97120000000007</v>
      </c>
    </row>
    <row r="7" spans="1:37" s="259" customFormat="1">
      <c r="A7" s="606">
        <v>5</v>
      </c>
      <c r="B7" s="256" t="s">
        <v>6</v>
      </c>
      <c r="C7" s="256" t="s">
        <v>7374</v>
      </c>
      <c r="D7" s="256" t="s">
        <v>7295</v>
      </c>
      <c r="E7" s="256" t="s">
        <v>378</v>
      </c>
      <c r="F7" s="256" t="s">
        <v>7369</v>
      </c>
      <c r="G7" s="256"/>
      <c r="H7" s="256" t="s">
        <v>770</v>
      </c>
      <c r="I7" s="256">
        <v>3000</v>
      </c>
      <c r="J7" s="256" t="s">
        <v>396</v>
      </c>
      <c r="K7" s="256" t="s">
        <v>194</v>
      </c>
      <c r="L7" s="256" t="s">
        <v>693</v>
      </c>
      <c r="M7" s="256" t="s">
        <v>113</v>
      </c>
      <c r="N7" s="256" t="s">
        <v>401</v>
      </c>
      <c r="O7" s="256" t="s">
        <v>146</v>
      </c>
      <c r="P7" s="256">
        <v>0</v>
      </c>
      <c r="Q7" s="256"/>
      <c r="R7" s="256"/>
      <c r="S7" s="256" t="s">
        <v>7367</v>
      </c>
      <c r="T7" s="256"/>
      <c r="U7" s="256" t="s">
        <v>7373</v>
      </c>
      <c r="V7" s="256" t="s">
        <v>68</v>
      </c>
      <c r="W7" s="256" t="s">
        <v>68</v>
      </c>
      <c r="X7" s="256" t="s">
        <v>68</v>
      </c>
      <c r="Y7" s="256" t="s">
        <v>68</v>
      </c>
      <c r="Z7" s="256" t="s">
        <v>69</v>
      </c>
      <c r="AA7" s="256"/>
      <c r="AB7" s="256" t="s">
        <v>7365</v>
      </c>
      <c r="AC7" s="257">
        <v>136</v>
      </c>
      <c r="AD7" s="257">
        <v>25</v>
      </c>
      <c r="AE7" s="257">
        <v>29</v>
      </c>
      <c r="AF7" s="604">
        <v>486.40000000000003</v>
      </c>
      <c r="AG7" s="604">
        <v>0</v>
      </c>
      <c r="AH7" s="607">
        <f t="shared" si="0"/>
        <v>486.40000000000003</v>
      </c>
      <c r="AI7" s="458">
        <f t="shared" si="1"/>
        <v>520.44800000000009</v>
      </c>
    </row>
    <row r="8" spans="1:37" s="259" customFormat="1">
      <c r="A8" s="606">
        <v>6</v>
      </c>
      <c r="B8" s="256" t="s">
        <v>6</v>
      </c>
      <c r="C8" s="256" t="s">
        <v>7372</v>
      </c>
      <c r="D8" s="256" t="s">
        <v>7295</v>
      </c>
      <c r="E8" s="256" t="s">
        <v>378</v>
      </c>
      <c r="F8" s="256" t="s">
        <v>7369</v>
      </c>
      <c r="G8" s="256"/>
      <c r="H8" s="256" t="s">
        <v>770</v>
      </c>
      <c r="I8" s="256">
        <v>3000</v>
      </c>
      <c r="J8" s="256" t="s">
        <v>396</v>
      </c>
      <c r="K8" s="256" t="s">
        <v>194</v>
      </c>
      <c r="L8" s="256" t="s">
        <v>7368</v>
      </c>
      <c r="M8" s="256" t="s">
        <v>113</v>
      </c>
      <c r="N8" s="256" t="s">
        <v>401</v>
      </c>
      <c r="O8" s="256" t="s">
        <v>146</v>
      </c>
      <c r="P8" s="256">
        <v>0</v>
      </c>
      <c r="Q8" s="256"/>
      <c r="R8" s="256"/>
      <c r="S8" s="256" t="s">
        <v>7367</v>
      </c>
      <c r="T8" s="256"/>
      <c r="U8" s="256" t="s">
        <v>7371</v>
      </c>
      <c r="V8" s="256" t="s">
        <v>68</v>
      </c>
      <c r="W8" s="256" t="s">
        <v>68</v>
      </c>
      <c r="X8" s="256" t="s">
        <v>68</v>
      </c>
      <c r="Y8" s="256" t="s">
        <v>68</v>
      </c>
      <c r="Z8" s="256" t="s">
        <v>69</v>
      </c>
      <c r="AA8" s="256"/>
      <c r="AB8" s="256" t="s">
        <v>7365</v>
      </c>
      <c r="AC8" s="257">
        <v>136</v>
      </c>
      <c r="AD8" s="257">
        <v>25</v>
      </c>
      <c r="AE8" s="257">
        <v>50</v>
      </c>
      <c r="AF8" s="604">
        <v>540.16000000000008</v>
      </c>
      <c r="AG8" s="604">
        <v>0</v>
      </c>
      <c r="AH8" s="607">
        <f t="shared" si="0"/>
        <v>540.16000000000008</v>
      </c>
      <c r="AI8" s="458">
        <f t="shared" si="1"/>
        <v>577.97120000000007</v>
      </c>
    </row>
    <row r="9" spans="1:37" s="259" customFormat="1">
      <c r="A9" s="606">
        <v>7</v>
      </c>
      <c r="B9" s="256" t="s">
        <v>6</v>
      </c>
      <c r="C9" s="256" t="s">
        <v>7370</v>
      </c>
      <c r="D9" s="256" t="s">
        <v>7295</v>
      </c>
      <c r="E9" s="256" t="s">
        <v>378</v>
      </c>
      <c r="F9" s="256" t="s">
        <v>7369</v>
      </c>
      <c r="G9" s="256"/>
      <c r="H9" s="256" t="s">
        <v>770</v>
      </c>
      <c r="I9" s="256">
        <v>3000</v>
      </c>
      <c r="J9" s="256" t="s">
        <v>396</v>
      </c>
      <c r="K9" s="256" t="s">
        <v>194</v>
      </c>
      <c r="L9" s="256" t="s">
        <v>7368</v>
      </c>
      <c r="M9" s="256" t="s">
        <v>113</v>
      </c>
      <c r="N9" s="256" t="s">
        <v>401</v>
      </c>
      <c r="O9" s="256" t="s">
        <v>146</v>
      </c>
      <c r="P9" s="256">
        <v>0</v>
      </c>
      <c r="Q9" s="256"/>
      <c r="R9" s="256"/>
      <c r="S9" s="256" t="s">
        <v>7367</v>
      </c>
      <c r="T9" s="256"/>
      <c r="U9" s="256" t="s">
        <v>7366</v>
      </c>
      <c r="V9" s="256" t="s">
        <v>68</v>
      </c>
      <c r="W9" s="256" t="s">
        <v>68</v>
      </c>
      <c r="X9" s="256" t="s">
        <v>68</v>
      </c>
      <c r="Y9" s="256" t="s">
        <v>68</v>
      </c>
      <c r="Z9" s="256" t="s">
        <v>69</v>
      </c>
      <c r="AA9" s="256"/>
      <c r="AB9" s="256" t="s">
        <v>7365</v>
      </c>
      <c r="AC9" s="257">
        <v>136</v>
      </c>
      <c r="AD9" s="257">
        <v>25</v>
      </c>
      <c r="AE9" s="257">
        <v>50</v>
      </c>
      <c r="AF9" s="604">
        <v>540.16000000000008</v>
      </c>
      <c r="AG9" s="604">
        <v>0</v>
      </c>
      <c r="AH9" s="607">
        <f t="shared" si="0"/>
        <v>540.16000000000008</v>
      </c>
      <c r="AI9" s="458">
        <f t="shared" si="1"/>
        <v>577.97120000000007</v>
      </c>
    </row>
    <row r="10" spans="1:37" s="259" customFormat="1">
      <c r="A10" s="606">
        <v>8</v>
      </c>
      <c r="B10" s="256" t="s">
        <v>6</v>
      </c>
      <c r="C10" s="256" t="s">
        <v>7364</v>
      </c>
      <c r="D10" s="256" t="s">
        <v>7295</v>
      </c>
      <c r="E10" s="256" t="s">
        <v>381</v>
      </c>
      <c r="F10" s="256" t="s">
        <v>7363</v>
      </c>
      <c r="G10" s="256"/>
      <c r="H10" s="256" t="s">
        <v>449</v>
      </c>
      <c r="I10" s="256">
        <v>3000</v>
      </c>
      <c r="J10" s="256" t="s">
        <v>121</v>
      </c>
      <c r="K10" s="256"/>
      <c r="L10" s="256"/>
      <c r="M10" s="256" t="s">
        <v>74</v>
      </c>
      <c r="N10" s="256" t="s">
        <v>401</v>
      </c>
      <c r="O10" s="256" t="s">
        <v>65</v>
      </c>
      <c r="P10" s="256"/>
      <c r="Q10" s="256"/>
      <c r="R10" s="256"/>
      <c r="S10" s="256"/>
      <c r="T10" s="256"/>
      <c r="U10" s="256" t="s">
        <v>7362</v>
      </c>
      <c r="V10" s="256" t="s">
        <v>68</v>
      </c>
      <c r="W10" s="256" t="s">
        <v>68</v>
      </c>
      <c r="X10" s="256" t="s">
        <v>68</v>
      </c>
      <c r="Y10" s="256" t="s">
        <v>68</v>
      </c>
      <c r="Z10" s="256" t="s">
        <v>69</v>
      </c>
      <c r="AA10" s="256"/>
      <c r="AB10" s="256" t="s">
        <v>7361</v>
      </c>
      <c r="AC10" s="257">
        <v>98</v>
      </c>
      <c r="AD10" s="257">
        <v>8</v>
      </c>
      <c r="AE10" s="257">
        <v>-10</v>
      </c>
      <c r="AF10" s="604">
        <v>245.76000000000005</v>
      </c>
      <c r="AG10" s="604">
        <v>0</v>
      </c>
      <c r="AH10" s="607">
        <f t="shared" si="0"/>
        <v>245.76000000000005</v>
      </c>
      <c r="AI10" s="458">
        <f t="shared" si="1"/>
        <v>262.96320000000009</v>
      </c>
    </row>
    <row r="11" spans="1:37" s="259" customFormat="1">
      <c r="A11" s="606">
        <v>9</v>
      </c>
      <c r="B11" s="256" t="s">
        <v>6</v>
      </c>
      <c r="C11" s="256" t="s">
        <v>7360</v>
      </c>
      <c r="D11" s="256" t="s">
        <v>7295</v>
      </c>
      <c r="E11" s="256" t="s">
        <v>409</v>
      </c>
      <c r="F11" s="256" t="s">
        <v>7338</v>
      </c>
      <c r="G11" s="256"/>
      <c r="H11" s="256" t="s">
        <v>7359</v>
      </c>
      <c r="I11" s="256"/>
      <c r="J11" s="256" t="s">
        <v>389</v>
      </c>
      <c r="K11" s="256"/>
      <c r="L11" s="256" t="s">
        <v>404</v>
      </c>
      <c r="M11" s="256" t="s">
        <v>236</v>
      </c>
      <c r="N11" s="256" t="s">
        <v>436</v>
      </c>
      <c r="O11" s="256" t="s">
        <v>139</v>
      </c>
      <c r="P11" s="256"/>
      <c r="Q11" s="256"/>
      <c r="R11" s="256"/>
      <c r="S11" s="256" t="s">
        <v>7358</v>
      </c>
      <c r="T11" s="256"/>
      <c r="U11" s="256" t="s">
        <v>7357</v>
      </c>
      <c r="V11" s="256" t="s">
        <v>2233</v>
      </c>
      <c r="W11" s="256" t="s">
        <v>2234</v>
      </c>
      <c r="X11" s="256" t="s">
        <v>68</v>
      </c>
      <c r="Y11" s="256" t="s">
        <v>68</v>
      </c>
      <c r="Z11" s="256" t="s">
        <v>69</v>
      </c>
      <c r="AA11" s="256"/>
      <c r="AB11" s="256" t="s">
        <v>7356</v>
      </c>
      <c r="AC11" s="257">
        <v>78</v>
      </c>
      <c r="AD11" s="257">
        <v>15</v>
      </c>
      <c r="AE11" s="257">
        <v>13</v>
      </c>
      <c r="AF11" s="604">
        <v>271.36000000000007</v>
      </c>
      <c r="AG11" s="604">
        <v>0</v>
      </c>
      <c r="AH11" s="607">
        <f t="shared" si="0"/>
        <v>271.36000000000007</v>
      </c>
      <c r="AI11" s="458">
        <f t="shared" si="1"/>
        <v>290.35520000000008</v>
      </c>
    </row>
    <row r="12" spans="1:37" s="259" customFormat="1">
      <c r="A12" s="606">
        <v>10</v>
      </c>
      <c r="B12" s="256" t="s">
        <v>6</v>
      </c>
      <c r="C12" s="256" t="s">
        <v>7355</v>
      </c>
      <c r="D12" s="256" t="s">
        <v>7295</v>
      </c>
      <c r="E12" s="256" t="s">
        <v>406</v>
      </c>
      <c r="F12" s="256" t="s">
        <v>7338</v>
      </c>
      <c r="G12" s="256"/>
      <c r="H12" s="256" t="s">
        <v>3560</v>
      </c>
      <c r="I12" s="256"/>
      <c r="J12" s="256" t="s">
        <v>108</v>
      </c>
      <c r="K12" s="256"/>
      <c r="L12" s="256">
        <v>120</v>
      </c>
      <c r="M12" s="256" t="s">
        <v>236</v>
      </c>
      <c r="N12" s="256" t="s">
        <v>436</v>
      </c>
      <c r="O12" s="256" t="s">
        <v>139</v>
      </c>
      <c r="P12" s="256"/>
      <c r="Q12" s="256"/>
      <c r="R12" s="256"/>
      <c r="S12" s="256"/>
      <c r="T12" s="256"/>
      <c r="U12" s="256" t="s">
        <v>7354</v>
      </c>
      <c r="V12" s="256" t="s">
        <v>68</v>
      </c>
      <c r="W12" s="256" t="s">
        <v>68</v>
      </c>
      <c r="X12" s="256" t="s">
        <v>68</v>
      </c>
      <c r="Y12" s="256" t="s">
        <v>68</v>
      </c>
      <c r="Z12" s="256" t="s">
        <v>69</v>
      </c>
      <c r="AA12" s="256"/>
      <c r="AB12" s="256" t="s">
        <v>7345</v>
      </c>
      <c r="AC12" s="257">
        <v>84</v>
      </c>
      <c r="AD12" s="257">
        <v>0</v>
      </c>
      <c r="AE12" s="257">
        <v>0</v>
      </c>
      <c r="AF12" s="604">
        <v>215.04000000000002</v>
      </c>
      <c r="AG12" s="604">
        <v>0</v>
      </c>
      <c r="AH12" s="607">
        <f t="shared" si="0"/>
        <v>215.04000000000002</v>
      </c>
      <c r="AI12" s="458">
        <f t="shared" si="1"/>
        <v>230.09280000000004</v>
      </c>
    </row>
    <row r="13" spans="1:37" s="259" customFormat="1">
      <c r="A13" s="606">
        <v>11</v>
      </c>
      <c r="B13" s="256" t="s">
        <v>6</v>
      </c>
      <c r="C13" s="256" t="s">
        <v>7353</v>
      </c>
      <c r="D13" s="256" t="s">
        <v>7295</v>
      </c>
      <c r="E13" s="256" t="s">
        <v>3884</v>
      </c>
      <c r="F13" s="256" t="s">
        <v>7338</v>
      </c>
      <c r="G13" s="256"/>
      <c r="H13" s="256" t="s">
        <v>449</v>
      </c>
      <c r="I13" s="256">
        <v>3000</v>
      </c>
      <c r="J13" s="256" t="s">
        <v>389</v>
      </c>
      <c r="K13" s="256" t="s">
        <v>437</v>
      </c>
      <c r="L13" s="256" t="s">
        <v>448</v>
      </c>
      <c r="M13" s="256" t="s">
        <v>74</v>
      </c>
      <c r="N13" s="256" t="s">
        <v>401</v>
      </c>
      <c r="O13" s="256" t="s">
        <v>65</v>
      </c>
      <c r="P13" s="256">
        <v>0</v>
      </c>
      <c r="Q13" s="256"/>
      <c r="R13" s="256"/>
      <c r="S13" s="256" t="s">
        <v>438</v>
      </c>
      <c r="T13" s="256"/>
      <c r="U13" s="256" t="s">
        <v>7352</v>
      </c>
      <c r="V13" s="256" t="s">
        <v>68</v>
      </c>
      <c r="W13" s="256" t="s">
        <v>68</v>
      </c>
      <c r="X13" s="256" t="s">
        <v>68</v>
      </c>
      <c r="Y13" s="256" t="s">
        <v>68</v>
      </c>
      <c r="Z13" s="256" t="s">
        <v>69</v>
      </c>
      <c r="AA13" s="256"/>
      <c r="AB13" s="256" t="s">
        <v>7335</v>
      </c>
      <c r="AC13" s="257">
        <v>98</v>
      </c>
      <c r="AD13" s="257">
        <v>15</v>
      </c>
      <c r="AE13" s="257">
        <v>25</v>
      </c>
      <c r="AF13" s="604">
        <v>353.28000000000003</v>
      </c>
      <c r="AG13" s="604">
        <v>0</v>
      </c>
      <c r="AH13" s="607">
        <f t="shared" si="0"/>
        <v>353.28000000000003</v>
      </c>
      <c r="AI13" s="458">
        <f t="shared" si="1"/>
        <v>378.00960000000003</v>
      </c>
    </row>
    <row r="14" spans="1:37" s="259" customFormat="1">
      <c r="A14" s="606">
        <v>12</v>
      </c>
      <c r="B14" s="256" t="s">
        <v>6</v>
      </c>
      <c r="C14" s="256" t="s">
        <v>7351</v>
      </c>
      <c r="D14" s="256" t="s">
        <v>7295</v>
      </c>
      <c r="E14" s="256" t="s">
        <v>3884</v>
      </c>
      <c r="F14" s="256" t="s">
        <v>7338</v>
      </c>
      <c r="G14" s="256"/>
      <c r="H14" s="256" t="s">
        <v>449</v>
      </c>
      <c r="I14" s="256">
        <v>3000</v>
      </c>
      <c r="J14" s="256" t="s">
        <v>389</v>
      </c>
      <c r="K14" s="256" t="s">
        <v>437</v>
      </c>
      <c r="L14" s="256" t="s">
        <v>448</v>
      </c>
      <c r="M14" s="256" t="s">
        <v>74</v>
      </c>
      <c r="N14" s="256" t="s">
        <v>401</v>
      </c>
      <c r="O14" s="256" t="s">
        <v>65</v>
      </c>
      <c r="P14" s="256">
        <v>0</v>
      </c>
      <c r="Q14" s="256"/>
      <c r="R14" s="256"/>
      <c r="S14" s="256" t="s">
        <v>438</v>
      </c>
      <c r="T14" s="256" t="s">
        <v>375</v>
      </c>
      <c r="U14" s="256" t="s">
        <v>7350</v>
      </c>
      <c r="V14" s="256" t="s">
        <v>68</v>
      </c>
      <c r="W14" s="256" t="s">
        <v>68</v>
      </c>
      <c r="X14" s="256" t="s">
        <v>68</v>
      </c>
      <c r="Y14" s="256" t="s">
        <v>68</v>
      </c>
      <c r="Z14" s="256" t="s">
        <v>69</v>
      </c>
      <c r="AA14" s="256"/>
      <c r="AB14" s="256" t="s">
        <v>7335</v>
      </c>
      <c r="AC14" s="257">
        <v>98</v>
      </c>
      <c r="AD14" s="257">
        <v>15</v>
      </c>
      <c r="AE14" s="257">
        <v>25</v>
      </c>
      <c r="AF14" s="604">
        <v>353.28000000000003</v>
      </c>
      <c r="AG14" s="604">
        <v>0</v>
      </c>
      <c r="AH14" s="607">
        <f t="shared" si="0"/>
        <v>353.28000000000003</v>
      </c>
      <c r="AI14" s="458">
        <f t="shared" si="1"/>
        <v>378.00960000000003</v>
      </c>
    </row>
    <row r="15" spans="1:37" s="259" customFormat="1">
      <c r="A15" s="606">
        <v>13</v>
      </c>
      <c r="B15" s="256" t="s">
        <v>6</v>
      </c>
      <c r="C15" s="256" t="s">
        <v>7349</v>
      </c>
      <c r="D15" s="256" t="s">
        <v>7295</v>
      </c>
      <c r="E15" s="256" t="s">
        <v>3884</v>
      </c>
      <c r="F15" s="256" t="s">
        <v>7338</v>
      </c>
      <c r="G15" s="256"/>
      <c r="H15" s="256" t="s">
        <v>449</v>
      </c>
      <c r="I15" s="256">
        <v>3000</v>
      </c>
      <c r="J15" s="256" t="s">
        <v>389</v>
      </c>
      <c r="K15" s="256" t="s">
        <v>437</v>
      </c>
      <c r="L15" s="256" t="s">
        <v>448</v>
      </c>
      <c r="M15" s="256" t="s">
        <v>74</v>
      </c>
      <c r="N15" s="256" t="s">
        <v>401</v>
      </c>
      <c r="O15" s="256" t="s">
        <v>65</v>
      </c>
      <c r="P15" s="256">
        <v>0</v>
      </c>
      <c r="Q15" s="256"/>
      <c r="R15" s="256"/>
      <c r="S15" s="256" t="s">
        <v>438</v>
      </c>
      <c r="T15" s="256" t="s">
        <v>375</v>
      </c>
      <c r="U15" s="256" t="s">
        <v>7348</v>
      </c>
      <c r="V15" s="256" t="s">
        <v>68</v>
      </c>
      <c r="W15" s="256" t="s">
        <v>68</v>
      </c>
      <c r="X15" s="256" t="s">
        <v>68</v>
      </c>
      <c r="Y15" s="256" t="s">
        <v>68</v>
      </c>
      <c r="Z15" s="256" t="s">
        <v>69</v>
      </c>
      <c r="AA15" s="256"/>
      <c r="AB15" s="256" t="s">
        <v>7335</v>
      </c>
      <c r="AC15" s="257">
        <v>98</v>
      </c>
      <c r="AD15" s="257">
        <v>15</v>
      </c>
      <c r="AE15" s="257">
        <v>25</v>
      </c>
      <c r="AF15" s="604">
        <v>353.28000000000003</v>
      </c>
      <c r="AG15" s="604">
        <v>0</v>
      </c>
      <c r="AH15" s="607">
        <f t="shared" si="0"/>
        <v>353.28000000000003</v>
      </c>
      <c r="AI15" s="458">
        <f t="shared" si="1"/>
        <v>378.00960000000003</v>
      </c>
    </row>
    <row r="16" spans="1:37" s="259" customFormat="1">
      <c r="A16" s="606">
        <v>14</v>
      </c>
      <c r="B16" s="256" t="s">
        <v>6</v>
      </c>
      <c r="C16" s="256" t="s">
        <v>7347</v>
      </c>
      <c r="D16" s="256" t="s">
        <v>7295</v>
      </c>
      <c r="E16" s="256" t="s">
        <v>408</v>
      </c>
      <c r="F16" s="256" t="s">
        <v>7338</v>
      </c>
      <c r="G16" s="256"/>
      <c r="H16" s="256" t="s">
        <v>459</v>
      </c>
      <c r="I16" s="256"/>
      <c r="J16" s="256" t="s">
        <v>389</v>
      </c>
      <c r="K16" s="256" t="s">
        <v>458</v>
      </c>
      <c r="L16" s="256" t="s">
        <v>404</v>
      </c>
      <c r="M16" s="256" t="s">
        <v>63</v>
      </c>
      <c r="N16" s="256" t="s">
        <v>436</v>
      </c>
      <c r="O16" s="256" t="s">
        <v>139</v>
      </c>
      <c r="P16" s="256"/>
      <c r="Q16" s="256"/>
      <c r="R16" s="256"/>
      <c r="S16" s="256"/>
      <c r="T16" s="256"/>
      <c r="U16" s="256" t="s">
        <v>7346</v>
      </c>
      <c r="V16" s="256" t="s">
        <v>68</v>
      </c>
      <c r="W16" s="256" t="s">
        <v>68</v>
      </c>
      <c r="X16" s="256" t="s">
        <v>68</v>
      </c>
      <c r="Y16" s="256" t="s">
        <v>68</v>
      </c>
      <c r="Z16" s="256" t="s">
        <v>69</v>
      </c>
      <c r="AA16" s="256"/>
      <c r="AB16" s="256" t="s">
        <v>7345</v>
      </c>
      <c r="AC16" s="257">
        <v>117</v>
      </c>
      <c r="AD16" s="257">
        <v>15</v>
      </c>
      <c r="AE16" s="257">
        <v>13</v>
      </c>
      <c r="AF16" s="604">
        <v>371.20000000000005</v>
      </c>
      <c r="AG16" s="604">
        <v>0</v>
      </c>
      <c r="AH16" s="607">
        <f t="shared" si="0"/>
        <v>371.20000000000005</v>
      </c>
      <c r="AI16" s="458">
        <f t="shared" si="1"/>
        <v>397.18400000000008</v>
      </c>
    </row>
    <row r="17" spans="1:35" s="259" customFormat="1">
      <c r="A17" s="606">
        <v>15</v>
      </c>
      <c r="B17" s="256" t="s">
        <v>6</v>
      </c>
      <c r="C17" s="256" t="s">
        <v>7344</v>
      </c>
      <c r="D17" s="256" t="s">
        <v>7295</v>
      </c>
      <c r="E17" s="256" t="s">
        <v>445</v>
      </c>
      <c r="F17" s="256" t="s">
        <v>7338</v>
      </c>
      <c r="G17" s="256"/>
      <c r="H17" s="256" t="s">
        <v>3166</v>
      </c>
      <c r="I17" s="256" t="s">
        <v>3213</v>
      </c>
      <c r="J17" s="256" t="s">
        <v>389</v>
      </c>
      <c r="K17" s="256" t="s">
        <v>437</v>
      </c>
      <c r="L17" s="256">
        <v>1000</v>
      </c>
      <c r="M17" s="256" t="s">
        <v>74</v>
      </c>
      <c r="N17" s="256" t="s">
        <v>401</v>
      </c>
      <c r="O17" s="256" t="s">
        <v>65</v>
      </c>
      <c r="P17" s="256">
        <v>0</v>
      </c>
      <c r="Q17" s="256"/>
      <c r="R17" s="256"/>
      <c r="S17" s="256" t="s">
        <v>7343</v>
      </c>
      <c r="T17" s="256"/>
      <c r="U17" s="256" t="s">
        <v>7342</v>
      </c>
      <c r="V17" s="256" t="s">
        <v>68</v>
      </c>
      <c r="W17" s="256" t="s">
        <v>68</v>
      </c>
      <c r="X17" s="256" t="s">
        <v>68</v>
      </c>
      <c r="Y17" s="256" t="s">
        <v>68</v>
      </c>
      <c r="Z17" s="256" t="s">
        <v>69</v>
      </c>
      <c r="AA17" s="256"/>
      <c r="AB17" s="256" t="s">
        <v>7335</v>
      </c>
      <c r="AC17" s="257">
        <v>78</v>
      </c>
      <c r="AD17" s="257">
        <v>15</v>
      </c>
      <c r="AE17" s="257">
        <v>8</v>
      </c>
      <c r="AF17" s="604">
        <v>258.56000000000006</v>
      </c>
      <c r="AG17" s="604">
        <v>0</v>
      </c>
      <c r="AH17" s="607">
        <f t="shared" si="0"/>
        <v>258.56000000000006</v>
      </c>
      <c r="AI17" s="458">
        <f t="shared" si="1"/>
        <v>276.65920000000006</v>
      </c>
    </row>
    <row r="18" spans="1:35" s="259" customFormat="1">
      <c r="A18" s="606">
        <v>16</v>
      </c>
      <c r="B18" s="256" t="s">
        <v>6</v>
      </c>
      <c r="C18" s="256" t="s">
        <v>7341</v>
      </c>
      <c r="D18" s="256" t="s">
        <v>7295</v>
      </c>
      <c r="E18" s="256" t="s">
        <v>3884</v>
      </c>
      <c r="F18" s="256" t="s">
        <v>7338</v>
      </c>
      <c r="G18" s="256"/>
      <c r="H18" s="256" t="s">
        <v>6806</v>
      </c>
      <c r="I18" s="256" t="s">
        <v>3213</v>
      </c>
      <c r="J18" s="256" t="s">
        <v>389</v>
      </c>
      <c r="K18" s="256" t="s">
        <v>437</v>
      </c>
      <c r="L18" s="256"/>
      <c r="M18" s="256" t="s">
        <v>74</v>
      </c>
      <c r="N18" s="256" t="s">
        <v>401</v>
      </c>
      <c r="O18" s="256" t="s">
        <v>65</v>
      </c>
      <c r="P18" s="256">
        <v>0</v>
      </c>
      <c r="Q18" s="256"/>
      <c r="R18" s="256"/>
      <c r="S18" s="256" t="s">
        <v>7337</v>
      </c>
      <c r="T18" s="256"/>
      <c r="U18" s="256" t="s">
        <v>7340</v>
      </c>
      <c r="V18" s="256" t="s">
        <v>68</v>
      </c>
      <c r="W18" s="256" t="s">
        <v>68</v>
      </c>
      <c r="X18" s="256" t="s">
        <v>68</v>
      </c>
      <c r="Y18" s="256" t="s">
        <v>68</v>
      </c>
      <c r="Z18" s="256" t="s">
        <v>69</v>
      </c>
      <c r="AA18" s="256"/>
      <c r="AB18" s="256" t="s">
        <v>7335</v>
      </c>
      <c r="AC18" s="257">
        <v>91</v>
      </c>
      <c r="AD18" s="257">
        <v>15</v>
      </c>
      <c r="AE18" s="257">
        <v>-10</v>
      </c>
      <c r="AF18" s="604">
        <v>245.76000000000005</v>
      </c>
      <c r="AG18" s="604">
        <v>0</v>
      </c>
      <c r="AH18" s="607">
        <f t="shared" si="0"/>
        <v>245.76000000000005</v>
      </c>
      <c r="AI18" s="458">
        <f t="shared" si="1"/>
        <v>262.96320000000009</v>
      </c>
    </row>
    <row r="19" spans="1:35" s="259" customFormat="1">
      <c r="A19" s="606">
        <v>17</v>
      </c>
      <c r="B19" s="256" t="s">
        <v>6</v>
      </c>
      <c r="C19" s="256" t="s">
        <v>7339</v>
      </c>
      <c r="D19" s="256" t="s">
        <v>7295</v>
      </c>
      <c r="E19" s="256" t="s">
        <v>3884</v>
      </c>
      <c r="F19" s="256" t="s">
        <v>7338</v>
      </c>
      <c r="G19" s="256"/>
      <c r="H19" s="256" t="s">
        <v>6806</v>
      </c>
      <c r="I19" s="256" t="s">
        <v>3213</v>
      </c>
      <c r="J19" s="256" t="s">
        <v>389</v>
      </c>
      <c r="K19" s="256" t="s">
        <v>437</v>
      </c>
      <c r="L19" s="256"/>
      <c r="M19" s="256" t="s">
        <v>74</v>
      </c>
      <c r="N19" s="256" t="s">
        <v>401</v>
      </c>
      <c r="O19" s="256" t="s">
        <v>65</v>
      </c>
      <c r="P19" s="256">
        <v>0</v>
      </c>
      <c r="Q19" s="256"/>
      <c r="R19" s="256"/>
      <c r="S19" s="256" t="s">
        <v>7337</v>
      </c>
      <c r="T19" s="256" t="s">
        <v>375</v>
      </c>
      <c r="U19" s="256" t="s">
        <v>7336</v>
      </c>
      <c r="V19" s="256" t="s">
        <v>68</v>
      </c>
      <c r="W19" s="256" t="s">
        <v>68</v>
      </c>
      <c r="X19" s="256" t="s">
        <v>68</v>
      </c>
      <c r="Y19" s="256" t="s">
        <v>68</v>
      </c>
      <c r="Z19" s="256" t="s">
        <v>69</v>
      </c>
      <c r="AA19" s="256"/>
      <c r="AB19" s="256" t="s">
        <v>7335</v>
      </c>
      <c r="AC19" s="257">
        <v>91</v>
      </c>
      <c r="AD19" s="257">
        <v>15</v>
      </c>
      <c r="AE19" s="257">
        <v>-10</v>
      </c>
      <c r="AF19" s="604">
        <v>245.76000000000005</v>
      </c>
      <c r="AG19" s="604">
        <v>0</v>
      </c>
      <c r="AH19" s="607">
        <f t="shared" si="0"/>
        <v>245.76000000000005</v>
      </c>
      <c r="AI19" s="458">
        <f t="shared" si="1"/>
        <v>262.96320000000009</v>
      </c>
    </row>
    <row r="20" spans="1:35" s="259" customFormat="1">
      <c r="A20" s="606">
        <v>18</v>
      </c>
      <c r="B20" s="256" t="s">
        <v>6</v>
      </c>
      <c r="C20" s="256" t="s">
        <v>7334</v>
      </c>
      <c r="D20" s="256" t="s">
        <v>7295</v>
      </c>
      <c r="E20" s="256" t="s">
        <v>1090</v>
      </c>
      <c r="F20" s="256" t="s">
        <v>7319</v>
      </c>
      <c r="G20" s="256"/>
      <c r="H20" s="256" t="s">
        <v>7333</v>
      </c>
      <c r="I20" s="256">
        <v>3000</v>
      </c>
      <c r="J20" s="256" t="s">
        <v>389</v>
      </c>
      <c r="K20" s="256" t="s">
        <v>437</v>
      </c>
      <c r="L20" s="256" t="s">
        <v>448</v>
      </c>
      <c r="M20" s="256" t="s">
        <v>74</v>
      </c>
      <c r="N20" s="256" t="s">
        <v>401</v>
      </c>
      <c r="O20" s="256" t="s">
        <v>65</v>
      </c>
      <c r="P20" s="256">
        <v>0</v>
      </c>
      <c r="Q20" s="256"/>
      <c r="R20" s="256"/>
      <c r="S20" s="256" t="s">
        <v>7332</v>
      </c>
      <c r="T20" s="256"/>
      <c r="U20" s="256" t="s">
        <v>7331</v>
      </c>
      <c r="V20" s="256" t="s">
        <v>68</v>
      </c>
      <c r="W20" s="256" t="s">
        <v>68</v>
      </c>
      <c r="X20" s="256" t="s">
        <v>68</v>
      </c>
      <c r="Y20" s="256" t="s">
        <v>68</v>
      </c>
      <c r="Z20" s="256" t="s">
        <v>69</v>
      </c>
      <c r="AA20" s="256"/>
      <c r="AB20" s="256" t="s">
        <v>141</v>
      </c>
      <c r="AC20" s="257">
        <v>199</v>
      </c>
      <c r="AD20" s="257">
        <v>15</v>
      </c>
      <c r="AE20" s="257">
        <v>25</v>
      </c>
      <c r="AF20" s="604">
        <v>611.84</v>
      </c>
      <c r="AG20" s="604">
        <v>0</v>
      </c>
      <c r="AH20" s="607">
        <f t="shared" si="0"/>
        <v>611.84</v>
      </c>
      <c r="AI20" s="458">
        <f t="shared" si="1"/>
        <v>654.66880000000003</v>
      </c>
    </row>
    <row r="21" spans="1:35" s="259" customFormat="1">
      <c r="A21" s="606">
        <v>19</v>
      </c>
      <c r="B21" s="256" t="s">
        <v>6</v>
      </c>
      <c r="C21" s="256" t="s">
        <v>7330</v>
      </c>
      <c r="D21" s="256" t="s">
        <v>7295</v>
      </c>
      <c r="E21" s="256" t="s">
        <v>460</v>
      </c>
      <c r="F21" s="256" t="s">
        <v>7319</v>
      </c>
      <c r="G21" s="256"/>
      <c r="H21" s="256" t="s">
        <v>7329</v>
      </c>
      <c r="I21" s="256"/>
      <c r="J21" s="256" t="s">
        <v>396</v>
      </c>
      <c r="K21" s="256"/>
      <c r="L21" s="256"/>
      <c r="M21" s="256" t="s">
        <v>74</v>
      </c>
      <c r="N21" s="256" t="s">
        <v>401</v>
      </c>
      <c r="O21" s="256" t="s">
        <v>65</v>
      </c>
      <c r="P21" s="256"/>
      <c r="Q21" s="256"/>
      <c r="R21" s="256"/>
      <c r="S21" s="256"/>
      <c r="T21" s="256"/>
      <c r="U21" s="256" t="s">
        <v>7328</v>
      </c>
      <c r="V21" s="256" t="s">
        <v>68</v>
      </c>
      <c r="W21" s="256" t="s">
        <v>68</v>
      </c>
      <c r="X21" s="256" t="s">
        <v>68</v>
      </c>
      <c r="Y21" s="256" t="s">
        <v>68</v>
      </c>
      <c r="Z21" s="256" t="s">
        <v>69</v>
      </c>
      <c r="AA21" s="256"/>
      <c r="AB21" s="256" t="s">
        <v>141</v>
      </c>
      <c r="AC21" s="257">
        <v>240</v>
      </c>
      <c r="AD21" s="257">
        <v>25</v>
      </c>
      <c r="AE21" s="257">
        <v>-10</v>
      </c>
      <c r="AF21" s="604">
        <v>652.80000000000007</v>
      </c>
      <c r="AG21" s="604">
        <v>0</v>
      </c>
      <c r="AH21" s="607">
        <f t="shared" si="0"/>
        <v>652.80000000000007</v>
      </c>
      <c r="AI21" s="458">
        <f t="shared" si="1"/>
        <v>698.49600000000009</v>
      </c>
    </row>
    <row r="22" spans="1:35" s="259" customFormat="1">
      <c r="A22" s="606">
        <v>20</v>
      </c>
      <c r="B22" s="256" t="s">
        <v>6</v>
      </c>
      <c r="C22" s="256" t="s">
        <v>7327</v>
      </c>
      <c r="D22" s="256" t="s">
        <v>7295</v>
      </c>
      <c r="E22" s="256" t="s">
        <v>460</v>
      </c>
      <c r="F22" s="256" t="s">
        <v>7319</v>
      </c>
      <c r="G22" s="256"/>
      <c r="H22" s="256" t="s">
        <v>7324</v>
      </c>
      <c r="I22" s="256"/>
      <c r="J22" s="256" t="s">
        <v>396</v>
      </c>
      <c r="K22" s="256"/>
      <c r="L22" s="256"/>
      <c r="M22" s="256" t="s">
        <v>74</v>
      </c>
      <c r="N22" s="256" t="s">
        <v>401</v>
      </c>
      <c r="O22" s="256" t="s">
        <v>65</v>
      </c>
      <c r="P22" s="256"/>
      <c r="Q22" s="256"/>
      <c r="R22" s="256"/>
      <c r="S22" s="256"/>
      <c r="T22" s="256"/>
      <c r="U22" s="256" t="s">
        <v>7326</v>
      </c>
      <c r="V22" s="256" t="s">
        <v>68</v>
      </c>
      <c r="W22" s="256" t="s">
        <v>68</v>
      </c>
      <c r="X22" s="256" t="s">
        <v>68</v>
      </c>
      <c r="Y22" s="256" t="s">
        <v>68</v>
      </c>
      <c r="Z22" s="256" t="s">
        <v>69</v>
      </c>
      <c r="AA22" s="256"/>
      <c r="AB22" s="256" t="s">
        <v>141</v>
      </c>
      <c r="AC22" s="257">
        <v>240</v>
      </c>
      <c r="AD22" s="257">
        <v>25</v>
      </c>
      <c r="AE22" s="257">
        <v>-10</v>
      </c>
      <c r="AF22" s="604">
        <v>652.80000000000007</v>
      </c>
      <c r="AG22" s="604">
        <v>0</v>
      </c>
      <c r="AH22" s="607">
        <f t="shared" si="0"/>
        <v>652.80000000000007</v>
      </c>
      <c r="AI22" s="458">
        <f t="shared" si="1"/>
        <v>698.49600000000009</v>
      </c>
    </row>
    <row r="23" spans="1:35" s="259" customFormat="1">
      <c r="A23" s="606">
        <v>21</v>
      </c>
      <c r="B23" s="256" t="s">
        <v>6</v>
      </c>
      <c r="C23" s="256" t="s">
        <v>7325</v>
      </c>
      <c r="D23" s="256" t="s">
        <v>7295</v>
      </c>
      <c r="E23" s="256" t="s">
        <v>460</v>
      </c>
      <c r="F23" s="256" t="s">
        <v>7319</v>
      </c>
      <c r="G23" s="256"/>
      <c r="H23" s="256" t="s">
        <v>7324</v>
      </c>
      <c r="I23" s="256"/>
      <c r="J23" s="256" t="s">
        <v>396</v>
      </c>
      <c r="K23" s="256" t="s">
        <v>437</v>
      </c>
      <c r="L23" s="256" t="s">
        <v>7323</v>
      </c>
      <c r="M23" s="256" t="s">
        <v>74</v>
      </c>
      <c r="N23" s="256" t="s">
        <v>401</v>
      </c>
      <c r="O23" s="256" t="s">
        <v>65</v>
      </c>
      <c r="P23" s="256"/>
      <c r="Q23" s="256"/>
      <c r="R23" s="256"/>
      <c r="S23" s="256" t="s">
        <v>7322</v>
      </c>
      <c r="T23" s="256"/>
      <c r="U23" s="256" t="s">
        <v>7321</v>
      </c>
      <c r="V23" s="256" t="s">
        <v>68</v>
      </c>
      <c r="W23" s="256" t="s">
        <v>68</v>
      </c>
      <c r="X23" s="256" t="s">
        <v>68</v>
      </c>
      <c r="Y23" s="256" t="s">
        <v>68</v>
      </c>
      <c r="Z23" s="256" t="s">
        <v>69</v>
      </c>
      <c r="AA23" s="256"/>
      <c r="AB23" s="256" t="s">
        <v>141</v>
      </c>
      <c r="AC23" s="257">
        <v>240</v>
      </c>
      <c r="AD23" s="257">
        <v>25</v>
      </c>
      <c r="AE23" s="257">
        <v>25</v>
      </c>
      <c r="AF23" s="604">
        <v>742.40000000000009</v>
      </c>
      <c r="AG23" s="604">
        <v>0</v>
      </c>
      <c r="AH23" s="607">
        <f t="shared" si="0"/>
        <v>742.40000000000009</v>
      </c>
      <c r="AI23" s="458">
        <f t="shared" si="1"/>
        <v>794.36800000000017</v>
      </c>
    </row>
    <row r="24" spans="1:35" s="259" customFormat="1">
      <c r="A24" s="606">
        <v>22</v>
      </c>
      <c r="B24" s="256" t="s">
        <v>6</v>
      </c>
      <c r="C24" s="256" t="s">
        <v>7320</v>
      </c>
      <c r="D24" s="256" t="s">
        <v>7295</v>
      </c>
      <c r="E24" s="256" t="s">
        <v>406</v>
      </c>
      <c r="F24" s="256" t="s">
        <v>7319</v>
      </c>
      <c r="G24" s="256"/>
      <c r="H24" s="256" t="s">
        <v>4456</v>
      </c>
      <c r="I24" s="256"/>
      <c r="J24" s="256" t="s">
        <v>121</v>
      </c>
      <c r="K24" s="256"/>
      <c r="L24" s="256" t="s">
        <v>404</v>
      </c>
      <c r="M24" s="256" t="s">
        <v>236</v>
      </c>
      <c r="N24" s="256" t="s">
        <v>436</v>
      </c>
      <c r="O24" s="256" t="s">
        <v>7318</v>
      </c>
      <c r="P24" s="256"/>
      <c r="Q24" s="256"/>
      <c r="R24" s="256"/>
      <c r="S24" s="256"/>
      <c r="T24" s="256"/>
      <c r="U24" s="256" t="s">
        <v>7317</v>
      </c>
      <c r="V24" s="256" t="s">
        <v>68</v>
      </c>
      <c r="W24" s="256" t="s">
        <v>68</v>
      </c>
      <c r="X24" s="256" t="s">
        <v>68</v>
      </c>
      <c r="Y24" s="256" t="s">
        <v>68</v>
      </c>
      <c r="Z24" s="256" t="s">
        <v>69</v>
      </c>
      <c r="AA24" s="256"/>
      <c r="AB24" s="256" t="s">
        <v>7316</v>
      </c>
      <c r="AC24" s="257">
        <v>240</v>
      </c>
      <c r="AD24" s="257">
        <v>8</v>
      </c>
      <c r="AE24" s="257">
        <v>13</v>
      </c>
      <c r="AF24" s="604">
        <v>668.16000000000008</v>
      </c>
      <c r="AG24" s="604">
        <v>0</v>
      </c>
      <c r="AH24" s="607">
        <f t="shared" si="0"/>
        <v>668.16000000000008</v>
      </c>
      <c r="AI24" s="458">
        <f t="shared" si="1"/>
        <v>714.9312000000001</v>
      </c>
    </row>
    <row r="25" spans="1:35" s="259" customFormat="1">
      <c r="A25" s="606">
        <v>23</v>
      </c>
      <c r="B25" s="256" t="s">
        <v>6</v>
      </c>
      <c r="C25" s="256" t="s">
        <v>7315</v>
      </c>
      <c r="D25" s="256" t="s">
        <v>7295</v>
      </c>
      <c r="E25" s="256" t="s">
        <v>1811</v>
      </c>
      <c r="F25" s="256" t="s">
        <v>4087</v>
      </c>
      <c r="G25" s="256"/>
      <c r="H25" s="256" t="s">
        <v>7314</v>
      </c>
      <c r="I25" s="256" t="s">
        <v>714</v>
      </c>
      <c r="J25" s="256" t="s">
        <v>396</v>
      </c>
      <c r="K25" s="256" t="s">
        <v>437</v>
      </c>
      <c r="L25" s="256" t="s">
        <v>448</v>
      </c>
      <c r="M25" s="256" t="s">
        <v>113</v>
      </c>
      <c r="N25" s="256" t="s">
        <v>401</v>
      </c>
      <c r="O25" s="256" t="s">
        <v>65</v>
      </c>
      <c r="P25" s="256">
        <v>0</v>
      </c>
      <c r="Q25" s="256"/>
      <c r="R25" s="256"/>
      <c r="S25" s="256" t="s">
        <v>698</v>
      </c>
      <c r="T25" s="256"/>
      <c r="U25" s="256" t="s">
        <v>7313</v>
      </c>
      <c r="V25" s="256" t="s">
        <v>68</v>
      </c>
      <c r="W25" s="256" t="s">
        <v>68</v>
      </c>
      <c r="X25" s="256" t="s">
        <v>68</v>
      </c>
      <c r="Y25" s="256" t="s">
        <v>68</v>
      </c>
      <c r="Z25" s="256" t="s">
        <v>69</v>
      </c>
      <c r="AA25" s="256"/>
      <c r="AB25" s="256" t="s">
        <v>7312</v>
      </c>
      <c r="AC25" s="257">
        <v>184</v>
      </c>
      <c r="AD25" s="257">
        <v>25</v>
      </c>
      <c r="AE25" s="257">
        <v>25</v>
      </c>
      <c r="AF25" s="604">
        <v>599.04000000000008</v>
      </c>
      <c r="AG25" s="604">
        <v>0</v>
      </c>
      <c r="AH25" s="607">
        <f t="shared" si="0"/>
        <v>599.04000000000008</v>
      </c>
      <c r="AI25" s="458">
        <f t="shared" si="1"/>
        <v>640.97280000000012</v>
      </c>
    </row>
    <row r="26" spans="1:35" s="259" customFormat="1">
      <c r="A26" s="606">
        <v>24</v>
      </c>
      <c r="B26" s="256" t="s">
        <v>6</v>
      </c>
      <c r="C26" s="256" t="s">
        <v>7311</v>
      </c>
      <c r="D26" s="256" t="s">
        <v>7295</v>
      </c>
      <c r="E26" s="256" t="s">
        <v>344</v>
      </c>
      <c r="F26" s="256" t="s">
        <v>7308</v>
      </c>
      <c r="G26" s="256"/>
      <c r="H26" s="256" t="s">
        <v>7036</v>
      </c>
      <c r="I26" s="256">
        <v>4110</v>
      </c>
      <c r="J26" s="256" t="s">
        <v>396</v>
      </c>
      <c r="K26" s="256"/>
      <c r="L26" s="256" t="s">
        <v>448</v>
      </c>
      <c r="M26" s="256" t="s">
        <v>74</v>
      </c>
      <c r="N26" s="256" t="s">
        <v>401</v>
      </c>
      <c r="O26" s="256" t="s">
        <v>65</v>
      </c>
      <c r="P26" s="256"/>
      <c r="Q26" s="256"/>
      <c r="R26" s="256"/>
      <c r="S26" s="256"/>
      <c r="T26" s="256"/>
      <c r="U26" s="256" t="s">
        <v>7310</v>
      </c>
      <c r="V26" s="256" t="s">
        <v>68</v>
      </c>
      <c r="W26" s="256" t="s">
        <v>68</v>
      </c>
      <c r="X26" s="256" t="s">
        <v>68</v>
      </c>
      <c r="Y26" s="256" t="s">
        <v>68</v>
      </c>
      <c r="Z26" s="256" t="s">
        <v>69</v>
      </c>
      <c r="AA26" s="256"/>
      <c r="AB26" s="256" t="s">
        <v>141</v>
      </c>
      <c r="AC26" s="257">
        <v>307</v>
      </c>
      <c r="AD26" s="257">
        <v>25</v>
      </c>
      <c r="AE26" s="257">
        <v>25</v>
      </c>
      <c r="AF26" s="604">
        <v>913.92000000000007</v>
      </c>
      <c r="AG26" s="604">
        <v>0</v>
      </c>
      <c r="AH26" s="607">
        <f t="shared" si="0"/>
        <v>913.92000000000007</v>
      </c>
      <c r="AI26" s="458">
        <f t="shared" si="1"/>
        <v>977.89440000000013</v>
      </c>
    </row>
    <row r="27" spans="1:35" s="259" customFormat="1">
      <c r="A27" s="606">
        <v>25</v>
      </c>
      <c r="B27" s="256" t="s">
        <v>6</v>
      </c>
      <c r="C27" s="256" t="s">
        <v>7309</v>
      </c>
      <c r="D27" s="256" t="s">
        <v>7295</v>
      </c>
      <c r="E27" s="256" t="s">
        <v>344</v>
      </c>
      <c r="F27" s="256" t="s">
        <v>7308</v>
      </c>
      <c r="G27" s="256"/>
      <c r="H27" s="256" t="s">
        <v>7036</v>
      </c>
      <c r="I27" s="256">
        <v>4110</v>
      </c>
      <c r="J27" s="256" t="s">
        <v>396</v>
      </c>
      <c r="K27" s="256"/>
      <c r="L27" s="256" t="s">
        <v>448</v>
      </c>
      <c r="M27" s="256" t="s">
        <v>74</v>
      </c>
      <c r="N27" s="256" t="s">
        <v>401</v>
      </c>
      <c r="O27" s="256" t="s">
        <v>65</v>
      </c>
      <c r="P27" s="256"/>
      <c r="Q27" s="256"/>
      <c r="R27" s="256"/>
      <c r="S27" s="256"/>
      <c r="T27" s="256"/>
      <c r="U27" s="256" t="s">
        <v>7307</v>
      </c>
      <c r="V27" s="256" t="s">
        <v>68</v>
      </c>
      <c r="W27" s="256" t="s">
        <v>68</v>
      </c>
      <c r="X27" s="256" t="s">
        <v>68</v>
      </c>
      <c r="Y27" s="256" t="s">
        <v>68</v>
      </c>
      <c r="Z27" s="256" t="s">
        <v>69</v>
      </c>
      <c r="AA27" s="256"/>
      <c r="AB27" s="256" t="s">
        <v>141</v>
      </c>
      <c r="AC27" s="257">
        <v>307</v>
      </c>
      <c r="AD27" s="257">
        <v>25</v>
      </c>
      <c r="AE27" s="257">
        <v>25</v>
      </c>
      <c r="AF27" s="604">
        <v>913.92000000000007</v>
      </c>
      <c r="AG27" s="604">
        <v>0</v>
      </c>
      <c r="AH27" s="607">
        <f t="shared" si="0"/>
        <v>913.92000000000007</v>
      </c>
      <c r="AI27" s="458">
        <f t="shared" si="1"/>
        <v>977.89440000000013</v>
      </c>
    </row>
    <row r="28" spans="1:35" s="259" customFormat="1">
      <c r="A28" s="606">
        <v>26</v>
      </c>
      <c r="B28" s="256" t="s">
        <v>6</v>
      </c>
      <c r="C28" s="256" t="s">
        <v>7306</v>
      </c>
      <c r="D28" s="256" t="s">
        <v>7295</v>
      </c>
      <c r="E28" s="256" t="s">
        <v>417</v>
      </c>
      <c r="F28" s="256" t="s">
        <v>7303</v>
      </c>
      <c r="G28" s="256"/>
      <c r="H28" s="256" t="s">
        <v>864</v>
      </c>
      <c r="I28" s="256">
        <v>2000</v>
      </c>
      <c r="J28" s="256" t="s">
        <v>389</v>
      </c>
      <c r="K28" s="256"/>
      <c r="L28" s="256"/>
      <c r="M28" s="256" t="s">
        <v>74</v>
      </c>
      <c r="N28" s="256" t="s">
        <v>75</v>
      </c>
      <c r="O28" s="256" t="s">
        <v>65</v>
      </c>
      <c r="P28" s="256"/>
      <c r="Q28" s="256"/>
      <c r="R28" s="256"/>
      <c r="S28" s="256"/>
      <c r="T28" s="256"/>
      <c r="U28" s="256" t="s">
        <v>7305</v>
      </c>
      <c r="V28" s="256" t="s">
        <v>68</v>
      </c>
      <c r="W28" s="256" t="s">
        <v>68</v>
      </c>
      <c r="X28" s="256" t="s">
        <v>68</v>
      </c>
      <c r="Y28" s="256" t="s">
        <v>68</v>
      </c>
      <c r="Z28" s="256" t="s">
        <v>69</v>
      </c>
      <c r="AA28" s="256"/>
      <c r="AB28" s="256" t="s">
        <v>7301</v>
      </c>
      <c r="AC28" s="257">
        <v>26</v>
      </c>
      <c r="AD28" s="257">
        <v>15</v>
      </c>
      <c r="AE28" s="257">
        <v>-10</v>
      </c>
      <c r="AF28" s="604">
        <v>79.360000000000014</v>
      </c>
      <c r="AG28" s="604">
        <v>0</v>
      </c>
      <c r="AH28" s="607">
        <f t="shared" si="0"/>
        <v>79.360000000000014</v>
      </c>
      <c r="AI28" s="458">
        <f t="shared" si="1"/>
        <v>84.915200000000013</v>
      </c>
    </row>
    <row r="29" spans="1:35" s="259" customFormat="1">
      <c r="A29" s="606">
        <v>27</v>
      </c>
      <c r="B29" s="256" t="s">
        <v>6</v>
      </c>
      <c r="C29" s="256" t="s">
        <v>7304</v>
      </c>
      <c r="D29" s="256" t="s">
        <v>7295</v>
      </c>
      <c r="E29" s="256" t="s">
        <v>417</v>
      </c>
      <c r="F29" s="256" t="s">
        <v>7303</v>
      </c>
      <c r="G29" s="256"/>
      <c r="H29" s="256" t="s">
        <v>864</v>
      </c>
      <c r="I29" s="256">
        <v>2000</v>
      </c>
      <c r="J29" s="256" t="s">
        <v>121</v>
      </c>
      <c r="K29" s="256"/>
      <c r="L29" s="256">
        <v>500</v>
      </c>
      <c r="M29" s="256" t="s">
        <v>74</v>
      </c>
      <c r="N29" s="256" t="s">
        <v>75</v>
      </c>
      <c r="O29" s="256" t="s">
        <v>65</v>
      </c>
      <c r="P29" s="256"/>
      <c r="Q29" s="256"/>
      <c r="R29" s="256"/>
      <c r="S29" s="256"/>
      <c r="T29" s="256"/>
      <c r="U29" s="256" t="s">
        <v>7302</v>
      </c>
      <c r="V29" s="256" t="s">
        <v>68</v>
      </c>
      <c r="W29" s="256" t="s">
        <v>68</v>
      </c>
      <c r="X29" s="256" t="s">
        <v>68</v>
      </c>
      <c r="Y29" s="256" t="s">
        <v>68</v>
      </c>
      <c r="Z29" s="256" t="s">
        <v>69</v>
      </c>
      <c r="AA29" s="256"/>
      <c r="AB29" s="256" t="s">
        <v>7301</v>
      </c>
      <c r="AC29" s="257">
        <v>26</v>
      </c>
      <c r="AD29" s="257">
        <v>8</v>
      </c>
      <c r="AE29" s="257">
        <v>0</v>
      </c>
      <c r="AF29" s="604">
        <v>87.04000000000002</v>
      </c>
      <c r="AG29" s="604">
        <v>0</v>
      </c>
      <c r="AH29" s="607">
        <f t="shared" si="0"/>
        <v>87.04000000000002</v>
      </c>
      <c r="AI29" s="458">
        <f t="shared" si="1"/>
        <v>93.132800000000032</v>
      </c>
    </row>
    <row r="30" spans="1:35" s="259" customFormat="1">
      <c r="A30" s="606">
        <v>28</v>
      </c>
      <c r="B30" s="256" t="s">
        <v>6</v>
      </c>
      <c r="C30" s="256" t="s">
        <v>7300</v>
      </c>
      <c r="D30" s="256" t="s">
        <v>7295</v>
      </c>
      <c r="E30" s="256" t="s">
        <v>403</v>
      </c>
      <c r="F30" s="256" t="s">
        <v>7299</v>
      </c>
      <c r="G30" s="256"/>
      <c r="H30" s="256" t="s">
        <v>7298</v>
      </c>
      <c r="I30" s="256">
        <v>3000</v>
      </c>
      <c r="J30" s="256" t="s">
        <v>389</v>
      </c>
      <c r="K30" s="256" t="s">
        <v>194</v>
      </c>
      <c r="L30" s="256" t="s">
        <v>7116</v>
      </c>
      <c r="M30" s="256" t="s">
        <v>74</v>
      </c>
      <c r="N30" s="256" t="s">
        <v>113</v>
      </c>
      <c r="O30" s="256" t="s">
        <v>65</v>
      </c>
      <c r="P30" s="256"/>
      <c r="Q30" s="256"/>
      <c r="R30" s="256"/>
      <c r="S30" s="256"/>
      <c r="T30" s="256"/>
      <c r="U30" s="256" t="s">
        <v>7297</v>
      </c>
      <c r="V30" s="256" t="s">
        <v>68</v>
      </c>
      <c r="W30" s="256" t="s">
        <v>68</v>
      </c>
      <c r="X30" s="256" t="s">
        <v>68</v>
      </c>
      <c r="Y30" s="256" t="s">
        <v>68</v>
      </c>
      <c r="Z30" s="256" t="s">
        <v>69</v>
      </c>
      <c r="AA30" s="256"/>
      <c r="AB30" s="256" t="s">
        <v>4732</v>
      </c>
      <c r="AC30" s="257">
        <v>97</v>
      </c>
      <c r="AD30" s="257">
        <v>15</v>
      </c>
      <c r="AE30" s="257">
        <v>16</v>
      </c>
      <c r="AF30" s="604">
        <v>327.68000000000006</v>
      </c>
      <c r="AG30" s="604">
        <v>0</v>
      </c>
      <c r="AH30" s="607">
        <f t="shared" si="0"/>
        <v>327.68000000000006</v>
      </c>
      <c r="AI30" s="458">
        <f t="shared" si="1"/>
        <v>350.6176000000001</v>
      </c>
    </row>
    <row r="31" spans="1:35" s="613" customFormat="1" ht="15.75" thickBot="1">
      <c r="A31" s="608">
        <v>29</v>
      </c>
      <c r="B31" s="609" t="s">
        <v>6</v>
      </c>
      <c r="C31" s="609" t="s">
        <v>7296</v>
      </c>
      <c r="D31" s="609" t="s">
        <v>7295</v>
      </c>
      <c r="E31" s="609" t="s">
        <v>344</v>
      </c>
      <c r="F31" s="609" t="s">
        <v>7294</v>
      </c>
      <c r="G31" s="609"/>
      <c r="H31" s="609" t="s">
        <v>7293</v>
      </c>
      <c r="I31" s="609">
        <v>3000</v>
      </c>
      <c r="J31" s="609" t="s">
        <v>389</v>
      </c>
      <c r="K31" s="609"/>
      <c r="L31" s="609"/>
      <c r="M31" s="609" t="s">
        <v>74</v>
      </c>
      <c r="N31" s="609" t="s">
        <v>113</v>
      </c>
      <c r="O31" s="609" t="s">
        <v>65</v>
      </c>
      <c r="P31" s="609"/>
      <c r="Q31" s="609"/>
      <c r="R31" s="609"/>
      <c r="S31" s="609"/>
      <c r="T31" s="609"/>
      <c r="U31" s="609" t="s">
        <v>7292</v>
      </c>
      <c r="V31" s="609" t="s">
        <v>68</v>
      </c>
      <c r="W31" s="609" t="s">
        <v>68</v>
      </c>
      <c r="X31" s="609" t="s">
        <v>68</v>
      </c>
      <c r="Y31" s="609" t="s">
        <v>68</v>
      </c>
      <c r="Z31" s="609" t="s">
        <v>69</v>
      </c>
      <c r="AA31" s="609"/>
      <c r="AB31" s="609" t="s">
        <v>141</v>
      </c>
      <c r="AC31" s="610">
        <v>97</v>
      </c>
      <c r="AD31" s="610">
        <v>15</v>
      </c>
      <c r="AE31" s="610">
        <v>-10</v>
      </c>
      <c r="AF31" s="611">
        <v>261.12000000000006</v>
      </c>
      <c r="AG31" s="611">
        <v>0</v>
      </c>
      <c r="AH31" s="612">
        <f t="shared" si="0"/>
        <v>261.12000000000006</v>
      </c>
      <c r="AI31" s="466">
        <f t="shared" si="1"/>
        <v>279.39840000000009</v>
      </c>
    </row>
    <row r="32" spans="1:35">
      <c r="AH32" s="93"/>
    </row>
    <row r="33" spans="1:35">
      <c r="A33" s="603" t="s">
        <v>133</v>
      </c>
      <c r="AH33" s="93"/>
      <c r="AI33" s="35"/>
    </row>
  </sheetData>
  <customSheetViews>
    <customSheetView guid="{1B6ADCBD-C280-4470-851F-30A10F715017}" scale="75" hiddenColumns="1">
      <pageMargins left="0.7" right="0.7" top="0.75" bottom="0.75" header="0.3" footer="0.3"/>
      <pageSetup orientation="portrait" horizontalDpi="4294967295" verticalDpi="4294967295"/>
    </customSheetView>
    <customSheetView guid="{BF7BEA0E-ED18-4608-868B-0C16A30D130B}" scale="75" hiddenColumns="1">
      <pageMargins left="0.7" right="0.7" top="0.75" bottom="0.75" header="0.3" footer="0.3"/>
      <pageSetup orientation="portrait" horizontalDpi="4294967295" verticalDpi="4294967295"/>
    </customSheetView>
  </customSheetViews>
  <pageMargins left="0.7" right="0.7" top="0.75" bottom="0.75" header="0.3" footer="0.3"/>
  <pageSetup orientation="portrait" horizontalDpi="4294967295" verticalDpi="4294967295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C00000"/>
  </sheetPr>
  <dimension ref="A1:AK7"/>
  <sheetViews>
    <sheetView zoomScale="75" zoomScaleNormal="75" workbookViewId="0">
      <selection activeCell="L9" sqref="L9:M10"/>
    </sheetView>
  </sheetViews>
  <sheetFormatPr baseColWidth="10" defaultColWidth="9.140625" defaultRowHeight="15"/>
  <cols>
    <col min="1" max="1" width="4" style="692" bestFit="1" customWidth="1"/>
    <col min="2" max="2" width="8.42578125" style="225" bestFit="1" customWidth="1"/>
    <col min="3" max="3" width="12.85546875" style="225" hidden="1" customWidth="1"/>
    <col min="4" max="4" width="9.28515625" style="225" hidden="1" customWidth="1"/>
    <col min="5" max="5" width="11.5703125" style="225" hidden="1" customWidth="1"/>
    <col min="6" max="6" width="8" style="225" bestFit="1" customWidth="1"/>
    <col min="7" max="7" width="7.140625" style="225" hidden="1" customWidth="1"/>
    <col min="8" max="8" width="8.28515625" style="225" bestFit="1" customWidth="1"/>
    <col min="9" max="9" width="8.85546875" style="225" hidden="1" customWidth="1"/>
    <col min="10" max="10" width="6.42578125" style="225" bestFit="1" customWidth="1"/>
    <col min="11" max="11" width="11.5703125" style="225" bestFit="1" customWidth="1"/>
    <col min="12" max="12" width="9.42578125" style="225" bestFit="1" customWidth="1"/>
    <col min="13" max="13" width="11.140625" style="225" bestFit="1" customWidth="1"/>
    <col min="14" max="14" width="6.42578125" style="225" bestFit="1" customWidth="1"/>
    <col min="15" max="15" width="6.85546875" style="225" bestFit="1" customWidth="1"/>
    <col min="16" max="16" width="9.28515625" style="225" hidden="1" customWidth="1"/>
    <col min="17" max="17" width="12.85546875" style="225" hidden="1" customWidth="1"/>
    <col min="18" max="18" width="15.7109375" style="225" hidden="1" customWidth="1"/>
    <col min="19" max="19" width="22.5703125" style="225" customWidth="1"/>
    <col min="20" max="20" width="10.5703125" style="225" hidden="1" customWidth="1"/>
    <col min="21" max="21" width="11" style="225" bestFit="1" customWidth="1"/>
    <col min="22" max="22" width="8.5703125" style="225" hidden="1" customWidth="1"/>
    <col min="23" max="23" width="16.28515625" style="225" bestFit="1" customWidth="1"/>
    <col min="24" max="24" width="16.85546875" style="225" bestFit="1" customWidth="1"/>
    <col min="25" max="25" width="15" style="225" bestFit="1" customWidth="1"/>
    <col min="26" max="26" width="4.7109375" style="225" bestFit="1" customWidth="1"/>
    <col min="27" max="27" width="6" style="225" customWidth="1"/>
    <col min="28" max="28" width="13.85546875" style="225" hidden="1" customWidth="1"/>
    <col min="29" max="29" width="13.140625" style="117" hidden="1" customWidth="1"/>
    <col min="30" max="30" width="10" style="117" hidden="1" customWidth="1"/>
    <col min="31" max="31" width="9.85546875" style="117" hidden="1" customWidth="1"/>
    <col min="32" max="32" width="11.42578125" style="760" customWidth="1"/>
    <col min="33" max="33" width="12.5703125" style="760" bestFit="1" customWidth="1"/>
    <col min="34" max="34" width="10" style="117" bestFit="1" customWidth="1"/>
    <col min="35" max="35" width="11" style="88" bestFit="1" customWidth="1"/>
    <col min="36" max="36" width="9.140625" style="118"/>
    <col min="37" max="37" width="22.85546875" style="118" bestFit="1" customWidth="1"/>
    <col min="38" max="16384" width="9.140625" style="118"/>
  </cols>
  <sheetData>
    <row r="1" spans="1:37" s="272" customFormat="1" ht="78" customHeight="1" thickBot="1">
      <c r="A1" s="691"/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9"/>
      <c r="AD1" s="269"/>
      <c r="AE1" s="269"/>
      <c r="AF1" s="759"/>
      <c r="AG1" s="759"/>
      <c r="AH1" s="269"/>
      <c r="AI1" s="285"/>
    </row>
    <row r="2" spans="1:37" s="622" customFormat="1" ht="15.75" thickBot="1">
      <c r="A2" s="439" t="s">
        <v>22</v>
      </c>
      <c r="B2" s="618" t="s">
        <v>23</v>
      </c>
      <c r="C2" s="618" t="s">
        <v>24</v>
      </c>
      <c r="D2" s="618" t="s">
        <v>25</v>
      </c>
      <c r="E2" s="618" t="s">
        <v>26</v>
      </c>
      <c r="F2" s="618" t="s">
        <v>27</v>
      </c>
      <c r="G2" s="618" t="s">
        <v>28</v>
      </c>
      <c r="H2" s="618" t="s">
        <v>29</v>
      </c>
      <c r="I2" s="618" t="s">
        <v>30</v>
      </c>
      <c r="J2" s="618" t="s">
        <v>31</v>
      </c>
      <c r="K2" s="618" t="s">
        <v>32</v>
      </c>
      <c r="L2" s="618" t="s">
        <v>33</v>
      </c>
      <c r="M2" s="618" t="s">
        <v>34</v>
      </c>
      <c r="N2" s="618" t="s">
        <v>35</v>
      </c>
      <c r="O2" s="618" t="s">
        <v>36</v>
      </c>
      <c r="P2" s="618" t="s">
        <v>37</v>
      </c>
      <c r="Q2" s="618" t="s">
        <v>38</v>
      </c>
      <c r="R2" s="618" t="s">
        <v>39</v>
      </c>
      <c r="S2" s="618" t="s">
        <v>40</v>
      </c>
      <c r="T2" s="618" t="s">
        <v>41</v>
      </c>
      <c r="U2" s="618" t="s">
        <v>42</v>
      </c>
      <c r="V2" s="618" t="s">
        <v>43</v>
      </c>
      <c r="W2" s="618" t="s">
        <v>44</v>
      </c>
      <c r="X2" s="618" t="s">
        <v>45</v>
      </c>
      <c r="Y2" s="618" t="s">
        <v>46</v>
      </c>
      <c r="Z2" s="618" t="s">
        <v>47</v>
      </c>
      <c r="AA2" s="618" t="s">
        <v>48</v>
      </c>
      <c r="AB2" s="618" t="s">
        <v>49</v>
      </c>
      <c r="AC2" s="377" t="s">
        <v>50</v>
      </c>
      <c r="AD2" s="377" t="s">
        <v>51</v>
      </c>
      <c r="AE2" s="377" t="s">
        <v>52</v>
      </c>
      <c r="AF2" s="377" t="s">
        <v>53</v>
      </c>
      <c r="AG2" s="377" t="s">
        <v>54</v>
      </c>
      <c r="AH2" s="377" t="s">
        <v>55</v>
      </c>
      <c r="AI2" s="619" t="s">
        <v>56</v>
      </c>
      <c r="AJ2" s="620"/>
      <c r="AK2" s="621"/>
    </row>
    <row r="3" spans="1:37" s="272" customFormat="1">
      <c r="A3" s="693">
        <v>1</v>
      </c>
      <c r="B3" s="268" t="s">
        <v>6</v>
      </c>
      <c r="C3" s="268" t="s">
        <v>4491</v>
      </c>
      <c r="D3" s="268" t="s">
        <v>4492</v>
      </c>
      <c r="E3" s="268" t="s">
        <v>3012</v>
      </c>
      <c r="F3" s="268" t="s">
        <v>10</v>
      </c>
      <c r="G3" s="268"/>
      <c r="H3" s="268" t="s">
        <v>11</v>
      </c>
      <c r="I3" s="268"/>
      <c r="J3" s="268" t="s">
        <v>454</v>
      </c>
      <c r="K3" s="268"/>
      <c r="L3" s="268" t="s">
        <v>4493</v>
      </c>
      <c r="M3" s="268" t="s">
        <v>113</v>
      </c>
      <c r="N3" s="268" t="s">
        <v>436</v>
      </c>
      <c r="O3" s="268"/>
      <c r="P3" s="268"/>
      <c r="Q3" s="268"/>
      <c r="R3" s="268"/>
      <c r="S3" s="268" t="s">
        <v>4494</v>
      </c>
      <c r="T3" s="268"/>
      <c r="U3" s="268" t="s">
        <v>4495</v>
      </c>
      <c r="V3" s="268" t="s">
        <v>68</v>
      </c>
      <c r="W3" s="268" t="s">
        <v>68</v>
      </c>
      <c r="X3" s="268" t="s">
        <v>68</v>
      </c>
      <c r="Y3" s="268" t="s">
        <v>68</v>
      </c>
      <c r="Z3" s="268" t="s">
        <v>69</v>
      </c>
      <c r="AA3" s="268"/>
      <c r="AB3" s="268" t="s">
        <v>4496</v>
      </c>
      <c r="AC3" s="269">
        <v>759</v>
      </c>
      <c r="AD3" s="269">
        <v>45</v>
      </c>
      <c r="AE3" s="269">
        <v>45</v>
      </c>
      <c r="AF3" s="759">
        <v>1358.4</v>
      </c>
      <c r="AG3" s="759">
        <v>0</v>
      </c>
      <c r="AH3" s="758">
        <f>AF3-AG3</f>
        <v>1358.4</v>
      </c>
      <c r="AI3" s="599">
        <f>AF3*1.07</f>
        <v>1453.4880000000003</v>
      </c>
    </row>
    <row r="4" spans="1:37" s="272" customFormat="1">
      <c r="A4" s="693">
        <v>2</v>
      </c>
      <c r="B4" s="268" t="s">
        <v>6</v>
      </c>
      <c r="C4" s="268" t="s">
        <v>4497</v>
      </c>
      <c r="D4" s="268" t="s">
        <v>4492</v>
      </c>
      <c r="E4" s="268" t="s">
        <v>3012</v>
      </c>
      <c r="F4" s="268" t="s">
        <v>10</v>
      </c>
      <c r="G4" s="268"/>
      <c r="H4" s="268" t="s">
        <v>11</v>
      </c>
      <c r="I4" s="268"/>
      <c r="J4" s="268" t="s">
        <v>454</v>
      </c>
      <c r="K4" s="268"/>
      <c r="L4" s="268" t="s">
        <v>4493</v>
      </c>
      <c r="M4" s="268" t="s">
        <v>113</v>
      </c>
      <c r="N4" s="268" t="s">
        <v>436</v>
      </c>
      <c r="O4" s="268"/>
      <c r="P4" s="268"/>
      <c r="Q4" s="268"/>
      <c r="R4" s="268"/>
      <c r="S4" s="268" t="s">
        <v>4494</v>
      </c>
      <c r="T4" s="268"/>
      <c r="U4" s="268" t="s">
        <v>4498</v>
      </c>
      <c r="V4" s="268" t="s">
        <v>68</v>
      </c>
      <c r="W4" s="268" t="s">
        <v>68</v>
      </c>
      <c r="X4" s="268" t="s">
        <v>68</v>
      </c>
      <c r="Y4" s="268" t="s">
        <v>68</v>
      </c>
      <c r="Z4" s="268" t="s">
        <v>69</v>
      </c>
      <c r="AA4" s="268"/>
      <c r="AB4" s="268" t="s">
        <v>4496</v>
      </c>
      <c r="AC4" s="269">
        <v>759</v>
      </c>
      <c r="AD4" s="269">
        <v>45</v>
      </c>
      <c r="AE4" s="269">
        <v>45</v>
      </c>
      <c r="AF4" s="759">
        <v>1358.4</v>
      </c>
      <c r="AG4" s="759">
        <v>0</v>
      </c>
      <c r="AH4" s="758">
        <f>AF4-AG4</f>
        <v>1358.4</v>
      </c>
      <c r="AI4" s="599">
        <f t="shared" ref="AI4:AI5" si="0">AF4*1.07</f>
        <v>1453.4880000000003</v>
      </c>
    </row>
    <row r="5" spans="1:37" s="701" customFormat="1" ht="15.75" thickBot="1">
      <c r="A5" s="696">
        <v>3</v>
      </c>
      <c r="B5" s="697" t="s">
        <v>6</v>
      </c>
      <c r="C5" s="697" t="s">
        <v>4499</v>
      </c>
      <c r="D5" s="697" t="s">
        <v>4492</v>
      </c>
      <c r="E5" s="697" t="s">
        <v>3012</v>
      </c>
      <c r="F5" s="697" t="s">
        <v>10</v>
      </c>
      <c r="G5" s="697"/>
      <c r="H5" s="697" t="s">
        <v>11</v>
      </c>
      <c r="I5" s="697"/>
      <c r="J5" s="697" t="s">
        <v>454</v>
      </c>
      <c r="K5" s="697"/>
      <c r="L5" s="697"/>
      <c r="M5" s="697" t="s">
        <v>113</v>
      </c>
      <c r="N5" s="697" t="s">
        <v>436</v>
      </c>
      <c r="O5" s="697"/>
      <c r="P5" s="697"/>
      <c r="Q5" s="697"/>
      <c r="R5" s="697"/>
      <c r="S5" s="697" t="s">
        <v>4494</v>
      </c>
      <c r="T5" s="697"/>
      <c r="U5" s="697" t="s">
        <v>4500</v>
      </c>
      <c r="V5" s="697" t="s">
        <v>68</v>
      </c>
      <c r="W5" s="697" t="s">
        <v>68</v>
      </c>
      <c r="X5" s="697" t="s">
        <v>68</v>
      </c>
      <c r="Y5" s="697" t="s">
        <v>68</v>
      </c>
      <c r="Z5" s="697" t="s">
        <v>69</v>
      </c>
      <c r="AA5" s="697"/>
      <c r="AB5" s="697" t="s">
        <v>4496</v>
      </c>
      <c r="AC5" s="698">
        <v>759</v>
      </c>
      <c r="AD5" s="698">
        <v>45</v>
      </c>
      <c r="AE5" s="698">
        <v>-10</v>
      </c>
      <c r="AF5" s="761">
        <v>1270.4000000000001</v>
      </c>
      <c r="AG5" s="761">
        <v>0</v>
      </c>
      <c r="AH5" s="762">
        <f>AF5-AG5</f>
        <v>1270.4000000000001</v>
      </c>
      <c r="AI5" s="600">
        <f t="shared" si="0"/>
        <v>1359.3280000000002</v>
      </c>
    </row>
    <row r="6" spans="1:37">
      <c r="AH6" s="146"/>
    </row>
    <row r="7" spans="1:37">
      <c r="A7" s="692" t="s">
        <v>133</v>
      </c>
      <c r="V7" s="225">
        <f>SUM(V2:V5)</f>
        <v>0</v>
      </c>
      <c r="AH7" s="146"/>
      <c r="AI7" s="90"/>
    </row>
  </sheetData>
  <customSheetViews>
    <customSheetView guid="{1B6ADCBD-C280-4470-851F-30A10F715017}" scale="75" hiddenColumns="1">
      <pageMargins left="0.7" right="0.7" top="0.75" bottom="0.75" header="0.3" footer="0.3"/>
      <pageSetup orientation="portrait" horizontalDpi="4294967295" verticalDpi="4294967295"/>
    </customSheetView>
    <customSheetView guid="{5B1FA305-463D-4B6E-BF98-81A6929C891E}" scale="75" hiddenColumns="1">
      <pageMargins left="0.7" right="0.7" top="0.75" bottom="0.75" header="0.3" footer="0.3"/>
      <pageSetup orientation="portrait" horizontalDpi="4294967295" verticalDpi="4294967295"/>
    </customSheetView>
    <customSheetView guid="{3404915B-ECC1-450C-BC7F-CCAAA07C3040}" scale="75" hiddenColumns="1">
      <pageMargins left="0.7" right="0.7" top="0.75" bottom="0.75" header="0.3" footer="0.3"/>
      <pageSetup orientation="portrait" horizontalDpi="4294967295" verticalDpi="4294967295"/>
    </customSheetView>
    <customSheetView guid="{B6E6045D-E631-482D-8F65-2EABDB0B6ECE}" scale="75" hiddenColumns="1">
      <selection activeCell="AW39" sqref="AW39"/>
      <pageMargins left="0.7" right="0.7" top="0.75" bottom="0.75" header="0.3" footer="0.3"/>
      <pageSetup orientation="portrait" horizontalDpi="4294967295" verticalDpi="4294967295"/>
    </customSheetView>
    <customSheetView guid="{074FE138-8171-45F3-8951-6B9C47661CC2}" scale="75" hiddenColumns="1">
      <selection activeCell="AW39" sqref="AW39"/>
      <pageMargins left="0.7" right="0.7" top="0.75" bottom="0.75" header="0.3" footer="0.3"/>
      <pageSetup orientation="portrait" horizontalDpi="4294967295" verticalDpi="4294967295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/>
    </customSheetView>
    <customSheetView guid="{C7D2B2DA-D43B-42CE-8359-0D8E1474403E}" scale="75" hiddenColumns="1">
      <pageMargins left="0.7" right="0.7" top="0.75" bottom="0.75" header="0.3" footer="0.3"/>
      <pageSetup orientation="portrait" horizontalDpi="4294967295" verticalDpi="4294967295"/>
    </customSheetView>
    <customSheetView guid="{71B299E4-61CE-49C1-81D9-062E3F90F2BD}" scale="75" hiddenColumns="1">
      <pageMargins left="0.7" right="0.7" top="0.75" bottom="0.75" header="0.3" footer="0.3"/>
      <pageSetup orientation="portrait" horizontalDpi="4294967295" verticalDpi="4294967295"/>
    </customSheetView>
    <customSheetView guid="{BF7BEA0E-ED18-4608-868B-0C16A30D130B}" scale="75" hiddenColumns="1">
      <pageMargins left="0.7" right="0.7" top="0.75" bottom="0.75" header="0.3" footer="0.3"/>
      <pageSetup orientation="portrait" horizontalDpi="4294967295" verticalDpi="4294967295"/>
    </customSheetView>
  </customSheetViews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F0"/>
  </sheetPr>
  <dimension ref="A1:AK20"/>
  <sheetViews>
    <sheetView zoomScale="75" zoomScaleNormal="75" workbookViewId="0">
      <selection activeCell="AF3" sqref="AF3"/>
    </sheetView>
  </sheetViews>
  <sheetFormatPr baseColWidth="10" defaultColWidth="9.140625" defaultRowHeight="15"/>
  <cols>
    <col min="1" max="1" width="4.28515625" style="453" bestFit="1" customWidth="1"/>
    <col min="2" max="2" width="8" style="226" bestFit="1" customWidth="1"/>
    <col min="3" max="3" width="12.85546875" style="226" hidden="1" customWidth="1"/>
    <col min="4" max="4" width="9.28515625" style="226" hidden="1" customWidth="1"/>
    <col min="5" max="5" width="11.5703125" style="226" hidden="1" customWidth="1"/>
    <col min="6" max="6" width="8" style="226" bestFit="1" customWidth="1"/>
    <col min="7" max="7" width="7.140625" style="226" hidden="1" customWidth="1"/>
    <col min="8" max="8" width="13.7109375" style="226" bestFit="1" customWidth="1"/>
    <col min="9" max="9" width="8.85546875" style="226" hidden="1" customWidth="1"/>
    <col min="10" max="10" width="6.42578125" style="226" bestFit="1" customWidth="1"/>
    <col min="11" max="11" width="11.5703125" style="226" bestFit="1" customWidth="1"/>
    <col min="12" max="12" width="14.5703125" style="226" bestFit="1" customWidth="1"/>
    <col min="13" max="13" width="11.140625" style="226" bestFit="1" customWidth="1"/>
    <col min="14" max="14" width="6.5703125" style="226" bestFit="1" customWidth="1"/>
    <col min="15" max="15" width="7.5703125" style="226" bestFit="1" customWidth="1"/>
    <col min="16" max="16" width="9.28515625" style="226" hidden="1" customWidth="1"/>
    <col min="17" max="17" width="12.85546875" style="226" hidden="1" customWidth="1"/>
    <col min="18" max="18" width="15.7109375" style="226" hidden="1" customWidth="1"/>
    <col min="19" max="19" width="27.5703125" style="226" customWidth="1"/>
    <col min="20" max="20" width="10.5703125" style="226" hidden="1" customWidth="1"/>
    <col min="21" max="21" width="10.42578125" style="226" bestFit="1" customWidth="1"/>
    <col min="22" max="22" width="32.42578125" style="226" hidden="1" customWidth="1"/>
    <col min="23" max="23" width="28.5703125" style="226" bestFit="1" customWidth="1"/>
    <col min="24" max="24" width="16.85546875" style="226" bestFit="1" customWidth="1"/>
    <col min="25" max="25" width="15" style="226" bestFit="1" customWidth="1"/>
    <col min="26" max="26" width="4.7109375" style="226" bestFit="1" customWidth="1"/>
    <col min="27" max="27" width="6" style="226" customWidth="1"/>
    <col min="28" max="28" width="13.85546875" style="226" hidden="1" customWidth="1"/>
    <col min="29" max="29" width="13.140625" style="30" hidden="1" customWidth="1"/>
    <col min="30" max="30" width="10" style="30" hidden="1" customWidth="1"/>
    <col min="31" max="31" width="9.85546875" style="30" hidden="1" customWidth="1"/>
    <col min="32" max="32" width="10" style="455" bestFit="1" customWidth="1"/>
    <col min="33" max="33" width="12.5703125" style="455" bestFit="1" customWidth="1"/>
    <col min="34" max="34" width="10" style="30" bestFit="1" customWidth="1"/>
    <col min="35" max="35" width="11.42578125" style="33" bestFit="1" customWidth="1"/>
    <col min="36" max="36" width="9.140625" style="32"/>
    <col min="37" max="37" width="22.85546875" style="32" bestFit="1" customWidth="1"/>
    <col min="38" max="16384" width="9.140625" style="32"/>
  </cols>
  <sheetData>
    <row r="1" spans="1:37" s="243" customFormat="1" ht="77.25" customHeight="1" thickBot="1">
      <c r="A1" s="452"/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1"/>
      <c r="AD1" s="241"/>
      <c r="AE1" s="241"/>
      <c r="AF1" s="454"/>
      <c r="AG1" s="454"/>
      <c r="AH1" s="241"/>
      <c r="AI1" s="242"/>
    </row>
    <row r="2" spans="1:37" s="371" customFormat="1" ht="15.75" thickBot="1">
      <c r="A2" s="439" t="s">
        <v>22</v>
      </c>
      <c r="B2" s="366" t="s">
        <v>23</v>
      </c>
      <c r="C2" s="366" t="s">
        <v>24</v>
      </c>
      <c r="D2" s="366" t="s">
        <v>25</v>
      </c>
      <c r="E2" s="366" t="s">
        <v>26</v>
      </c>
      <c r="F2" s="366" t="s">
        <v>27</v>
      </c>
      <c r="G2" s="366" t="s">
        <v>28</v>
      </c>
      <c r="H2" s="366" t="s">
        <v>29</v>
      </c>
      <c r="I2" s="366" t="s">
        <v>30</v>
      </c>
      <c r="J2" s="366" t="s">
        <v>31</v>
      </c>
      <c r="K2" s="366" t="s">
        <v>32</v>
      </c>
      <c r="L2" s="366" t="s">
        <v>33</v>
      </c>
      <c r="M2" s="366" t="s">
        <v>34</v>
      </c>
      <c r="N2" s="366" t="s">
        <v>35</v>
      </c>
      <c r="O2" s="366" t="s">
        <v>36</v>
      </c>
      <c r="P2" s="366" t="s">
        <v>37</v>
      </c>
      <c r="Q2" s="366" t="s">
        <v>38</v>
      </c>
      <c r="R2" s="366" t="s">
        <v>39</v>
      </c>
      <c r="S2" s="366" t="s">
        <v>40</v>
      </c>
      <c r="T2" s="366" t="s">
        <v>41</v>
      </c>
      <c r="U2" s="366" t="s">
        <v>42</v>
      </c>
      <c r="V2" s="366" t="s">
        <v>43</v>
      </c>
      <c r="W2" s="366" t="s">
        <v>44</v>
      </c>
      <c r="X2" s="366" t="s">
        <v>45</v>
      </c>
      <c r="Y2" s="366" t="s">
        <v>46</v>
      </c>
      <c r="Z2" s="366" t="s">
        <v>47</v>
      </c>
      <c r="AA2" s="366" t="s">
        <v>48</v>
      </c>
      <c r="AB2" s="366" t="s">
        <v>49</v>
      </c>
      <c r="AC2" s="367" t="s">
        <v>50</v>
      </c>
      <c r="AD2" s="367" t="s">
        <v>51</v>
      </c>
      <c r="AE2" s="367" t="s">
        <v>52</v>
      </c>
      <c r="AF2" s="377" t="s">
        <v>53</v>
      </c>
      <c r="AG2" s="377" t="s">
        <v>54</v>
      </c>
      <c r="AH2" s="367" t="s">
        <v>55</v>
      </c>
      <c r="AI2" s="368" t="s">
        <v>56</v>
      </c>
      <c r="AJ2" s="369"/>
      <c r="AK2" s="370"/>
    </row>
    <row r="3" spans="1:37" s="243" customFormat="1">
      <c r="A3" s="456">
        <v>1</v>
      </c>
      <c r="B3" s="240" t="s">
        <v>0</v>
      </c>
      <c r="C3" s="240" t="s">
        <v>6887</v>
      </c>
      <c r="D3" s="240" t="s">
        <v>6848</v>
      </c>
      <c r="E3" s="240" t="s">
        <v>420</v>
      </c>
      <c r="F3" s="240">
        <v>5820</v>
      </c>
      <c r="G3" s="240"/>
      <c r="H3" s="240" t="s">
        <v>6852</v>
      </c>
      <c r="I3" s="240">
        <v>3000</v>
      </c>
      <c r="J3" s="240" t="s">
        <v>396</v>
      </c>
      <c r="K3" s="240" t="s">
        <v>437</v>
      </c>
      <c r="L3" s="240" t="s">
        <v>671</v>
      </c>
      <c r="M3" s="240" t="s">
        <v>113</v>
      </c>
      <c r="N3" s="240" t="s">
        <v>401</v>
      </c>
      <c r="O3" s="240" t="s">
        <v>65</v>
      </c>
      <c r="P3" s="240"/>
      <c r="Q3" s="240"/>
      <c r="R3" s="240"/>
      <c r="S3" s="240" t="s">
        <v>3355</v>
      </c>
      <c r="T3" s="240"/>
      <c r="U3" s="240" t="s">
        <v>6886</v>
      </c>
      <c r="V3" s="240" t="s">
        <v>332</v>
      </c>
      <c r="W3" s="240" t="s">
        <v>332</v>
      </c>
      <c r="X3" s="240" t="s">
        <v>68</v>
      </c>
      <c r="Y3" s="240" t="s">
        <v>68</v>
      </c>
      <c r="Z3" s="240" t="s">
        <v>69</v>
      </c>
      <c r="AA3" s="240"/>
      <c r="AB3" s="240" t="s">
        <v>6843</v>
      </c>
      <c r="AC3" s="241">
        <v>510</v>
      </c>
      <c r="AD3" s="241">
        <v>25</v>
      </c>
      <c r="AE3" s="241">
        <v>21</v>
      </c>
      <c r="AF3" s="454">
        <v>889.6</v>
      </c>
      <c r="AG3" s="454">
        <v>0</v>
      </c>
      <c r="AH3" s="457">
        <f t="shared" ref="AH3:AH18" si="0">AF3-AG3</f>
        <v>889.6</v>
      </c>
      <c r="AI3" s="458">
        <f>AF3*1.07</f>
        <v>951.87200000000007</v>
      </c>
    </row>
    <row r="4" spans="1:37" s="243" customFormat="1">
      <c r="A4" s="456">
        <v>2</v>
      </c>
      <c r="B4" s="240" t="s">
        <v>0</v>
      </c>
      <c r="C4" s="240" t="s">
        <v>6885</v>
      </c>
      <c r="D4" s="240" t="s">
        <v>6848</v>
      </c>
      <c r="E4" s="240" t="s">
        <v>406</v>
      </c>
      <c r="F4" s="240">
        <v>5820</v>
      </c>
      <c r="G4" s="240"/>
      <c r="H4" s="240" t="s">
        <v>4804</v>
      </c>
      <c r="I4" s="240"/>
      <c r="J4" s="240" t="s">
        <v>396</v>
      </c>
      <c r="K4" s="240"/>
      <c r="L4" s="240">
        <v>500</v>
      </c>
      <c r="M4" s="240" t="s">
        <v>236</v>
      </c>
      <c r="N4" s="240" t="s">
        <v>75</v>
      </c>
      <c r="O4" s="240" t="s">
        <v>65</v>
      </c>
      <c r="P4" s="240"/>
      <c r="Q4" s="240"/>
      <c r="R4" s="240"/>
      <c r="S4" s="240"/>
      <c r="T4" s="240"/>
      <c r="U4" s="240" t="s">
        <v>6884</v>
      </c>
      <c r="V4" s="240" t="s">
        <v>68</v>
      </c>
      <c r="W4" s="240" t="s">
        <v>68</v>
      </c>
      <c r="X4" s="240" t="s">
        <v>68</v>
      </c>
      <c r="Y4" s="240" t="s">
        <v>68</v>
      </c>
      <c r="Z4" s="240" t="s">
        <v>69</v>
      </c>
      <c r="AA4" s="240"/>
      <c r="AB4" s="240" t="s">
        <v>6877</v>
      </c>
      <c r="AC4" s="241">
        <v>488</v>
      </c>
      <c r="AD4" s="241">
        <v>25</v>
      </c>
      <c r="AE4" s="241">
        <v>0</v>
      </c>
      <c r="AF4" s="454">
        <v>820.80000000000007</v>
      </c>
      <c r="AG4" s="454">
        <f t="shared" ref="AG4:AG17" si="1">AF4*(1-(0.95^0*0.9^0*0.8^0*0.7^0*0.65^0*0.93^0*0.93^0*1^0))</f>
        <v>0</v>
      </c>
      <c r="AH4" s="457">
        <f t="shared" si="0"/>
        <v>820.80000000000007</v>
      </c>
      <c r="AI4" s="458">
        <f t="shared" ref="AI4:AI18" si="2">AF4*1.07</f>
        <v>878.25600000000009</v>
      </c>
    </row>
    <row r="5" spans="1:37" s="243" customFormat="1">
      <c r="A5" s="456">
        <v>3</v>
      </c>
      <c r="B5" s="240" t="s">
        <v>0</v>
      </c>
      <c r="C5" s="240" t="s">
        <v>6883</v>
      </c>
      <c r="D5" s="240" t="s">
        <v>6848</v>
      </c>
      <c r="E5" s="240" t="s">
        <v>406</v>
      </c>
      <c r="F5" s="240">
        <v>5820</v>
      </c>
      <c r="G5" s="240"/>
      <c r="H5" s="240" t="s">
        <v>3166</v>
      </c>
      <c r="I5" s="240"/>
      <c r="J5" s="240" t="s">
        <v>396</v>
      </c>
      <c r="K5" s="240"/>
      <c r="L5" s="240">
        <v>500</v>
      </c>
      <c r="M5" s="240" t="s">
        <v>236</v>
      </c>
      <c r="N5" s="240" t="s">
        <v>436</v>
      </c>
      <c r="O5" s="240" t="s">
        <v>65</v>
      </c>
      <c r="P5" s="240"/>
      <c r="Q5" s="240"/>
      <c r="R5" s="240"/>
      <c r="S5" s="240"/>
      <c r="T5" s="240"/>
      <c r="U5" s="240" t="s">
        <v>6882</v>
      </c>
      <c r="V5" s="240" t="s">
        <v>68</v>
      </c>
      <c r="W5" s="240" t="s">
        <v>68</v>
      </c>
      <c r="X5" s="240" t="s">
        <v>68</v>
      </c>
      <c r="Y5" s="240" t="s">
        <v>68</v>
      </c>
      <c r="Z5" s="240" t="s">
        <v>69</v>
      </c>
      <c r="AA5" s="240"/>
      <c r="AB5" s="240" t="s">
        <v>6877</v>
      </c>
      <c r="AC5" s="241">
        <v>488</v>
      </c>
      <c r="AD5" s="241">
        <v>25</v>
      </c>
      <c r="AE5" s="241">
        <v>0</v>
      </c>
      <c r="AF5" s="454">
        <v>820.80000000000007</v>
      </c>
      <c r="AG5" s="454">
        <f t="shared" si="1"/>
        <v>0</v>
      </c>
      <c r="AH5" s="457">
        <f t="shared" si="0"/>
        <v>820.80000000000007</v>
      </c>
      <c r="AI5" s="458">
        <f t="shared" si="2"/>
        <v>878.25600000000009</v>
      </c>
    </row>
    <row r="6" spans="1:37" s="243" customFormat="1">
      <c r="A6" s="456">
        <v>4</v>
      </c>
      <c r="B6" s="240" t="s">
        <v>0</v>
      </c>
      <c r="C6" s="240" t="s">
        <v>6881</v>
      </c>
      <c r="D6" s="240" t="s">
        <v>6848</v>
      </c>
      <c r="E6" s="240" t="s">
        <v>406</v>
      </c>
      <c r="F6" s="240">
        <v>5820</v>
      </c>
      <c r="G6" s="240"/>
      <c r="H6" s="240" t="s">
        <v>3166</v>
      </c>
      <c r="I6" s="240"/>
      <c r="J6" s="240" t="s">
        <v>396</v>
      </c>
      <c r="K6" s="240"/>
      <c r="L6" s="240">
        <v>500</v>
      </c>
      <c r="M6" s="240" t="s">
        <v>236</v>
      </c>
      <c r="N6" s="240" t="s">
        <v>436</v>
      </c>
      <c r="O6" s="240" t="s">
        <v>65</v>
      </c>
      <c r="P6" s="240"/>
      <c r="Q6" s="240"/>
      <c r="R6" s="240"/>
      <c r="S6" s="240"/>
      <c r="T6" s="240"/>
      <c r="U6" s="240" t="s">
        <v>6880</v>
      </c>
      <c r="V6" s="240" t="s">
        <v>68</v>
      </c>
      <c r="W6" s="240" t="s">
        <v>68</v>
      </c>
      <c r="X6" s="240" t="s">
        <v>68</v>
      </c>
      <c r="Y6" s="240" t="s">
        <v>68</v>
      </c>
      <c r="Z6" s="240" t="s">
        <v>69</v>
      </c>
      <c r="AA6" s="240"/>
      <c r="AB6" s="240" t="s">
        <v>6877</v>
      </c>
      <c r="AC6" s="241">
        <v>488</v>
      </c>
      <c r="AD6" s="241">
        <v>25</v>
      </c>
      <c r="AE6" s="241">
        <v>0</v>
      </c>
      <c r="AF6" s="454">
        <v>820.80000000000007</v>
      </c>
      <c r="AG6" s="454">
        <f t="shared" si="1"/>
        <v>0</v>
      </c>
      <c r="AH6" s="457">
        <f t="shared" si="0"/>
        <v>820.80000000000007</v>
      </c>
      <c r="AI6" s="458">
        <f t="shared" si="2"/>
        <v>878.25600000000009</v>
      </c>
    </row>
    <row r="7" spans="1:37" s="243" customFormat="1">
      <c r="A7" s="456">
        <v>5</v>
      </c>
      <c r="B7" s="240" t="s">
        <v>0</v>
      </c>
      <c r="C7" s="240" t="s">
        <v>6879</v>
      </c>
      <c r="D7" s="240" t="s">
        <v>6848</v>
      </c>
      <c r="E7" s="240" t="s">
        <v>406</v>
      </c>
      <c r="F7" s="240">
        <v>5820</v>
      </c>
      <c r="G7" s="240"/>
      <c r="H7" s="240" t="s">
        <v>3166</v>
      </c>
      <c r="I7" s="240"/>
      <c r="J7" s="240" t="s">
        <v>396</v>
      </c>
      <c r="K7" s="240"/>
      <c r="L7" s="240">
        <v>500</v>
      </c>
      <c r="M7" s="240" t="s">
        <v>236</v>
      </c>
      <c r="N7" s="240" t="s">
        <v>436</v>
      </c>
      <c r="O7" s="240" t="s">
        <v>65</v>
      </c>
      <c r="P7" s="240"/>
      <c r="Q7" s="240"/>
      <c r="R7" s="240"/>
      <c r="S7" s="240"/>
      <c r="T7" s="240"/>
      <c r="U7" s="240" t="s">
        <v>6878</v>
      </c>
      <c r="V7" s="240" t="s">
        <v>68</v>
      </c>
      <c r="W7" s="240" t="s">
        <v>68</v>
      </c>
      <c r="X7" s="240" t="s">
        <v>68</v>
      </c>
      <c r="Y7" s="240" t="s">
        <v>68</v>
      </c>
      <c r="Z7" s="240" t="s">
        <v>69</v>
      </c>
      <c r="AA7" s="240"/>
      <c r="AB7" s="240" t="s">
        <v>6877</v>
      </c>
      <c r="AC7" s="241">
        <v>488</v>
      </c>
      <c r="AD7" s="241">
        <v>25</v>
      </c>
      <c r="AE7" s="241">
        <v>0</v>
      </c>
      <c r="AF7" s="454">
        <v>820.80000000000007</v>
      </c>
      <c r="AG7" s="454">
        <f t="shared" si="1"/>
        <v>0</v>
      </c>
      <c r="AH7" s="457">
        <f t="shared" si="0"/>
        <v>820.80000000000007</v>
      </c>
      <c r="AI7" s="458">
        <f t="shared" si="2"/>
        <v>878.25600000000009</v>
      </c>
    </row>
    <row r="8" spans="1:37" s="243" customFormat="1">
      <c r="A8" s="456">
        <v>6</v>
      </c>
      <c r="B8" s="240" t="s">
        <v>0</v>
      </c>
      <c r="C8" s="240" t="s">
        <v>6876</v>
      </c>
      <c r="D8" s="240" t="s">
        <v>6848</v>
      </c>
      <c r="E8" s="240" t="s">
        <v>676</v>
      </c>
      <c r="F8" s="240">
        <v>5820</v>
      </c>
      <c r="G8" s="240"/>
      <c r="H8" s="240" t="s">
        <v>6875</v>
      </c>
      <c r="I8" s="459"/>
      <c r="J8" s="240" t="s">
        <v>396</v>
      </c>
      <c r="K8" s="240" t="s">
        <v>437</v>
      </c>
      <c r="L8" s="240" t="s">
        <v>448</v>
      </c>
      <c r="M8" s="240" t="s">
        <v>113</v>
      </c>
      <c r="N8" s="240" t="s">
        <v>401</v>
      </c>
      <c r="O8" s="240" t="s">
        <v>65</v>
      </c>
      <c r="P8" s="240"/>
      <c r="Q8" s="240"/>
      <c r="R8" s="240"/>
      <c r="S8" s="240" t="s">
        <v>6874</v>
      </c>
      <c r="T8" s="240"/>
      <c r="U8" s="240" t="s">
        <v>6873</v>
      </c>
      <c r="V8" s="240" t="s">
        <v>68</v>
      </c>
      <c r="W8" s="240" t="s">
        <v>68</v>
      </c>
      <c r="X8" s="240" t="s">
        <v>68</v>
      </c>
      <c r="Y8" s="240" t="s">
        <v>68</v>
      </c>
      <c r="Z8" s="240" t="s">
        <v>69</v>
      </c>
      <c r="AA8" s="240"/>
      <c r="AB8" s="240" t="s">
        <v>6850</v>
      </c>
      <c r="AC8" s="241">
        <v>1131</v>
      </c>
      <c r="AD8" s="241">
        <v>25</v>
      </c>
      <c r="AE8" s="241">
        <v>25</v>
      </c>
      <c r="AF8" s="454">
        <v>1889.6000000000001</v>
      </c>
      <c r="AG8" s="454">
        <f t="shared" si="1"/>
        <v>0</v>
      </c>
      <c r="AH8" s="457">
        <f t="shared" si="0"/>
        <v>1889.6000000000001</v>
      </c>
      <c r="AI8" s="458">
        <f t="shared" si="2"/>
        <v>2021.8720000000003</v>
      </c>
    </row>
    <row r="9" spans="1:37" s="243" customFormat="1">
      <c r="A9" s="456">
        <v>7</v>
      </c>
      <c r="B9" s="240" t="s">
        <v>0</v>
      </c>
      <c r="C9" s="240" t="s">
        <v>6872</v>
      </c>
      <c r="D9" s="240" t="s">
        <v>6848</v>
      </c>
      <c r="E9" s="240" t="s">
        <v>676</v>
      </c>
      <c r="F9" s="240">
        <v>5820</v>
      </c>
      <c r="G9" s="240"/>
      <c r="H9" s="240" t="s">
        <v>6852</v>
      </c>
      <c r="I9" s="240">
        <v>3000</v>
      </c>
      <c r="J9" s="240" t="s">
        <v>396</v>
      </c>
      <c r="K9" s="240" t="s">
        <v>437</v>
      </c>
      <c r="L9" s="240" t="s">
        <v>404</v>
      </c>
      <c r="M9" s="240" t="s">
        <v>113</v>
      </c>
      <c r="N9" s="240" t="s">
        <v>401</v>
      </c>
      <c r="O9" s="240" t="s">
        <v>65</v>
      </c>
      <c r="P9" s="240"/>
      <c r="Q9" s="240"/>
      <c r="R9" s="240"/>
      <c r="S9" s="240" t="s">
        <v>3355</v>
      </c>
      <c r="T9" s="240"/>
      <c r="U9" s="240" t="s">
        <v>6871</v>
      </c>
      <c r="V9" s="240" t="s">
        <v>68</v>
      </c>
      <c r="W9" s="240" t="s">
        <v>68</v>
      </c>
      <c r="X9" s="240" t="s">
        <v>68</v>
      </c>
      <c r="Y9" s="240" t="s">
        <v>68</v>
      </c>
      <c r="Z9" s="240" t="s">
        <v>69</v>
      </c>
      <c r="AA9" s="240"/>
      <c r="AB9" s="240" t="s">
        <v>6850</v>
      </c>
      <c r="AC9" s="241">
        <v>510</v>
      </c>
      <c r="AD9" s="241">
        <v>25</v>
      </c>
      <c r="AE9" s="241">
        <v>13</v>
      </c>
      <c r="AF9" s="454">
        <v>876.80000000000007</v>
      </c>
      <c r="AG9" s="454">
        <f t="shared" si="1"/>
        <v>0</v>
      </c>
      <c r="AH9" s="457">
        <f t="shared" si="0"/>
        <v>876.80000000000007</v>
      </c>
      <c r="AI9" s="458">
        <f t="shared" si="2"/>
        <v>938.17600000000016</v>
      </c>
    </row>
    <row r="10" spans="1:37" s="243" customFormat="1">
      <c r="A10" s="456">
        <v>8</v>
      </c>
      <c r="B10" s="240" t="s">
        <v>0</v>
      </c>
      <c r="C10" s="240" t="s">
        <v>6870</v>
      </c>
      <c r="D10" s="240" t="s">
        <v>6848</v>
      </c>
      <c r="E10" s="240" t="s">
        <v>676</v>
      </c>
      <c r="F10" s="240">
        <v>5820</v>
      </c>
      <c r="G10" s="240"/>
      <c r="H10" s="240" t="s">
        <v>6852</v>
      </c>
      <c r="I10" s="240">
        <v>3000</v>
      </c>
      <c r="J10" s="240" t="s">
        <v>396</v>
      </c>
      <c r="K10" s="240" t="s">
        <v>437</v>
      </c>
      <c r="L10" s="240" t="s">
        <v>671</v>
      </c>
      <c r="M10" s="240" t="s">
        <v>113</v>
      </c>
      <c r="N10" s="240" t="s">
        <v>401</v>
      </c>
      <c r="O10" s="240" t="s">
        <v>65</v>
      </c>
      <c r="P10" s="240"/>
      <c r="Q10" s="240"/>
      <c r="R10" s="240"/>
      <c r="S10" s="240" t="s">
        <v>3355</v>
      </c>
      <c r="T10" s="240"/>
      <c r="U10" s="240" t="s">
        <v>6869</v>
      </c>
      <c r="V10" s="240" t="s">
        <v>68</v>
      </c>
      <c r="W10" s="240" t="s">
        <v>68</v>
      </c>
      <c r="X10" s="240" t="s">
        <v>68</v>
      </c>
      <c r="Y10" s="240" t="s">
        <v>68</v>
      </c>
      <c r="Z10" s="240" t="s">
        <v>69</v>
      </c>
      <c r="AA10" s="240"/>
      <c r="AB10" s="240" t="s">
        <v>6850</v>
      </c>
      <c r="AC10" s="241">
        <v>510</v>
      </c>
      <c r="AD10" s="241">
        <v>25</v>
      </c>
      <c r="AE10" s="241">
        <v>21</v>
      </c>
      <c r="AF10" s="454">
        <v>889.6</v>
      </c>
      <c r="AG10" s="454">
        <f t="shared" si="1"/>
        <v>0</v>
      </c>
      <c r="AH10" s="457">
        <f t="shared" si="0"/>
        <v>889.6</v>
      </c>
      <c r="AI10" s="458">
        <f t="shared" si="2"/>
        <v>951.87200000000007</v>
      </c>
    </row>
    <row r="11" spans="1:37" s="243" customFormat="1">
      <c r="A11" s="456">
        <v>9</v>
      </c>
      <c r="B11" s="240" t="s">
        <v>0</v>
      </c>
      <c r="C11" s="240" t="s">
        <v>6868</v>
      </c>
      <c r="D11" s="240" t="s">
        <v>6848</v>
      </c>
      <c r="E11" s="240" t="s">
        <v>398</v>
      </c>
      <c r="F11" s="240">
        <v>5820</v>
      </c>
      <c r="G11" s="240"/>
      <c r="H11" s="240" t="s">
        <v>6852</v>
      </c>
      <c r="I11" s="240">
        <v>3000</v>
      </c>
      <c r="J11" s="240" t="s">
        <v>396</v>
      </c>
      <c r="K11" s="240" t="s">
        <v>437</v>
      </c>
      <c r="L11" s="240" t="s">
        <v>671</v>
      </c>
      <c r="M11" s="240" t="s">
        <v>113</v>
      </c>
      <c r="N11" s="240" t="s">
        <v>401</v>
      </c>
      <c r="O11" s="240" t="s">
        <v>65</v>
      </c>
      <c r="P11" s="240"/>
      <c r="Q11" s="240"/>
      <c r="R11" s="240"/>
      <c r="S11" s="240" t="s">
        <v>3355</v>
      </c>
      <c r="T11" s="240"/>
      <c r="U11" s="240" t="s">
        <v>6867</v>
      </c>
      <c r="V11" s="240" t="s">
        <v>68</v>
      </c>
      <c r="W11" s="240" t="s">
        <v>68</v>
      </c>
      <c r="X11" s="240" t="s">
        <v>68</v>
      </c>
      <c r="Y11" s="240" t="s">
        <v>68</v>
      </c>
      <c r="Z11" s="240" t="s">
        <v>69</v>
      </c>
      <c r="AA11" s="240"/>
      <c r="AB11" s="240" t="s">
        <v>6850</v>
      </c>
      <c r="AC11" s="241">
        <v>510</v>
      </c>
      <c r="AD11" s="241">
        <v>25</v>
      </c>
      <c r="AE11" s="241">
        <v>21</v>
      </c>
      <c r="AF11" s="454">
        <v>889.6</v>
      </c>
      <c r="AG11" s="454">
        <f t="shared" si="1"/>
        <v>0</v>
      </c>
      <c r="AH11" s="457">
        <f t="shared" si="0"/>
        <v>889.6</v>
      </c>
      <c r="AI11" s="458">
        <f t="shared" si="2"/>
        <v>951.87200000000007</v>
      </c>
    </row>
    <row r="12" spans="1:37" s="243" customFormat="1">
      <c r="A12" s="456">
        <v>10</v>
      </c>
      <c r="B12" s="240" t="s">
        <v>0</v>
      </c>
      <c r="C12" s="240" t="s">
        <v>6866</v>
      </c>
      <c r="D12" s="240" t="s">
        <v>6848</v>
      </c>
      <c r="E12" s="240" t="s">
        <v>398</v>
      </c>
      <c r="F12" s="240">
        <v>5820</v>
      </c>
      <c r="G12" s="240"/>
      <c r="H12" s="240" t="s">
        <v>6852</v>
      </c>
      <c r="I12" s="240">
        <v>3000</v>
      </c>
      <c r="J12" s="240" t="s">
        <v>396</v>
      </c>
      <c r="K12" s="240" t="s">
        <v>437</v>
      </c>
      <c r="L12" s="240" t="s">
        <v>671</v>
      </c>
      <c r="M12" s="240" t="s">
        <v>113</v>
      </c>
      <c r="N12" s="240" t="s">
        <v>401</v>
      </c>
      <c r="O12" s="240" t="s">
        <v>65</v>
      </c>
      <c r="P12" s="240"/>
      <c r="Q12" s="240"/>
      <c r="R12" s="240"/>
      <c r="S12" s="240" t="s">
        <v>3355</v>
      </c>
      <c r="T12" s="240"/>
      <c r="U12" s="240" t="s">
        <v>6865</v>
      </c>
      <c r="V12" s="240" t="s">
        <v>68</v>
      </c>
      <c r="W12" s="240" t="s">
        <v>68</v>
      </c>
      <c r="X12" s="240" t="s">
        <v>68</v>
      </c>
      <c r="Y12" s="240" t="s">
        <v>68</v>
      </c>
      <c r="Z12" s="240" t="s">
        <v>69</v>
      </c>
      <c r="AA12" s="240"/>
      <c r="AB12" s="240" t="s">
        <v>6850</v>
      </c>
      <c r="AC12" s="241">
        <v>510</v>
      </c>
      <c r="AD12" s="241">
        <v>25</v>
      </c>
      <c r="AE12" s="241">
        <v>21</v>
      </c>
      <c r="AF12" s="454">
        <v>889.6</v>
      </c>
      <c r="AG12" s="454">
        <f t="shared" si="1"/>
        <v>0</v>
      </c>
      <c r="AH12" s="457">
        <f t="shared" si="0"/>
        <v>889.6</v>
      </c>
      <c r="AI12" s="458">
        <f t="shared" si="2"/>
        <v>951.87200000000007</v>
      </c>
    </row>
    <row r="13" spans="1:37" s="243" customFormat="1">
      <c r="A13" s="456">
        <v>11</v>
      </c>
      <c r="B13" s="240" t="s">
        <v>0</v>
      </c>
      <c r="C13" s="240" t="s">
        <v>6864</v>
      </c>
      <c r="D13" s="240" t="s">
        <v>6848</v>
      </c>
      <c r="E13" s="240" t="s">
        <v>400</v>
      </c>
      <c r="F13" s="240">
        <v>5820</v>
      </c>
      <c r="G13" s="240"/>
      <c r="H13" s="240" t="s">
        <v>6852</v>
      </c>
      <c r="I13" s="240">
        <v>3000</v>
      </c>
      <c r="J13" s="240" t="s">
        <v>396</v>
      </c>
      <c r="K13" s="240" t="s">
        <v>437</v>
      </c>
      <c r="L13" s="240">
        <v>1000</v>
      </c>
      <c r="M13" s="240" t="s">
        <v>113</v>
      </c>
      <c r="N13" s="240" t="s">
        <v>401</v>
      </c>
      <c r="O13" s="240" t="s">
        <v>65</v>
      </c>
      <c r="P13" s="240"/>
      <c r="Q13" s="240"/>
      <c r="R13" s="240"/>
      <c r="S13" s="240" t="s">
        <v>3355</v>
      </c>
      <c r="T13" s="240"/>
      <c r="U13" s="240" t="s">
        <v>6863</v>
      </c>
      <c r="V13" s="240" t="s">
        <v>68</v>
      </c>
      <c r="W13" s="240" t="s">
        <v>68</v>
      </c>
      <c r="X13" s="240" t="s">
        <v>68</v>
      </c>
      <c r="Y13" s="240" t="s">
        <v>68</v>
      </c>
      <c r="Z13" s="240" t="s">
        <v>69</v>
      </c>
      <c r="AA13" s="240"/>
      <c r="AB13" s="240" t="s">
        <v>6850</v>
      </c>
      <c r="AC13" s="241">
        <v>510</v>
      </c>
      <c r="AD13" s="241">
        <v>25</v>
      </c>
      <c r="AE13" s="241">
        <v>8</v>
      </c>
      <c r="AF13" s="454">
        <v>868.80000000000007</v>
      </c>
      <c r="AG13" s="454">
        <f t="shared" si="1"/>
        <v>0</v>
      </c>
      <c r="AH13" s="457">
        <f t="shared" si="0"/>
        <v>868.80000000000007</v>
      </c>
      <c r="AI13" s="458">
        <f t="shared" si="2"/>
        <v>929.6160000000001</v>
      </c>
    </row>
    <row r="14" spans="1:37" s="243" customFormat="1">
      <c r="A14" s="456">
        <v>12</v>
      </c>
      <c r="B14" s="240" t="s">
        <v>0</v>
      </c>
      <c r="C14" s="240" t="s">
        <v>6862</v>
      </c>
      <c r="D14" s="240" t="s">
        <v>6848</v>
      </c>
      <c r="E14" s="240" t="s">
        <v>400</v>
      </c>
      <c r="F14" s="240">
        <v>5820</v>
      </c>
      <c r="G14" s="240"/>
      <c r="H14" s="240" t="s">
        <v>6852</v>
      </c>
      <c r="I14" s="240">
        <v>3000</v>
      </c>
      <c r="J14" s="240" t="s">
        <v>396</v>
      </c>
      <c r="K14" s="240" t="s">
        <v>437</v>
      </c>
      <c r="L14" s="240" t="s">
        <v>671</v>
      </c>
      <c r="M14" s="240" t="s">
        <v>113</v>
      </c>
      <c r="N14" s="240" t="s">
        <v>401</v>
      </c>
      <c r="O14" s="240" t="s">
        <v>65</v>
      </c>
      <c r="P14" s="240"/>
      <c r="Q14" s="240"/>
      <c r="R14" s="240"/>
      <c r="S14" s="240" t="s">
        <v>3355</v>
      </c>
      <c r="T14" s="240"/>
      <c r="U14" s="240" t="s">
        <v>6861</v>
      </c>
      <c r="V14" s="240" t="s">
        <v>68</v>
      </c>
      <c r="W14" s="240" t="s">
        <v>68</v>
      </c>
      <c r="X14" s="240" t="s">
        <v>68</v>
      </c>
      <c r="Y14" s="240" t="s">
        <v>68</v>
      </c>
      <c r="Z14" s="240" t="s">
        <v>69</v>
      </c>
      <c r="AA14" s="240"/>
      <c r="AB14" s="240" t="s">
        <v>6850</v>
      </c>
      <c r="AC14" s="241">
        <v>510</v>
      </c>
      <c r="AD14" s="241">
        <v>25</v>
      </c>
      <c r="AE14" s="241">
        <v>21</v>
      </c>
      <c r="AF14" s="454">
        <v>889.6</v>
      </c>
      <c r="AG14" s="454">
        <f t="shared" si="1"/>
        <v>0</v>
      </c>
      <c r="AH14" s="457">
        <f t="shared" si="0"/>
        <v>889.6</v>
      </c>
      <c r="AI14" s="458">
        <f t="shared" si="2"/>
        <v>951.87200000000007</v>
      </c>
    </row>
    <row r="15" spans="1:37" s="243" customFormat="1">
      <c r="A15" s="456">
        <v>13</v>
      </c>
      <c r="B15" s="240" t="s">
        <v>0</v>
      </c>
      <c r="C15" s="240" t="s">
        <v>6860</v>
      </c>
      <c r="D15" s="240" t="s">
        <v>6848</v>
      </c>
      <c r="E15" s="240" t="s">
        <v>400</v>
      </c>
      <c r="F15" s="240">
        <v>5820</v>
      </c>
      <c r="G15" s="240"/>
      <c r="H15" s="240" t="s">
        <v>6852</v>
      </c>
      <c r="I15" s="240">
        <v>3000</v>
      </c>
      <c r="J15" s="240" t="s">
        <v>396</v>
      </c>
      <c r="K15" s="240" t="s">
        <v>437</v>
      </c>
      <c r="L15" s="240" t="s">
        <v>671</v>
      </c>
      <c r="M15" s="240" t="s">
        <v>113</v>
      </c>
      <c r="N15" s="240" t="s">
        <v>401</v>
      </c>
      <c r="O15" s="240" t="s">
        <v>65</v>
      </c>
      <c r="P15" s="240"/>
      <c r="Q15" s="240"/>
      <c r="R15" s="240"/>
      <c r="S15" s="240" t="s">
        <v>3355</v>
      </c>
      <c r="T15" s="240"/>
      <c r="U15" s="240" t="s">
        <v>6859</v>
      </c>
      <c r="V15" s="240" t="s">
        <v>68</v>
      </c>
      <c r="W15" s="240" t="s">
        <v>68</v>
      </c>
      <c r="X15" s="240" t="s">
        <v>68</v>
      </c>
      <c r="Y15" s="240" t="s">
        <v>68</v>
      </c>
      <c r="Z15" s="240" t="s">
        <v>69</v>
      </c>
      <c r="AA15" s="240"/>
      <c r="AB15" s="240" t="s">
        <v>6850</v>
      </c>
      <c r="AC15" s="241">
        <v>510</v>
      </c>
      <c r="AD15" s="241">
        <v>25</v>
      </c>
      <c r="AE15" s="241">
        <v>21</v>
      </c>
      <c r="AF15" s="454">
        <v>889.6</v>
      </c>
      <c r="AG15" s="454">
        <f t="shared" si="1"/>
        <v>0</v>
      </c>
      <c r="AH15" s="457">
        <f t="shared" si="0"/>
        <v>889.6</v>
      </c>
      <c r="AI15" s="458">
        <f t="shared" si="2"/>
        <v>951.87200000000007</v>
      </c>
    </row>
    <row r="16" spans="1:37" s="243" customFormat="1">
      <c r="A16" s="456">
        <v>14</v>
      </c>
      <c r="B16" s="240" t="s">
        <v>0</v>
      </c>
      <c r="C16" s="240" t="s">
        <v>6858</v>
      </c>
      <c r="D16" s="240" t="s">
        <v>6848</v>
      </c>
      <c r="E16" s="240" t="s">
        <v>6853</v>
      </c>
      <c r="F16" s="240">
        <v>5820</v>
      </c>
      <c r="G16" s="240"/>
      <c r="H16" s="240" t="s">
        <v>6857</v>
      </c>
      <c r="I16" s="240">
        <v>3000</v>
      </c>
      <c r="J16" s="240" t="s">
        <v>396</v>
      </c>
      <c r="K16" s="240" t="s">
        <v>437</v>
      </c>
      <c r="L16" s="240" t="s">
        <v>671</v>
      </c>
      <c r="M16" s="240" t="s">
        <v>113</v>
      </c>
      <c r="N16" s="240" t="s">
        <v>401</v>
      </c>
      <c r="O16" s="240" t="s">
        <v>65</v>
      </c>
      <c r="P16" s="240"/>
      <c r="Q16" s="240"/>
      <c r="R16" s="240"/>
      <c r="S16" s="240" t="s">
        <v>6856</v>
      </c>
      <c r="T16" s="240"/>
      <c r="U16" s="240" t="s">
        <v>6855</v>
      </c>
      <c r="V16" s="240" t="s">
        <v>68</v>
      </c>
      <c r="W16" s="240" t="s">
        <v>68</v>
      </c>
      <c r="X16" s="240" t="s">
        <v>68</v>
      </c>
      <c r="Y16" s="240" t="s">
        <v>68</v>
      </c>
      <c r="Z16" s="240" t="s">
        <v>69</v>
      </c>
      <c r="AA16" s="240"/>
      <c r="AB16" s="240" t="s">
        <v>6850</v>
      </c>
      <c r="AC16" s="241">
        <v>510</v>
      </c>
      <c r="AD16" s="241">
        <v>25</v>
      </c>
      <c r="AE16" s="241">
        <v>21</v>
      </c>
      <c r="AF16" s="454">
        <v>889.6</v>
      </c>
      <c r="AG16" s="454">
        <f t="shared" si="1"/>
        <v>0</v>
      </c>
      <c r="AH16" s="457">
        <f t="shared" si="0"/>
        <v>889.6</v>
      </c>
      <c r="AI16" s="458">
        <f t="shared" si="2"/>
        <v>951.87200000000007</v>
      </c>
    </row>
    <row r="17" spans="1:35" s="243" customFormat="1">
      <c r="A17" s="456">
        <v>15</v>
      </c>
      <c r="B17" s="240" t="s">
        <v>0</v>
      </c>
      <c r="C17" s="240" t="s">
        <v>6854</v>
      </c>
      <c r="D17" s="240" t="s">
        <v>6848</v>
      </c>
      <c r="E17" s="240" t="s">
        <v>6853</v>
      </c>
      <c r="F17" s="240">
        <v>5820</v>
      </c>
      <c r="G17" s="240"/>
      <c r="H17" s="240" t="s">
        <v>6852</v>
      </c>
      <c r="I17" s="240">
        <v>3000</v>
      </c>
      <c r="J17" s="240" t="s">
        <v>396</v>
      </c>
      <c r="K17" s="240" t="s">
        <v>437</v>
      </c>
      <c r="L17" s="240" t="s">
        <v>671</v>
      </c>
      <c r="M17" s="240" t="s">
        <v>113</v>
      </c>
      <c r="N17" s="240" t="s">
        <v>401</v>
      </c>
      <c r="O17" s="240" t="s">
        <v>65</v>
      </c>
      <c r="P17" s="240"/>
      <c r="Q17" s="240"/>
      <c r="R17" s="240"/>
      <c r="S17" s="240" t="s">
        <v>3355</v>
      </c>
      <c r="T17" s="240"/>
      <c r="U17" s="240" t="s">
        <v>6851</v>
      </c>
      <c r="V17" s="240" t="s">
        <v>68</v>
      </c>
      <c r="W17" s="240" t="s">
        <v>68</v>
      </c>
      <c r="X17" s="240" t="s">
        <v>68</v>
      </c>
      <c r="Y17" s="240" t="s">
        <v>68</v>
      </c>
      <c r="Z17" s="240" t="s">
        <v>69</v>
      </c>
      <c r="AA17" s="240"/>
      <c r="AB17" s="240" t="s">
        <v>6850</v>
      </c>
      <c r="AC17" s="241">
        <v>510</v>
      </c>
      <c r="AD17" s="241">
        <v>25</v>
      </c>
      <c r="AE17" s="241">
        <v>21</v>
      </c>
      <c r="AF17" s="454">
        <v>889.6</v>
      </c>
      <c r="AG17" s="454">
        <f t="shared" si="1"/>
        <v>0</v>
      </c>
      <c r="AH17" s="457">
        <f t="shared" si="0"/>
        <v>889.6</v>
      </c>
      <c r="AI17" s="458">
        <f t="shared" si="2"/>
        <v>951.87200000000007</v>
      </c>
    </row>
    <row r="18" spans="1:35" s="467" customFormat="1" ht="15.75" thickBot="1">
      <c r="A18" s="460">
        <v>16</v>
      </c>
      <c r="B18" s="461" t="s">
        <v>0</v>
      </c>
      <c r="C18" s="461" t="s">
        <v>6849</v>
      </c>
      <c r="D18" s="461" t="s">
        <v>6848</v>
      </c>
      <c r="E18" s="461" t="s">
        <v>358</v>
      </c>
      <c r="F18" s="461">
        <v>5820</v>
      </c>
      <c r="G18" s="461"/>
      <c r="H18" s="461" t="s">
        <v>6847</v>
      </c>
      <c r="I18" s="462"/>
      <c r="J18" s="461" t="s">
        <v>396</v>
      </c>
      <c r="K18" s="461"/>
      <c r="L18" s="461"/>
      <c r="M18" s="461" t="s">
        <v>113</v>
      </c>
      <c r="N18" s="461" t="s">
        <v>401</v>
      </c>
      <c r="O18" s="461" t="s">
        <v>65</v>
      </c>
      <c r="P18" s="461"/>
      <c r="Q18" s="461"/>
      <c r="R18" s="461"/>
      <c r="S18" s="461"/>
      <c r="T18" s="461"/>
      <c r="U18" s="461" t="s">
        <v>6846</v>
      </c>
      <c r="V18" s="461" t="s">
        <v>6845</v>
      </c>
      <c r="W18" s="461" t="s">
        <v>393</v>
      </c>
      <c r="X18" s="461" t="s">
        <v>68</v>
      </c>
      <c r="Y18" s="461" t="s">
        <v>6844</v>
      </c>
      <c r="Z18" s="461" t="s">
        <v>69</v>
      </c>
      <c r="AA18" s="461"/>
      <c r="AB18" s="461" t="s">
        <v>6843</v>
      </c>
      <c r="AC18" s="463">
        <v>510</v>
      </c>
      <c r="AD18" s="463">
        <v>25</v>
      </c>
      <c r="AE18" s="463">
        <v>-10</v>
      </c>
      <c r="AF18" s="464">
        <v>840</v>
      </c>
      <c r="AG18" s="464">
        <v>0</v>
      </c>
      <c r="AH18" s="465">
        <f t="shared" si="0"/>
        <v>840</v>
      </c>
      <c r="AI18" s="466">
        <f t="shared" si="2"/>
        <v>898.80000000000007</v>
      </c>
    </row>
    <row r="19" spans="1:35">
      <c r="AH19" s="34"/>
    </row>
    <row r="20" spans="1:35">
      <c r="A20" s="453" t="s">
        <v>133</v>
      </c>
      <c r="AH20" s="34"/>
      <c r="AI20" s="36"/>
    </row>
  </sheetData>
  <customSheetViews>
    <customSheetView guid="{1B6ADCBD-C280-4470-851F-30A10F715017}" scale="75" hiddenColumns="1">
      <pageMargins left="0.7" right="0.7" top="0.75" bottom="0.75" header="0.3" footer="0.3"/>
      <pageSetup orientation="portrait" horizontalDpi="4294967295" verticalDpi="4294967295"/>
    </customSheetView>
    <customSheetView guid="{BF7BEA0E-ED18-4608-868B-0C16A30D130B}" scale="75" hiddenColumns="1">
      <pageMargins left="0.7" right="0.7" top="0.75" bottom="0.75" header="0.3" footer="0.3"/>
      <pageSetup orientation="portrait" horizontalDpi="4294967295" verticalDpi="4294967295"/>
    </customSheetView>
  </customSheetViews>
  <pageMargins left="0.7" right="0.7" top="0.75" bottom="0.75" header="0.3" footer="0.3"/>
  <pageSetup orientation="portrait" horizontalDpi="4294967295" verticalDpi="4294967295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C00000"/>
  </sheetPr>
  <dimension ref="A1:AK21"/>
  <sheetViews>
    <sheetView topLeftCell="M1" zoomScale="75" zoomScaleNormal="75" workbookViewId="0">
      <selection activeCell="T25" sqref="T25"/>
    </sheetView>
  </sheetViews>
  <sheetFormatPr baseColWidth="10" defaultColWidth="9.140625" defaultRowHeight="15"/>
  <cols>
    <col min="1" max="1" width="4.28515625" style="950" bestFit="1" customWidth="1"/>
    <col min="2" max="2" width="8.42578125" style="193" bestFit="1" customWidth="1"/>
    <col min="3" max="3" width="12.85546875" style="193" hidden="1" customWidth="1"/>
    <col min="4" max="4" width="9.28515625" style="193" hidden="1" customWidth="1"/>
    <col min="5" max="5" width="11.5703125" style="193" hidden="1" customWidth="1"/>
    <col min="6" max="6" width="8" style="193" bestFit="1" customWidth="1"/>
    <col min="7" max="7" width="7.140625" style="193" hidden="1" customWidth="1"/>
    <col min="8" max="8" width="9.140625" style="193" bestFit="1" customWidth="1"/>
    <col min="9" max="9" width="8.85546875" style="193" hidden="1" customWidth="1"/>
    <col min="10" max="10" width="6.42578125" style="193" bestFit="1" customWidth="1"/>
    <col min="11" max="11" width="11.5703125" style="193" bestFit="1" customWidth="1"/>
    <col min="12" max="12" width="8.28515625" style="193" bestFit="1" customWidth="1"/>
    <col min="13" max="13" width="11.140625" style="193" bestFit="1" customWidth="1"/>
    <col min="14" max="14" width="6.42578125" style="193" bestFit="1" customWidth="1"/>
    <col min="15" max="15" width="6.85546875" style="193" bestFit="1" customWidth="1"/>
    <col min="16" max="16" width="9.28515625" style="193" customWidth="1"/>
    <col min="17" max="17" width="12.85546875" style="193" customWidth="1"/>
    <col min="18" max="18" width="15.7109375" style="193" customWidth="1"/>
    <col min="19" max="19" width="16.7109375" style="193" customWidth="1"/>
    <col min="20" max="20" width="10.5703125" style="193" customWidth="1"/>
    <col min="21" max="21" width="10.5703125" style="193" bestFit="1" customWidth="1"/>
    <col min="22" max="22" width="21.42578125" style="193" hidden="1" customWidth="1"/>
    <col min="23" max="23" width="16.28515625" style="193" bestFit="1" customWidth="1"/>
    <col min="24" max="24" width="29.85546875" style="193" customWidth="1"/>
    <col min="25" max="25" width="15" style="193" bestFit="1" customWidth="1"/>
    <col min="26" max="26" width="4.7109375" style="193" bestFit="1" customWidth="1"/>
    <col min="27" max="27" width="6" style="193" bestFit="1" customWidth="1"/>
    <col min="28" max="28" width="13.85546875" style="193" hidden="1" customWidth="1"/>
    <col min="29" max="29" width="13.140625" style="194" hidden="1" customWidth="1"/>
    <col min="30" max="30" width="10" style="194" hidden="1" customWidth="1"/>
    <col min="31" max="31" width="9.85546875" style="194" hidden="1" customWidth="1"/>
    <col min="32" max="32" width="8.5703125" style="953" bestFit="1" customWidth="1"/>
    <col min="33" max="33" width="12.5703125" style="954" bestFit="1" customWidth="1"/>
    <col min="34" max="34" width="10" style="195" bestFit="1" customWidth="1"/>
    <col min="35" max="35" width="11" style="196" bestFit="1" customWidth="1"/>
    <col min="36" max="36" width="9.140625" style="197"/>
    <col min="37" max="37" width="22.85546875" style="197" bestFit="1" customWidth="1"/>
    <col min="38" max="16384" width="9.140625" style="197"/>
  </cols>
  <sheetData>
    <row r="1" spans="1:37" s="330" customFormat="1" ht="74.25" customHeight="1" thickBot="1">
      <c r="A1" s="949"/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7"/>
      <c r="AD1" s="327"/>
      <c r="AE1" s="327"/>
      <c r="AF1" s="951"/>
      <c r="AG1" s="952"/>
      <c r="AH1" s="328"/>
      <c r="AI1" s="329"/>
    </row>
    <row r="2" spans="1:37" s="622" customFormat="1" ht="15.75" thickBot="1">
      <c r="A2" s="439" t="s">
        <v>22</v>
      </c>
      <c r="B2" s="618" t="s">
        <v>23</v>
      </c>
      <c r="C2" s="618" t="s">
        <v>24</v>
      </c>
      <c r="D2" s="618" t="s">
        <v>25</v>
      </c>
      <c r="E2" s="618" t="s">
        <v>26</v>
      </c>
      <c r="F2" s="618" t="s">
        <v>27</v>
      </c>
      <c r="G2" s="618" t="s">
        <v>28</v>
      </c>
      <c r="H2" s="618" t="s">
        <v>29</v>
      </c>
      <c r="I2" s="618" t="s">
        <v>30</v>
      </c>
      <c r="J2" s="618" t="s">
        <v>31</v>
      </c>
      <c r="K2" s="618" t="s">
        <v>32</v>
      </c>
      <c r="L2" s="618" t="s">
        <v>33</v>
      </c>
      <c r="M2" s="618" t="s">
        <v>34</v>
      </c>
      <c r="N2" s="618" t="s">
        <v>35</v>
      </c>
      <c r="O2" s="618" t="s">
        <v>36</v>
      </c>
      <c r="P2" s="618" t="s">
        <v>37</v>
      </c>
      <c r="Q2" s="618" t="s">
        <v>38</v>
      </c>
      <c r="R2" s="618" t="s">
        <v>39</v>
      </c>
      <c r="S2" s="618" t="s">
        <v>40</v>
      </c>
      <c r="T2" s="618" t="s">
        <v>41</v>
      </c>
      <c r="U2" s="618" t="s">
        <v>42</v>
      </c>
      <c r="V2" s="618" t="s">
        <v>43</v>
      </c>
      <c r="W2" s="618" t="s">
        <v>44</v>
      </c>
      <c r="X2" s="618" t="s">
        <v>45</v>
      </c>
      <c r="Y2" s="618" t="s">
        <v>46</v>
      </c>
      <c r="Z2" s="618" t="s">
        <v>47</v>
      </c>
      <c r="AA2" s="618" t="s">
        <v>48</v>
      </c>
      <c r="AB2" s="618" t="s">
        <v>49</v>
      </c>
      <c r="AC2" s="377" t="s">
        <v>50</v>
      </c>
      <c r="AD2" s="377" t="s">
        <v>51</v>
      </c>
      <c r="AE2" s="377" t="s">
        <v>52</v>
      </c>
      <c r="AF2" s="377" t="s">
        <v>53</v>
      </c>
      <c r="AG2" s="377" t="s">
        <v>54</v>
      </c>
      <c r="AH2" s="377" t="s">
        <v>55</v>
      </c>
      <c r="AI2" s="619" t="s">
        <v>56</v>
      </c>
      <c r="AJ2" s="620"/>
      <c r="AK2" s="621"/>
    </row>
    <row r="3" spans="1:37" s="272" customFormat="1">
      <c r="A3" s="693">
        <v>1</v>
      </c>
      <c r="B3" s="268" t="s">
        <v>6</v>
      </c>
      <c r="C3" s="268" t="s">
        <v>4501</v>
      </c>
      <c r="D3" s="268" t="s">
        <v>4502</v>
      </c>
      <c r="E3" s="268" t="s">
        <v>408</v>
      </c>
      <c r="F3" s="268" t="s">
        <v>4503</v>
      </c>
      <c r="G3" s="268"/>
      <c r="H3" s="268" t="s">
        <v>407</v>
      </c>
      <c r="I3" s="268"/>
      <c r="J3" s="268" t="s">
        <v>108</v>
      </c>
      <c r="K3" s="268"/>
      <c r="L3" s="268" t="s">
        <v>386</v>
      </c>
      <c r="M3" s="268" t="s">
        <v>236</v>
      </c>
      <c r="N3" s="268" t="s">
        <v>75</v>
      </c>
      <c r="O3" s="268" t="s">
        <v>466</v>
      </c>
      <c r="P3" s="268">
        <v>21</v>
      </c>
      <c r="Q3" s="268"/>
      <c r="R3" s="268"/>
      <c r="S3" s="268"/>
      <c r="T3" s="268" t="s">
        <v>375</v>
      </c>
      <c r="U3" s="268" t="s">
        <v>4504</v>
      </c>
      <c r="V3" s="268" t="s">
        <v>68</v>
      </c>
      <c r="W3" s="268" t="s">
        <v>68</v>
      </c>
      <c r="X3" s="268" t="s">
        <v>68</v>
      </c>
      <c r="Y3" s="268" t="s">
        <v>68</v>
      </c>
      <c r="Z3" s="268" t="s">
        <v>69</v>
      </c>
      <c r="AA3" s="268"/>
      <c r="AB3" s="268" t="s">
        <v>4505</v>
      </c>
      <c r="AC3" s="269">
        <v>84</v>
      </c>
      <c r="AD3" s="269">
        <v>0</v>
      </c>
      <c r="AE3" s="269">
        <v>8</v>
      </c>
      <c r="AF3" s="759">
        <v>147.20000000000002</v>
      </c>
      <c r="AG3" s="759">
        <v>0</v>
      </c>
      <c r="AH3" s="758">
        <f t="shared" ref="AH3:AH18" si="0">AF3-AG3</f>
        <v>147.20000000000002</v>
      </c>
      <c r="AI3" s="599">
        <f>AF3*1.07</f>
        <v>157.50400000000002</v>
      </c>
    </row>
    <row r="4" spans="1:37" s="272" customFormat="1">
      <c r="A4" s="693">
        <v>2</v>
      </c>
      <c r="B4" s="268" t="s">
        <v>6</v>
      </c>
      <c r="C4" s="268" t="s">
        <v>4506</v>
      </c>
      <c r="D4" s="268" t="s">
        <v>4502</v>
      </c>
      <c r="E4" s="268" t="s">
        <v>408</v>
      </c>
      <c r="F4" s="268" t="s">
        <v>4503</v>
      </c>
      <c r="G4" s="268"/>
      <c r="H4" s="268" t="s">
        <v>407</v>
      </c>
      <c r="I4" s="268"/>
      <c r="J4" s="268" t="s">
        <v>108</v>
      </c>
      <c r="K4" s="268"/>
      <c r="L4" s="268" t="s">
        <v>386</v>
      </c>
      <c r="M4" s="268" t="s">
        <v>236</v>
      </c>
      <c r="N4" s="268" t="s">
        <v>75</v>
      </c>
      <c r="O4" s="268" t="s">
        <v>466</v>
      </c>
      <c r="P4" s="268">
        <v>21</v>
      </c>
      <c r="Q4" s="268"/>
      <c r="R4" s="268"/>
      <c r="S4" s="268"/>
      <c r="T4" s="268" t="s">
        <v>375</v>
      </c>
      <c r="U4" s="268" t="s">
        <v>4507</v>
      </c>
      <c r="V4" s="268" t="s">
        <v>68</v>
      </c>
      <c r="W4" s="268" t="s">
        <v>68</v>
      </c>
      <c r="X4" s="268" t="s">
        <v>68</v>
      </c>
      <c r="Y4" s="268" t="s">
        <v>68</v>
      </c>
      <c r="Z4" s="268" t="s">
        <v>69</v>
      </c>
      <c r="AA4" s="268"/>
      <c r="AB4" s="268" t="s">
        <v>4505</v>
      </c>
      <c r="AC4" s="269">
        <v>84</v>
      </c>
      <c r="AD4" s="269">
        <v>0</v>
      </c>
      <c r="AE4" s="269">
        <v>8</v>
      </c>
      <c r="AF4" s="759">
        <v>147.20000000000002</v>
      </c>
      <c r="AG4" s="759">
        <v>0</v>
      </c>
      <c r="AH4" s="758">
        <f t="shared" si="0"/>
        <v>147.20000000000002</v>
      </c>
      <c r="AI4" s="599">
        <f t="shared" ref="AI4:AI18" si="1">AF4*1.07</f>
        <v>157.50400000000002</v>
      </c>
    </row>
    <row r="5" spans="1:37" s="272" customFormat="1">
      <c r="A5" s="693">
        <v>3</v>
      </c>
      <c r="B5" s="268" t="s">
        <v>6</v>
      </c>
      <c r="C5" s="268" t="s">
        <v>4508</v>
      </c>
      <c r="D5" s="268" t="s">
        <v>4502</v>
      </c>
      <c r="E5" s="268" t="s">
        <v>408</v>
      </c>
      <c r="F5" s="268" t="s">
        <v>4503</v>
      </c>
      <c r="G5" s="268"/>
      <c r="H5" s="268" t="s">
        <v>407</v>
      </c>
      <c r="I5" s="268"/>
      <c r="J5" s="268" t="s">
        <v>108</v>
      </c>
      <c r="K5" s="268"/>
      <c r="L5" s="268" t="s">
        <v>386</v>
      </c>
      <c r="M5" s="268" t="s">
        <v>236</v>
      </c>
      <c r="N5" s="268" t="s">
        <v>75</v>
      </c>
      <c r="O5" s="268" t="s">
        <v>466</v>
      </c>
      <c r="P5" s="268">
        <v>21</v>
      </c>
      <c r="Q5" s="268"/>
      <c r="R5" s="268"/>
      <c r="S5" s="268"/>
      <c r="T5" s="268" t="s">
        <v>375</v>
      </c>
      <c r="U5" s="268" t="s">
        <v>4509</v>
      </c>
      <c r="V5" s="268" t="s">
        <v>68</v>
      </c>
      <c r="W5" s="268" t="s">
        <v>68</v>
      </c>
      <c r="X5" s="268" t="s">
        <v>68</v>
      </c>
      <c r="Y5" s="268" t="s">
        <v>68</v>
      </c>
      <c r="Z5" s="268" t="s">
        <v>69</v>
      </c>
      <c r="AA5" s="268"/>
      <c r="AB5" s="268" t="s">
        <v>4505</v>
      </c>
      <c r="AC5" s="269">
        <v>84</v>
      </c>
      <c r="AD5" s="269">
        <v>0</v>
      </c>
      <c r="AE5" s="269">
        <v>8</v>
      </c>
      <c r="AF5" s="759">
        <v>147.20000000000002</v>
      </c>
      <c r="AG5" s="759">
        <v>0</v>
      </c>
      <c r="AH5" s="758">
        <f t="shared" si="0"/>
        <v>147.20000000000002</v>
      </c>
      <c r="AI5" s="599">
        <f t="shared" si="1"/>
        <v>157.50400000000002</v>
      </c>
    </row>
    <row r="6" spans="1:37" s="272" customFormat="1">
      <c r="A6" s="693">
        <v>4</v>
      </c>
      <c r="B6" s="268" t="s">
        <v>6</v>
      </c>
      <c r="C6" s="268" t="s">
        <v>4510</v>
      </c>
      <c r="D6" s="268" t="s">
        <v>4502</v>
      </c>
      <c r="E6" s="268" t="s">
        <v>408</v>
      </c>
      <c r="F6" s="268" t="s">
        <v>4503</v>
      </c>
      <c r="G6" s="268"/>
      <c r="H6" s="268" t="s">
        <v>407</v>
      </c>
      <c r="I6" s="268"/>
      <c r="J6" s="268" t="s">
        <v>108</v>
      </c>
      <c r="K6" s="268"/>
      <c r="L6" s="268" t="s">
        <v>386</v>
      </c>
      <c r="M6" s="268" t="s">
        <v>236</v>
      </c>
      <c r="N6" s="268" t="s">
        <v>75</v>
      </c>
      <c r="O6" s="268" t="s">
        <v>466</v>
      </c>
      <c r="P6" s="268">
        <v>21</v>
      </c>
      <c r="Q6" s="268"/>
      <c r="R6" s="268"/>
      <c r="S6" s="268"/>
      <c r="T6" s="268" t="s">
        <v>375</v>
      </c>
      <c r="U6" s="268" t="s">
        <v>4511</v>
      </c>
      <c r="V6" s="268" t="s">
        <v>68</v>
      </c>
      <c r="W6" s="268" t="s">
        <v>68</v>
      </c>
      <c r="X6" s="268" t="s">
        <v>68</v>
      </c>
      <c r="Y6" s="268" t="s">
        <v>68</v>
      </c>
      <c r="Z6" s="268" t="s">
        <v>69</v>
      </c>
      <c r="AA6" s="268"/>
      <c r="AB6" s="268" t="s">
        <v>4505</v>
      </c>
      <c r="AC6" s="269">
        <v>84</v>
      </c>
      <c r="AD6" s="269">
        <v>0</v>
      </c>
      <c r="AE6" s="269">
        <v>8</v>
      </c>
      <c r="AF6" s="759">
        <v>147.20000000000002</v>
      </c>
      <c r="AG6" s="759">
        <v>0</v>
      </c>
      <c r="AH6" s="758">
        <f t="shared" si="0"/>
        <v>147.20000000000002</v>
      </c>
      <c r="AI6" s="599">
        <f t="shared" si="1"/>
        <v>157.50400000000002</v>
      </c>
    </row>
    <row r="7" spans="1:37" s="272" customFormat="1">
      <c r="A7" s="693">
        <v>5</v>
      </c>
      <c r="B7" s="268" t="s">
        <v>6</v>
      </c>
      <c r="C7" s="268" t="s">
        <v>4512</v>
      </c>
      <c r="D7" s="268" t="s">
        <v>4502</v>
      </c>
      <c r="E7" s="268" t="s">
        <v>408</v>
      </c>
      <c r="F7" s="268" t="s">
        <v>4503</v>
      </c>
      <c r="G7" s="268"/>
      <c r="H7" s="268" t="s">
        <v>407</v>
      </c>
      <c r="I7" s="268"/>
      <c r="J7" s="268" t="s">
        <v>108</v>
      </c>
      <c r="K7" s="268"/>
      <c r="L7" s="268" t="s">
        <v>386</v>
      </c>
      <c r="M7" s="268" t="s">
        <v>236</v>
      </c>
      <c r="N7" s="268" t="s">
        <v>75</v>
      </c>
      <c r="O7" s="268" t="s">
        <v>466</v>
      </c>
      <c r="P7" s="268">
        <v>21</v>
      </c>
      <c r="Q7" s="268"/>
      <c r="R7" s="268"/>
      <c r="S7" s="268"/>
      <c r="T7" s="268" t="s">
        <v>375</v>
      </c>
      <c r="U7" s="268" t="s">
        <v>4513</v>
      </c>
      <c r="V7" s="268" t="s">
        <v>68</v>
      </c>
      <c r="W7" s="268" t="s">
        <v>68</v>
      </c>
      <c r="X7" s="268" t="s">
        <v>68</v>
      </c>
      <c r="Y7" s="268" t="s">
        <v>68</v>
      </c>
      <c r="Z7" s="268" t="s">
        <v>69</v>
      </c>
      <c r="AA7" s="268"/>
      <c r="AB7" s="268" t="s">
        <v>4505</v>
      </c>
      <c r="AC7" s="269">
        <v>84</v>
      </c>
      <c r="AD7" s="269">
        <v>0</v>
      </c>
      <c r="AE7" s="269">
        <v>8</v>
      </c>
      <c r="AF7" s="759">
        <v>147.20000000000002</v>
      </c>
      <c r="AG7" s="759">
        <v>0</v>
      </c>
      <c r="AH7" s="758">
        <f t="shared" si="0"/>
        <v>147.20000000000002</v>
      </c>
      <c r="AI7" s="599">
        <f t="shared" si="1"/>
        <v>157.50400000000002</v>
      </c>
    </row>
    <row r="8" spans="1:37" s="272" customFormat="1">
      <c r="A8" s="693">
        <v>6</v>
      </c>
      <c r="B8" s="268" t="s">
        <v>6</v>
      </c>
      <c r="C8" s="268" t="s">
        <v>4514</v>
      </c>
      <c r="D8" s="268" t="s">
        <v>4502</v>
      </c>
      <c r="E8" s="268" t="s">
        <v>408</v>
      </c>
      <c r="F8" s="268" t="s">
        <v>4503</v>
      </c>
      <c r="G8" s="268"/>
      <c r="H8" s="268" t="s">
        <v>407</v>
      </c>
      <c r="I8" s="268"/>
      <c r="J8" s="268" t="s">
        <v>108</v>
      </c>
      <c r="K8" s="268"/>
      <c r="L8" s="268" t="s">
        <v>386</v>
      </c>
      <c r="M8" s="268" t="s">
        <v>236</v>
      </c>
      <c r="N8" s="268" t="s">
        <v>75</v>
      </c>
      <c r="O8" s="268" t="s">
        <v>466</v>
      </c>
      <c r="P8" s="268">
        <v>21</v>
      </c>
      <c r="Q8" s="268"/>
      <c r="R8" s="268"/>
      <c r="S8" s="268"/>
      <c r="T8" s="268" t="s">
        <v>375</v>
      </c>
      <c r="U8" s="268" t="s">
        <v>4515</v>
      </c>
      <c r="V8" s="268" t="s">
        <v>68</v>
      </c>
      <c r="W8" s="268" t="s">
        <v>68</v>
      </c>
      <c r="X8" s="268" t="s">
        <v>68</v>
      </c>
      <c r="Y8" s="268" t="s">
        <v>68</v>
      </c>
      <c r="Z8" s="268" t="s">
        <v>69</v>
      </c>
      <c r="AA8" s="268"/>
      <c r="AB8" s="268" t="s">
        <v>4505</v>
      </c>
      <c r="AC8" s="269">
        <v>84</v>
      </c>
      <c r="AD8" s="269">
        <v>0</v>
      </c>
      <c r="AE8" s="269">
        <v>8</v>
      </c>
      <c r="AF8" s="759">
        <v>147.20000000000002</v>
      </c>
      <c r="AG8" s="759">
        <v>0</v>
      </c>
      <c r="AH8" s="758">
        <f t="shared" si="0"/>
        <v>147.20000000000002</v>
      </c>
      <c r="AI8" s="599">
        <f t="shared" si="1"/>
        <v>157.50400000000002</v>
      </c>
    </row>
    <row r="9" spans="1:37" s="272" customFormat="1">
      <c r="A9" s="693">
        <v>7</v>
      </c>
      <c r="B9" s="268" t="s">
        <v>6</v>
      </c>
      <c r="C9" s="268" t="s">
        <v>4516</v>
      </c>
      <c r="D9" s="268" t="s">
        <v>4502</v>
      </c>
      <c r="E9" s="268" t="s">
        <v>408</v>
      </c>
      <c r="F9" s="268" t="s">
        <v>4503</v>
      </c>
      <c r="G9" s="268"/>
      <c r="H9" s="268" t="s">
        <v>407</v>
      </c>
      <c r="I9" s="268"/>
      <c r="J9" s="268" t="s">
        <v>108</v>
      </c>
      <c r="K9" s="268"/>
      <c r="L9" s="268" t="s">
        <v>386</v>
      </c>
      <c r="M9" s="268" t="s">
        <v>236</v>
      </c>
      <c r="N9" s="268" t="s">
        <v>75</v>
      </c>
      <c r="O9" s="268" t="s">
        <v>466</v>
      </c>
      <c r="P9" s="268">
        <v>21</v>
      </c>
      <c r="Q9" s="268"/>
      <c r="R9" s="268"/>
      <c r="S9" s="268"/>
      <c r="T9" s="268" t="s">
        <v>375</v>
      </c>
      <c r="U9" s="268" t="s">
        <v>4517</v>
      </c>
      <c r="V9" s="268" t="s">
        <v>68</v>
      </c>
      <c r="W9" s="268" t="s">
        <v>68</v>
      </c>
      <c r="X9" s="268" t="s">
        <v>68</v>
      </c>
      <c r="Y9" s="268" t="s">
        <v>68</v>
      </c>
      <c r="Z9" s="268" t="s">
        <v>69</v>
      </c>
      <c r="AA9" s="268"/>
      <c r="AB9" s="268" t="s">
        <v>4505</v>
      </c>
      <c r="AC9" s="269">
        <v>84</v>
      </c>
      <c r="AD9" s="269">
        <v>0</v>
      </c>
      <c r="AE9" s="269">
        <v>8</v>
      </c>
      <c r="AF9" s="759">
        <v>147.20000000000002</v>
      </c>
      <c r="AG9" s="759">
        <v>0</v>
      </c>
      <c r="AH9" s="758">
        <f t="shared" si="0"/>
        <v>147.20000000000002</v>
      </c>
      <c r="AI9" s="599">
        <f t="shared" si="1"/>
        <v>157.50400000000002</v>
      </c>
    </row>
    <row r="10" spans="1:37" s="272" customFormat="1">
      <c r="A10" s="693">
        <v>8</v>
      </c>
      <c r="B10" s="268" t="s">
        <v>6</v>
      </c>
      <c r="C10" s="268" t="s">
        <v>4518</v>
      </c>
      <c r="D10" s="268" t="s">
        <v>4502</v>
      </c>
      <c r="E10" s="268" t="s">
        <v>408</v>
      </c>
      <c r="F10" s="268" t="s">
        <v>4503</v>
      </c>
      <c r="G10" s="268"/>
      <c r="H10" s="268" t="s">
        <v>407</v>
      </c>
      <c r="I10" s="268"/>
      <c r="J10" s="268" t="s">
        <v>108</v>
      </c>
      <c r="K10" s="268"/>
      <c r="L10" s="268" t="s">
        <v>386</v>
      </c>
      <c r="M10" s="268" t="s">
        <v>236</v>
      </c>
      <c r="N10" s="268" t="s">
        <v>75</v>
      </c>
      <c r="O10" s="268" t="s">
        <v>466</v>
      </c>
      <c r="P10" s="268">
        <v>21</v>
      </c>
      <c r="Q10" s="268"/>
      <c r="R10" s="268"/>
      <c r="S10" s="268"/>
      <c r="T10" s="268" t="s">
        <v>375</v>
      </c>
      <c r="U10" s="268" t="s">
        <v>4519</v>
      </c>
      <c r="V10" s="268" t="s">
        <v>68</v>
      </c>
      <c r="W10" s="268" t="s">
        <v>68</v>
      </c>
      <c r="X10" s="268" t="s">
        <v>68</v>
      </c>
      <c r="Y10" s="268" t="s">
        <v>68</v>
      </c>
      <c r="Z10" s="268" t="s">
        <v>69</v>
      </c>
      <c r="AA10" s="268"/>
      <c r="AB10" s="268" t="s">
        <v>4505</v>
      </c>
      <c r="AC10" s="269">
        <v>84</v>
      </c>
      <c r="AD10" s="269">
        <v>0</v>
      </c>
      <c r="AE10" s="269">
        <v>8</v>
      </c>
      <c r="AF10" s="759">
        <v>147.20000000000002</v>
      </c>
      <c r="AG10" s="759">
        <v>0</v>
      </c>
      <c r="AH10" s="758">
        <f t="shared" si="0"/>
        <v>147.20000000000002</v>
      </c>
      <c r="AI10" s="599">
        <f t="shared" si="1"/>
        <v>157.50400000000002</v>
      </c>
    </row>
    <row r="11" spans="1:37" s="272" customFormat="1">
      <c r="A11" s="693">
        <v>9</v>
      </c>
      <c r="B11" s="268" t="s">
        <v>6</v>
      </c>
      <c r="C11" s="268" t="s">
        <v>4520</v>
      </c>
      <c r="D11" s="268" t="s">
        <v>4502</v>
      </c>
      <c r="E11" s="268" t="s">
        <v>408</v>
      </c>
      <c r="F11" s="268" t="s">
        <v>4503</v>
      </c>
      <c r="G11" s="268"/>
      <c r="H11" s="268" t="s">
        <v>407</v>
      </c>
      <c r="I11" s="268"/>
      <c r="J11" s="268" t="s">
        <v>108</v>
      </c>
      <c r="K11" s="268"/>
      <c r="L11" s="268" t="s">
        <v>386</v>
      </c>
      <c r="M11" s="268" t="s">
        <v>236</v>
      </c>
      <c r="N11" s="268" t="s">
        <v>75</v>
      </c>
      <c r="O11" s="268" t="s">
        <v>466</v>
      </c>
      <c r="P11" s="268">
        <v>21</v>
      </c>
      <c r="Q11" s="268"/>
      <c r="R11" s="268"/>
      <c r="S11" s="268"/>
      <c r="T11" s="268" t="s">
        <v>375</v>
      </c>
      <c r="U11" s="268" t="s">
        <v>4521</v>
      </c>
      <c r="V11" s="268" t="s">
        <v>68</v>
      </c>
      <c r="W11" s="268" t="s">
        <v>68</v>
      </c>
      <c r="X11" s="268" t="s">
        <v>68</v>
      </c>
      <c r="Y11" s="268" t="s">
        <v>68</v>
      </c>
      <c r="Z11" s="268" t="s">
        <v>69</v>
      </c>
      <c r="AA11" s="268"/>
      <c r="AB11" s="268" t="s">
        <v>4505</v>
      </c>
      <c r="AC11" s="269">
        <v>84</v>
      </c>
      <c r="AD11" s="269">
        <v>0</v>
      </c>
      <c r="AE11" s="269">
        <v>8</v>
      </c>
      <c r="AF11" s="759">
        <v>147.20000000000002</v>
      </c>
      <c r="AG11" s="759">
        <v>0</v>
      </c>
      <c r="AH11" s="758">
        <f t="shared" si="0"/>
        <v>147.20000000000002</v>
      </c>
      <c r="AI11" s="599">
        <f t="shared" si="1"/>
        <v>157.50400000000002</v>
      </c>
    </row>
    <row r="12" spans="1:37" s="272" customFormat="1">
      <c r="A12" s="693">
        <v>10</v>
      </c>
      <c r="B12" s="268" t="s">
        <v>6</v>
      </c>
      <c r="C12" s="268" t="s">
        <v>4522</v>
      </c>
      <c r="D12" s="268" t="s">
        <v>4502</v>
      </c>
      <c r="E12" s="268" t="s">
        <v>408</v>
      </c>
      <c r="F12" s="268" t="s">
        <v>4503</v>
      </c>
      <c r="G12" s="268"/>
      <c r="H12" s="268" t="s">
        <v>407</v>
      </c>
      <c r="I12" s="268"/>
      <c r="J12" s="268" t="s">
        <v>108</v>
      </c>
      <c r="K12" s="268"/>
      <c r="L12" s="268" t="s">
        <v>386</v>
      </c>
      <c r="M12" s="268" t="s">
        <v>236</v>
      </c>
      <c r="N12" s="268" t="s">
        <v>75</v>
      </c>
      <c r="O12" s="268" t="s">
        <v>466</v>
      </c>
      <c r="P12" s="268">
        <v>21</v>
      </c>
      <c r="Q12" s="268"/>
      <c r="R12" s="268"/>
      <c r="S12" s="268"/>
      <c r="T12" s="268" t="s">
        <v>375</v>
      </c>
      <c r="U12" s="268" t="s">
        <v>4523</v>
      </c>
      <c r="V12" s="268" t="s">
        <v>68</v>
      </c>
      <c r="W12" s="268" t="s">
        <v>68</v>
      </c>
      <c r="X12" s="268" t="s">
        <v>68</v>
      </c>
      <c r="Y12" s="268" t="s">
        <v>68</v>
      </c>
      <c r="Z12" s="268" t="s">
        <v>69</v>
      </c>
      <c r="AA12" s="268"/>
      <c r="AB12" s="268" t="s">
        <v>4505</v>
      </c>
      <c r="AC12" s="269">
        <v>84</v>
      </c>
      <c r="AD12" s="269">
        <v>0</v>
      </c>
      <c r="AE12" s="269">
        <v>8</v>
      </c>
      <c r="AF12" s="759">
        <v>147.20000000000002</v>
      </c>
      <c r="AG12" s="759">
        <v>0</v>
      </c>
      <c r="AH12" s="758">
        <f t="shared" si="0"/>
        <v>147.20000000000002</v>
      </c>
      <c r="AI12" s="599">
        <f t="shared" si="1"/>
        <v>157.50400000000002</v>
      </c>
    </row>
    <row r="13" spans="1:37" s="272" customFormat="1">
      <c r="A13" s="693">
        <v>11</v>
      </c>
      <c r="B13" s="268" t="s">
        <v>6</v>
      </c>
      <c r="C13" s="268" t="s">
        <v>4524</v>
      </c>
      <c r="D13" s="268" t="s">
        <v>4502</v>
      </c>
      <c r="E13" s="268" t="s">
        <v>408</v>
      </c>
      <c r="F13" s="268" t="s">
        <v>4503</v>
      </c>
      <c r="G13" s="268"/>
      <c r="H13" s="268" t="s">
        <v>407</v>
      </c>
      <c r="I13" s="268"/>
      <c r="J13" s="268" t="s">
        <v>108</v>
      </c>
      <c r="K13" s="268"/>
      <c r="L13" s="268" t="s">
        <v>386</v>
      </c>
      <c r="M13" s="268" t="s">
        <v>236</v>
      </c>
      <c r="N13" s="268" t="s">
        <v>75</v>
      </c>
      <c r="O13" s="268" t="s">
        <v>466</v>
      </c>
      <c r="P13" s="268">
        <v>21</v>
      </c>
      <c r="Q13" s="268"/>
      <c r="R13" s="268"/>
      <c r="S13" s="268"/>
      <c r="T13" s="268" t="s">
        <v>375</v>
      </c>
      <c r="U13" s="268" t="s">
        <v>4525</v>
      </c>
      <c r="V13" s="268" t="s">
        <v>603</v>
      </c>
      <c r="W13" s="268" t="s">
        <v>603</v>
      </c>
      <c r="X13" s="268" t="s">
        <v>68</v>
      </c>
      <c r="Y13" s="268" t="s">
        <v>68</v>
      </c>
      <c r="Z13" s="268" t="s">
        <v>69</v>
      </c>
      <c r="AA13" s="268"/>
      <c r="AB13" s="268" t="s">
        <v>4526</v>
      </c>
      <c r="AC13" s="269">
        <v>84</v>
      </c>
      <c r="AD13" s="269">
        <v>0</v>
      </c>
      <c r="AE13" s="269">
        <v>8</v>
      </c>
      <c r="AF13" s="759">
        <v>147.20000000000002</v>
      </c>
      <c r="AG13" s="759">
        <v>0</v>
      </c>
      <c r="AH13" s="758">
        <f t="shared" si="0"/>
        <v>147.20000000000002</v>
      </c>
      <c r="AI13" s="599">
        <f t="shared" si="1"/>
        <v>157.50400000000002</v>
      </c>
    </row>
    <row r="14" spans="1:37" s="272" customFormat="1">
      <c r="A14" s="693">
        <v>12</v>
      </c>
      <c r="B14" s="268" t="s">
        <v>6</v>
      </c>
      <c r="C14" s="268" t="s">
        <v>4527</v>
      </c>
      <c r="D14" s="268" t="s">
        <v>4502</v>
      </c>
      <c r="E14" s="268" t="s">
        <v>400</v>
      </c>
      <c r="F14" s="268" t="s">
        <v>4503</v>
      </c>
      <c r="G14" s="268"/>
      <c r="H14" s="268" t="s">
        <v>407</v>
      </c>
      <c r="I14" s="268"/>
      <c r="J14" s="268" t="s">
        <v>108</v>
      </c>
      <c r="K14" s="268"/>
      <c r="L14" s="268" t="s">
        <v>386</v>
      </c>
      <c r="M14" s="268" t="s">
        <v>74</v>
      </c>
      <c r="N14" s="268" t="s">
        <v>2184</v>
      </c>
      <c r="O14" s="268" t="s">
        <v>466</v>
      </c>
      <c r="P14" s="268">
        <v>21</v>
      </c>
      <c r="Q14" s="268"/>
      <c r="R14" s="268" t="s">
        <v>558</v>
      </c>
      <c r="S14" s="268"/>
      <c r="T14" s="268" t="s">
        <v>375</v>
      </c>
      <c r="U14" s="268" t="s">
        <v>4528</v>
      </c>
      <c r="V14" s="268" t="s">
        <v>68</v>
      </c>
      <c r="W14" s="268" t="s">
        <v>68</v>
      </c>
      <c r="X14" s="268" t="s">
        <v>68</v>
      </c>
      <c r="Y14" s="268" t="s">
        <v>68</v>
      </c>
      <c r="Z14" s="268" t="s">
        <v>69</v>
      </c>
      <c r="AA14" s="268"/>
      <c r="AB14" s="268" t="s">
        <v>4505</v>
      </c>
      <c r="AC14" s="269">
        <v>40</v>
      </c>
      <c r="AD14" s="269">
        <v>0</v>
      </c>
      <c r="AE14" s="269">
        <v>8</v>
      </c>
      <c r="AF14" s="759">
        <v>76.800000000000011</v>
      </c>
      <c r="AG14" s="759">
        <v>0</v>
      </c>
      <c r="AH14" s="758">
        <f t="shared" si="0"/>
        <v>76.800000000000011</v>
      </c>
      <c r="AI14" s="599">
        <f t="shared" si="1"/>
        <v>82.176000000000016</v>
      </c>
    </row>
    <row r="15" spans="1:37" s="272" customFormat="1">
      <c r="A15" s="693">
        <v>13</v>
      </c>
      <c r="B15" s="268" t="s">
        <v>6</v>
      </c>
      <c r="C15" s="268" t="s">
        <v>4529</v>
      </c>
      <c r="D15" s="268" t="s">
        <v>4502</v>
      </c>
      <c r="E15" s="268" t="s">
        <v>400</v>
      </c>
      <c r="F15" s="268" t="s">
        <v>4503</v>
      </c>
      <c r="G15" s="268"/>
      <c r="H15" s="268" t="s">
        <v>407</v>
      </c>
      <c r="I15" s="268"/>
      <c r="J15" s="268" t="s">
        <v>108</v>
      </c>
      <c r="K15" s="268"/>
      <c r="L15" s="268" t="s">
        <v>386</v>
      </c>
      <c r="M15" s="268" t="s">
        <v>74</v>
      </c>
      <c r="N15" s="268" t="s">
        <v>2184</v>
      </c>
      <c r="O15" s="268" t="s">
        <v>466</v>
      </c>
      <c r="P15" s="268">
        <v>21</v>
      </c>
      <c r="Q15" s="268"/>
      <c r="R15" s="268" t="s">
        <v>558</v>
      </c>
      <c r="S15" s="268"/>
      <c r="T15" s="268" t="s">
        <v>375</v>
      </c>
      <c r="U15" s="268" t="s">
        <v>4530</v>
      </c>
      <c r="V15" s="268" t="s">
        <v>3597</v>
      </c>
      <c r="W15" s="268" t="s">
        <v>68</v>
      </c>
      <c r="X15" s="268" t="s">
        <v>3598</v>
      </c>
      <c r="Y15" s="268" t="s">
        <v>68</v>
      </c>
      <c r="Z15" s="268" t="s">
        <v>69</v>
      </c>
      <c r="AA15" s="268"/>
      <c r="AB15" s="268" t="s">
        <v>4526</v>
      </c>
      <c r="AC15" s="269">
        <v>40</v>
      </c>
      <c r="AD15" s="269">
        <v>0</v>
      </c>
      <c r="AE15" s="269">
        <v>8</v>
      </c>
      <c r="AF15" s="759">
        <v>76.800000000000011</v>
      </c>
      <c r="AG15" s="759">
        <v>0</v>
      </c>
      <c r="AH15" s="758">
        <f t="shared" si="0"/>
        <v>76.800000000000011</v>
      </c>
      <c r="AI15" s="599">
        <f t="shared" si="1"/>
        <v>82.176000000000016</v>
      </c>
    </row>
    <row r="16" spans="1:37" s="272" customFormat="1">
      <c r="A16" s="693">
        <v>14</v>
      </c>
      <c r="B16" s="268" t="s">
        <v>6</v>
      </c>
      <c r="C16" s="268" t="s">
        <v>4531</v>
      </c>
      <c r="D16" s="268" t="s">
        <v>4502</v>
      </c>
      <c r="E16" s="268" t="s">
        <v>400</v>
      </c>
      <c r="F16" s="268" t="s">
        <v>4503</v>
      </c>
      <c r="G16" s="268"/>
      <c r="H16" s="268" t="s">
        <v>407</v>
      </c>
      <c r="I16" s="268"/>
      <c r="J16" s="268" t="s">
        <v>108</v>
      </c>
      <c r="K16" s="268"/>
      <c r="L16" s="268" t="s">
        <v>386</v>
      </c>
      <c r="M16" s="268" t="s">
        <v>74</v>
      </c>
      <c r="N16" s="268" t="s">
        <v>2184</v>
      </c>
      <c r="O16" s="268" t="s">
        <v>466</v>
      </c>
      <c r="P16" s="268">
        <v>21</v>
      </c>
      <c r="Q16" s="268"/>
      <c r="R16" s="268" t="s">
        <v>558</v>
      </c>
      <c r="S16" s="268"/>
      <c r="T16" s="268" t="s">
        <v>375</v>
      </c>
      <c r="U16" s="268" t="s">
        <v>4532</v>
      </c>
      <c r="V16" s="268" t="s">
        <v>4533</v>
      </c>
      <c r="W16" s="268" t="s">
        <v>68</v>
      </c>
      <c r="X16" s="268" t="s">
        <v>4533</v>
      </c>
      <c r="Y16" s="268" t="s">
        <v>68</v>
      </c>
      <c r="Z16" s="268" t="s">
        <v>69</v>
      </c>
      <c r="AA16" s="268"/>
      <c r="AB16" s="268" t="s">
        <v>4526</v>
      </c>
      <c r="AC16" s="269">
        <v>40</v>
      </c>
      <c r="AD16" s="269">
        <v>0</v>
      </c>
      <c r="AE16" s="269">
        <v>8</v>
      </c>
      <c r="AF16" s="759">
        <v>76.800000000000011</v>
      </c>
      <c r="AG16" s="759">
        <v>0</v>
      </c>
      <c r="AH16" s="758">
        <f t="shared" si="0"/>
        <v>76.800000000000011</v>
      </c>
      <c r="AI16" s="599">
        <f t="shared" si="1"/>
        <v>82.176000000000016</v>
      </c>
    </row>
    <row r="17" spans="1:35" s="272" customFormat="1">
      <c r="A17" s="693">
        <v>15</v>
      </c>
      <c r="B17" s="268" t="s">
        <v>6</v>
      </c>
      <c r="C17" s="268" t="s">
        <v>4534</v>
      </c>
      <c r="D17" s="268" t="s">
        <v>4502</v>
      </c>
      <c r="E17" s="268" t="s">
        <v>400</v>
      </c>
      <c r="F17" s="268" t="s">
        <v>4503</v>
      </c>
      <c r="G17" s="268"/>
      <c r="H17" s="268" t="s">
        <v>407</v>
      </c>
      <c r="I17" s="268"/>
      <c r="J17" s="268" t="s">
        <v>108</v>
      </c>
      <c r="K17" s="268"/>
      <c r="L17" s="268" t="s">
        <v>386</v>
      </c>
      <c r="M17" s="268" t="s">
        <v>74</v>
      </c>
      <c r="N17" s="268" t="s">
        <v>2184</v>
      </c>
      <c r="O17" s="268" t="s">
        <v>466</v>
      </c>
      <c r="P17" s="268">
        <v>21</v>
      </c>
      <c r="Q17" s="268"/>
      <c r="R17" s="268" t="s">
        <v>558</v>
      </c>
      <c r="S17" s="268"/>
      <c r="T17" s="268" t="s">
        <v>375</v>
      </c>
      <c r="U17" s="268" t="s">
        <v>4535</v>
      </c>
      <c r="V17" s="268" t="s">
        <v>3597</v>
      </c>
      <c r="W17" s="268" t="s">
        <v>68</v>
      </c>
      <c r="X17" s="268" t="s">
        <v>3598</v>
      </c>
      <c r="Y17" s="268" t="s">
        <v>68</v>
      </c>
      <c r="Z17" s="268" t="s">
        <v>69</v>
      </c>
      <c r="AA17" s="268"/>
      <c r="AB17" s="268" t="s">
        <v>4526</v>
      </c>
      <c r="AC17" s="269">
        <v>40</v>
      </c>
      <c r="AD17" s="269">
        <v>0</v>
      </c>
      <c r="AE17" s="269">
        <v>8</v>
      </c>
      <c r="AF17" s="759">
        <v>76.800000000000011</v>
      </c>
      <c r="AG17" s="759">
        <v>0</v>
      </c>
      <c r="AH17" s="758">
        <f t="shared" si="0"/>
        <v>76.800000000000011</v>
      </c>
      <c r="AI17" s="599">
        <f t="shared" si="1"/>
        <v>82.176000000000016</v>
      </c>
    </row>
    <row r="18" spans="1:35" s="701" customFormat="1" ht="15.75" thickBot="1">
      <c r="A18" s="696">
        <v>16</v>
      </c>
      <c r="B18" s="697" t="s">
        <v>6</v>
      </c>
      <c r="C18" s="697" t="s">
        <v>4536</v>
      </c>
      <c r="D18" s="697" t="s">
        <v>4502</v>
      </c>
      <c r="E18" s="697" t="s">
        <v>422</v>
      </c>
      <c r="F18" s="697" t="s">
        <v>4503</v>
      </c>
      <c r="G18" s="697"/>
      <c r="H18" s="697" t="s">
        <v>4384</v>
      </c>
      <c r="I18" s="697"/>
      <c r="J18" s="697" t="s">
        <v>108</v>
      </c>
      <c r="K18" s="697"/>
      <c r="L18" s="697">
        <v>500</v>
      </c>
      <c r="M18" s="697" t="s">
        <v>236</v>
      </c>
      <c r="N18" s="697" t="s">
        <v>392</v>
      </c>
      <c r="O18" s="697" t="s">
        <v>466</v>
      </c>
      <c r="P18" s="697">
        <v>21</v>
      </c>
      <c r="Q18" s="697"/>
      <c r="R18" s="697"/>
      <c r="S18" s="697"/>
      <c r="T18" s="697" t="s">
        <v>375</v>
      </c>
      <c r="U18" s="697" t="s">
        <v>4537</v>
      </c>
      <c r="V18" s="697" t="s">
        <v>68</v>
      </c>
      <c r="W18" s="697" t="s">
        <v>68</v>
      </c>
      <c r="X18" s="697" t="s">
        <v>68</v>
      </c>
      <c r="Y18" s="697" t="s">
        <v>68</v>
      </c>
      <c r="Z18" s="697" t="s">
        <v>69</v>
      </c>
      <c r="AA18" s="697"/>
      <c r="AB18" s="697" t="s">
        <v>238</v>
      </c>
      <c r="AC18" s="698">
        <v>109</v>
      </c>
      <c r="AD18" s="698">
        <v>0</v>
      </c>
      <c r="AE18" s="698">
        <v>0</v>
      </c>
      <c r="AF18" s="761">
        <v>174.4</v>
      </c>
      <c r="AG18" s="761">
        <v>0</v>
      </c>
      <c r="AH18" s="762">
        <f t="shared" si="0"/>
        <v>174.4</v>
      </c>
      <c r="AI18" s="600">
        <f t="shared" si="1"/>
        <v>186.608</v>
      </c>
    </row>
    <row r="19" spans="1:35" s="118" customFormat="1">
      <c r="A19" s="692"/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117"/>
      <c r="AD19" s="117"/>
      <c r="AE19" s="117"/>
      <c r="AF19" s="760"/>
      <c r="AG19" s="760"/>
      <c r="AH19" s="146"/>
      <c r="AI19" s="88"/>
    </row>
    <row r="20" spans="1:35" s="118" customFormat="1">
      <c r="A20" s="692" t="s">
        <v>133</v>
      </c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117"/>
      <c r="AD20" s="117"/>
      <c r="AE20" s="117"/>
      <c r="AF20" s="760"/>
      <c r="AG20" s="760"/>
      <c r="AH20" s="146"/>
      <c r="AI20" s="90"/>
    </row>
    <row r="21" spans="1:35" s="118" customFormat="1">
      <c r="A21" s="692"/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117"/>
      <c r="AD21" s="117"/>
      <c r="AE21" s="117"/>
      <c r="AF21" s="760"/>
      <c r="AG21" s="760"/>
      <c r="AH21" s="117"/>
      <c r="AI21" s="88"/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 r:id="rId1"/>
    </customSheetView>
    <customSheetView guid="{5B1FA305-463D-4B6E-BF98-81A6929C891E}" scale="75" hiddenColumns="1">
      <pageMargins left="0" right="0" top="0" bottom="0" header="0" footer="0"/>
      <pageSetup orientation="portrait" horizontalDpi="4294967295" verticalDpi="4294967295" r:id="rId2"/>
    </customSheetView>
    <customSheetView guid="{3404915B-ECC1-450C-BC7F-CCAAA07C3040}" scale="75" hiddenColumns="1">
      <selection activeCell="T28" sqref="T28"/>
      <pageMargins left="0" right="0" top="0" bottom="0" header="0" footer="0"/>
      <pageSetup orientation="portrait" horizontalDpi="4294967295" verticalDpi="4294967295" r:id="rId3"/>
    </customSheetView>
    <customSheetView guid="{B6E6045D-E631-482D-8F65-2EABDB0B6ECE}" scale="75" hiddenColumns="1">
      <selection activeCell="AW39" sqref="AW39"/>
      <pageMargins left="0" right="0" top="0" bottom="0" header="0" footer="0"/>
      <pageSetup orientation="portrait" horizontalDpi="4294967295" verticalDpi="4294967295" r:id="rId4"/>
    </customSheetView>
    <customSheetView guid="{074FE138-8171-45F3-8951-6B9C47661CC2}" scale="75" hiddenColumns="1">
      <selection activeCell="AW39" sqref="AW39"/>
      <pageMargins left="0" right="0" top="0" bottom="0" header="0" footer="0"/>
      <pageSetup orientation="portrait" horizontalDpi="4294967295" verticalDpi="4294967295" r:id="rId5"/>
    </customSheetView>
    <customSheetView guid="{6B75CD61-CFF4-4706-A14B-83CD51F19D1B}" scale="75" hiddenColumns="1">
      <pageMargins left="0" right="0" top="0" bottom="0" header="0" footer="0"/>
      <pageSetup orientation="portrait" horizontalDpi="4294967295" verticalDpi="4294967295" r:id="rId6"/>
    </customSheetView>
    <customSheetView guid="{8ABA602B-BA8D-44BA-AAC3-E387ACC3E4C4}" scale="75" hiddenColumns="1">
      <pageMargins left="0" right="0" top="0" bottom="0" header="0" footer="0"/>
      <pageSetup orientation="portrait" horizontalDpi="4294967295" verticalDpi="4294967295" r:id="rId7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 r:id="rId8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 r:id="rId9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 r:id="rId10"/>
    </customSheetView>
    <customSheetView guid="{71B299E4-61CE-49C1-81D9-062E3F90F2BD}" scale="75" hiddenColumns="1">
      <selection activeCell="T28" sqref="T28"/>
      <pageMargins left="0" right="0" top="0" bottom="0" header="0" footer="0"/>
      <pageSetup orientation="portrait" horizontalDpi="4294967295" verticalDpi="4294967295" r:id="rId11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 r:id="rId12"/>
    </customSheetView>
  </customSheetViews>
  <pageMargins left="0" right="0" top="0" bottom="0" header="0" footer="0"/>
  <pageSetup orientation="portrait" horizontalDpi="4294967295" verticalDpi="4294967295" r:id="rId13"/>
  <drawing r:id="rId14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7030A0"/>
  </sheetPr>
  <dimension ref="A1:AK50"/>
  <sheetViews>
    <sheetView topLeftCell="A19" zoomScale="75" zoomScaleNormal="75" workbookViewId="0">
      <selection activeCell="A40" sqref="A40"/>
    </sheetView>
  </sheetViews>
  <sheetFormatPr baseColWidth="10" defaultColWidth="9.140625" defaultRowHeight="15"/>
  <cols>
    <col min="1" max="1" width="4.28515625" style="692" bestFit="1" customWidth="1"/>
    <col min="2" max="2" width="8.42578125" style="225" bestFit="1" customWidth="1"/>
    <col min="3" max="3" width="12.85546875" style="225" hidden="1" customWidth="1"/>
    <col min="4" max="4" width="9.28515625" style="225" hidden="1" customWidth="1"/>
    <col min="5" max="5" width="11.5703125" style="225" hidden="1" customWidth="1"/>
    <col min="6" max="6" width="20.85546875" style="225" bestFit="1" customWidth="1"/>
    <col min="7" max="7" width="7.140625" style="225" hidden="1" customWidth="1"/>
    <col min="8" max="8" width="9.42578125" style="225" bestFit="1" customWidth="1"/>
    <col min="9" max="9" width="8.85546875" style="225" hidden="1" customWidth="1"/>
    <col min="10" max="10" width="6.42578125" style="225" bestFit="1" customWidth="1"/>
    <col min="11" max="11" width="11.5703125" style="225" bestFit="1" customWidth="1"/>
    <col min="12" max="12" width="8.28515625" style="225" bestFit="1" customWidth="1"/>
    <col min="13" max="13" width="11.140625" style="225" bestFit="1" customWidth="1"/>
    <col min="14" max="14" width="6.5703125" style="225" bestFit="1" customWidth="1"/>
    <col min="15" max="15" width="6.85546875" style="225" bestFit="1" customWidth="1"/>
    <col min="16" max="16" width="9.28515625" style="225" customWidth="1"/>
    <col min="17" max="17" width="12.85546875" style="225" customWidth="1"/>
    <col min="18" max="18" width="15.7109375" style="225" customWidth="1"/>
    <col min="19" max="19" width="17.140625" style="225" customWidth="1"/>
    <col min="20" max="20" width="10.5703125" style="225" customWidth="1"/>
    <col min="21" max="21" width="20" style="225" customWidth="1"/>
    <col min="22" max="22" width="23.7109375" style="225" hidden="1" customWidth="1"/>
    <col min="23" max="23" width="16.28515625" style="225" bestFit="1" customWidth="1"/>
    <col min="24" max="24" width="39.28515625" style="225" customWidth="1"/>
    <col min="25" max="25" width="15" style="225" bestFit="1" customWidth="1"/>
    <col min="26" max="26" width="4.7109375" style="225" bestFit="1" customWidth="1"/>
    <col min="27" max="27" width="6" style="225" bestFit="1" customWidth="1"/>
    <col min="28" max="28" width="13.85546875" style="225" hidden="1" customWidth="1"/>
    <col min="29" max="29" width="13.140625" style="117" hidden="1" customWidth="1"/>
    <col min="30" max="30" width="10" style="117" hidden="1" customWidth="1"/>
    <col min="31" max="31" width="9.85546875" style="117" hidden="1" customWidth="1"/>
    <col min="32" max="32" width="8.5703125" style="760" bestFit="1" customWidth="1"/>
    <col min="33" max="33" width="12.5703125" style="760" bestFit="1" customWidth="1"/>
    <col min="34" max="34" width="10" style="117" bestFit="1" customWidth="1"/>
    <col min="35" max="35" width="11" style="88" bestFit="1" customWidth="1"/>
    <col min="36" max="36" width="9.140625" style="118"/>
    <col min="37" max="37" width="22.85546875" style="118" bestFit="1" customWidth="1"/>
    <col min="38" max="16384" width="9.140625" style="118"/>
  </cols>
  <sheetData>
    <row r="1" spans="1:37" s="272" customFormat="1" ht="75" customHeight="1" thickBot="1">
      <c r="A1" s="691"/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9"/>
      <c r="AD1" s="269"/>
      <c r="AE1" s="269"/>
      <c r="AF1" s="759"/>
      <c r="AG1" s="759"/>
      <c r="AH1" s="269"/>
      <c r="AI1" s="285"/>
    </row>
    <row r="2" spans="1:37" s="955" customFormat="1" ht="15.75" thickBot="1">
      <c r="A2" s="439" t="s">
        <v>22</v>
      </c>
      <c r="B2" s="618" t="s">
        <v>23</v>
      </c>
      <c r="C2" s="618" t="s">
        <v>24</v>
      </c>
      <c r="D2" s="618" t="s">
        <v>25</v>
      </c>
      <c r="E2" s="618" t="s">
        <v>26</v>
      </c>
      <c r="F2" s="618" t="s">
        <v>27</v>
      </c>
      <c r="G2" s="618" t="s">
        <v>28</v>
      </c>
      <c r="H2" s="618" t="s">
        <v>29</v>
      </c>
      <c r="I2" s="618" t="s">
        <v>30</v>
      </c>
      <c r="J2" s="618" t="s">
        <v>31</v>
      </c>
      <c r="K2" s="618" t="s">
        <v>32</v>
      </c>
      <c r="L2" s="618" t="s">
        <v>33</v>
      </c>
      <c r="M2" s="618" t="s">
        <v>34</v>
      </c>
      <c r="N2" s="618" t="s">
        <v>35</v>
      </c>
      <c r="O2" s="618" t="s">
        <v>36</v>
      </c>
      <c r="P2" s="618" t="s">
        <v>37</v>
      </c>
      <c r="Q2" s="618" t="s">
        <v>38</v>
      </c>
      <c r="R2" s="618" t="s">
        <v>39</v>
      </c>
      <c r="S2" s="618" t="s">
        <v>40</v>
      </c>
      <c r="T2" s="618" t="s">
        <v>41</v>
      </c>
      <c r="U2" s="618" t="s">
        <v>42</v>
      </c>
      <c r="V2" s="618" t="s">
        <v>43</v>
      </c>
      <c r="W2" s="618" t="s">
        <v>44</v>
      </c>
      <c r="X2" s="618" t="s">
        <v>45</v>
      </c>
      <c r="Y2" s="618" t="s">
        <v>46</v>
      </c>
      <c r="Z2" s="618" t="s">
        <v>47</v>
      </c>
      <c r="AA2" s="618" t="s">
        <v>48</v>
      </c>
      <c r="AB2" s="618" t="s">
        <v>49</v>
      </c>
      <c r="AC2" s="377" t="s">
        <v>50</v>
      </c>
      <c r="AD2" s="377" t="s">
        <v>51</v>
      </c>
      <c r="AE2" s="377" t="s">
        <v>52</v>
      </c>
      <c r="AF2" s="377" t="s">
        <v>53</v>
      </c>
      <c r="AG2" s="377" t="s">
        <v>54</v>
      </c>
      <c r="AH2" s="377" t="s">
        <v>55</v>
      </c>
      <c r="AI2" s="619" t="s">
        <v>56</v>
      </c>
      <c r="AJ2" s="620"/>
      <c r="AK2" s="621"/>
    </row>
    <row r="3" spans="1:37" s="272" customFormat="1">
      <c r="A3" s="693">
        <v>1</v>
      </c>
      <c r="B3" s="268" t="s">
        <v>4538</v>
      </c>
      <c r="C3" s="268" t="s">
        <v>4545</v>
      </c>
      <c r="D3" s="268" t="s">
        <v>4546</v>
      </c>
      <c r="E3" s="268" t="s">
        <v>422</v>
      </c>
      <c r="F3" s="268" t="s">
        <v>4539</v>
      </c>
      <c r="G3" s="268"/>
      <c r="H3" s="268" t="s">
        <v>4540</v>
      </c>
      <c r="I3" s="268">
        <v>1000</v>
      </c>
      <c r="J3" s="268" t="s">
        <v>108</v>
      </c>
      <c r="K3" s="268" t="s">
        <v>194</v>
      </c>
      <c r="L3" s="268" t="s">
        <v>216</v>
      </c>
      <c r="M3" s="268" t="s">
        <v>113</v>
      </c>
      <c r="N3" s="268" t="s">
        <v>113</v>
      </c>
      <c r="O3" s="268" t="s">
        <v>466</v>
      </c>
      <c r="P3" s="268">
        <v>19</v>
      </c>
      <c r="Q3" s="268"/>
      <c r="R3" s="268"/>
      <c r="S3" s="268"/>
      <c r="T3" s="268"/>
      <c r="U3" s="268">
        <v>1911515036504</v>
      </c>
      <c r="V3" s="268" t="s">
        <v>68</v>
      </c>
      <c r="W3" s="268" t="s">
        <v>68</v>
      </c>
      <c r="X3" s="268" t="s">
        <v>68</v>
      </c>
      <c r="Y3" s="268" t="s">
        <v>68</v>
      </c>
      <c r="Z3" s="268" t="s">
        <v>69</v>
      </c>
      <c r="AA3" s="268"/>
      <c r="AB3" s="268" t="s">
        <v>141</v>
      </c>
      <c r="AC3" s="269">
        <v>109</v>
      </c>
      <c r="AD3" s="269">
        <v>0</v>
      </c>
      <c r="AE3" s="269">
        <v>8</v>
      </c>
      <c r="AF3" s="759">
        <v>187.20000000000002</v>
      </c>
      <c r="AG3" s="759">
        <v>0</v>
      </c>
      <c r="AH3" s="758">
        <f t="shared" ref="AH3:AH24" si="0">AF3-AG3</f>
        <v>187.20000000000002</v>
      </c>
      <c r="AI3" s="599">
        <f>AF3*1.07</f>
        <v>200.30400000000003</v>
      </c>
    </row>
    <row r="4" spans="1:37" s="272" customFormat="1">
      <c r="A4" s="693">
        <v>2</v>
      </c>
      <c r="B4" s="268" t="s">
        <v>4538</v>
      </c>
      <c r="C4" s="268" t="s">
        <v>4547</v>
      </c>
      <c r="D4" s="268" t="s">
        <v>4546</v>
      </c>
      <c r="E4" s="268" t="s">
        <v>422</v>
      </c>
      <c r="F4" s="268" t="s">
        <v>4539</v>
      </c>
      <c r="G4" s="268"/>
      <c r="H4" s="268" t="s">
        <v>4540</v>
      </c>
      <c r="I4" s="268">
        <v>1000</v>
      </c>
      <c r="J4" s="268" t="s">
        <v>108</v>
      </c>
      <c r="K4" s="268" t="s">
        <v>194</v>
      </c>
      <c r="L4" s="268" t="s">
        <v>216</v>
      </c>
      <c r="M4" s="268" t="s">
        <v>113</v>
      </c>
      <c r="N4" s="268" t="s">
        <v>113</v>
      </c>
      <c r="O4" s="268" t="s">
        <v>466</v>
      </c>
      <c r="P4" s="268">
        <v>19</v>
      </c>
      <c r="Q4" s="268"/>
      <c r="R4" s="268"/>
      <c r="S4" s="268"/>
      <c r="T4" s="268"/>
      <c r="U4" s="268">
        <v>1911515027003</v>
      </c>
      <c r="V4" s="268" t="s">
        <v>68</v>
      </c>
      <c r="W4" s="268" t="s">
        <v>68</v>
      </c>
      <c r="X4" s="268" t="s">
        <v>68</v>
      </c>
      <c r="Y4" s="268" t="s">
        <v>68</v>
      </c>
      <c r="Z4" s="268" t="s">
        <v>69</v>
      </c>
      <c r="AA4" s="268"/>
      <c r="AB4" s="268" t="s">
        <v>141</v>
      </c>
      <c r="AC4" s="269">
        <v>109</v>
      </c>
      <c r="AD4" s="269">
        <v>0</v>
      </c>
      <c r="AE4" s="269">
        <v>8</v>
      </c>
      <c r="AF4" s="759">
        <v>187.20000000000002</v>
      </c>
      <c r="AG4" s="759">
        <v>0</v>
      </c>
      <c r="AH4" s="758">
        <f t="shared" si="0"/>
        <v>187.20000000000002</v>
      </c>
      <c r="AI4" s="599">
        <f t="shared" ref="AI4:AI23" si="1">AF4*1.07</f>
        <v>200.30400000000003</v>
      </c>
    </row>
    <row r="5" spans="1:37" s="272" customFormat="1">
      <c r="A5" s="693">
        <v>3</v>
      </c>
      <c r="B5" s="268" t="s">
        <v>4538</v>
      </c>
      <c r="C5" s="268" t="s">
        <v>4548</v>
      </c>
      <c r="D5" s="268" t="s">
        <v>4546</v>
      </c>
      <c r="E5" s="268" t="s">
        <v>422</v>
      </c>
      <c r="F5" s="268" t="s">
        <v>4539</v>
      </c>
      <c r="G5" s="268"/>
      <c r="H5" s="268" t="s">
        <v>4540</v>
      </c>
      <c r="I5" s="268">
        <v>1000</v>
      </c>
      <c r="J5" s="268" t="s">
        <v>108</v>
      </c>
      <c r="K5" s="268" t="s">
        <v>194</v>
      </c>
      <c r="L5" s="268" t="s">
        <v>216</v>
      </c>
      <c r="M5" s="268" t="s">
        <v>113</v>
      </c>
      <c r="N5" s="268" t="s">
        <v>113</v>
      </c>
      <c r="O5" s="268" t="s">
        <v>466</v>
      </c>
      <c r="P5" s="268">
        <v>19</v>
      </c>
      <c r="Q5" s="268"/>
      <c r="R5" s="268"/>
      <c r="S5" s="268"/>
      <c r="T5" s="268"/>
      <c r="U5" s="268">
        <v>1911515031403</v>
      </c>
      <c r="V5" s="268" t="s">
        <v>4533</v>
      </c>
      <c r="W5" s="268" t="s">
        <v>68</v>
      </c>
      <c r="X5" s="268" t="s">
        <v>4533</v>
      </c>
      <c r="Y5" s="268" t="s">
        <v>68</v>
      </c>
      <c r="Z5" s="268" t="s">
        <v>69</v>
      </c>
      <c r="AA5" s="268"/>
      <c r="AB5" s="268" t="s">
        <v>247</v>
      </c>
      <c r="AC5" s="269">
        <v>109</v>
      </c>
      <c r="AD5" s="269">
        <v>0</v>
      </c>
      <c r="AE5" s="269">
        <v>8</v>
      </c>
      <c r="AF5" s="759">
        <v>187.20000000000002</v>
      </c>
      <c r="AG5" s="759">
        <v>0</v>
      </c>
      <c r="AH5" s="758">
        <f t="shared" si="0"/>
        <v>187.20000000000002</v>
      </c>
      <c r="AI5" s="599">
        <f t="shared" si="1"/>
        <v>200.30400000000003</v>
      </c>
    </row>
    <row r="6" spans="1:37" s="272" customFormat="1">
      <c r="A6" s="693">
        <v>4</v>
      </c>
      <c r="B6" s="268" t="s">
        <v>4538</v>
      </c>
      <c r="C6" s="268" t="s">
        <v>4549</v>
      </c>
      <c r="D6" s="268" t="s">
        <v>4546</v>
      </c>
      <c r="E6" s="268" t="s">
        <v>422</v>
      </c>
      <c r="F6" s="268" t="s">
        <v>4539</v>
      </c>
      <c r="G6" s="268"/>
      <c r="H6" s="268" t="s">
        <v>4540</v>
      </c>
      <c r="I6" s="268">
        <v>1000</v>
      </c>
      <c r="J6" s="268" t="s">
        <v>108</v>
      </c>
      <c r="K6" s="268" t="s">
        <v>194</v>
      </c>
      <c r="L6" s="268" t="s">
        <v>216</v>
      </c>
      <c r="M6" s="268" t="s">
        <v>113</v>
      </c>
      <c r="N6" s="268" t="s">
        <v>113</v>
      </c>
      <c r="O6" s="268" t="s">
        <v>466</v>
      </c>
      <c r="P6" s="268">
        <v>19</v>
      </c>
      <c r="Q6" s="268"/>
      <c r="R6" s="268"/>
      <c r="S6" s="268"/>
      <c r="T6" s="268"/>
      <c r="U6" s="268">
        <v>1911515032603</v>
      </c>
      <c r="V6" s="268" t="s">
        <v>68</v>
      </c>
      <c r="W6" s="268" t="s">
        <v>68</v>
      </c>
      <c r="X6" s="268" t="s">
        <v>68</v>
      </c>
      <c r="Y6" s="268" t="s">
        <v>68</v>
      </c>
      <c r="Z6" s="268" t="s">
        <v>69</v>
      </c>
      <c r="AA6" s="268"/>
      <c r="AB6" s="268" t="s">
        <v>141</v>
      </c>
      <c r="AC6" s="269">
        <v>109</v>
      </c>
      <c r="AD6" s="269">
        <v>0</v>
      </c>
      <c r="AE6" s="269">
        <v>8</v>
      </c>
      <c r="AF6" s="759">
        <v>187.20000000000002</v>
      </c>
      <c r="AG6" s="759">
        <v>0</v>
      </c>
      <c r="AH6" s="758">
        <f t="shared" si="0"/>
        <v>187.20000000000002</v>
      </c>
      <c r="AI6" s="599">
        <f t="shared" si="1"/>
        <v>200.30400000000003</v>
      </c>
    </row>
    <row r="7" spans="1:37" s="272" customFormat="1">
      <c r="A7" s="693">
        <v>5</v>
      </c>
      <c r="B7" s="268" t="s">
        <v>4538</v>
      </c>
      <c r="C7" s="268" t="s">
        <v>4550</v>
      </c>
      <c r="D7" s="268" t="s">
        <v>4546</v>
      </c>
      <c r="E7" s="268" t="s">
        <v>422</v>
      </c>
      <c r="F7" s="268" t="s">
        <v>4539</v>
      </c>
      <c r="G7" s="268"/>
      <c r="H7" s="268" t="s">
        <v>4540</v>
      </c>
      <c r="I7" s="268">
        <v>1000</v>
      </c>
      <c r="J7" s="268" t="s">
        <v>108</v>
      </c>
      <c r="K7" s="268" t="s">
        <v>194</v>
      </c>
      <c r="L7" s="268" t="s">
        <v>216</v>
      </c>
      <c r="M7" s="268" t="s">
        <v>113</v>
      </c>
      <c r="N7" s="268" t="s">
        <v>113</v>
      </c>
      <c r="O7" s="268" t="s">
        <v>466</v>
      </c>
      <c r="P7" s="268">
        <v>19</v>
      </c>
      <c r="Q7" s="268"/>
      <c r="R7" s="268"/>
      <c r="S7" s="268"/>
      <c r="T7" s="268"/>
      <c r="U7" s="268">
        <v>1911514013912</v>
      </c>
      <c r="V7" s="268" t="s">
        <v>68</v>
      </c>
      <c r="W7" s="268" t="s">
        <v>68</v>
      </c>
      <c r="X7" s="268" t="s">
        <v>68</v>
      </c>
      <c r="Y7" s="268" t="s">
        <v>68</v>
      </c>
      <c r="Z7" s="268" t="s">
        <v>69</v>
      </c>
      <c r="AA7" s="268"/>
      <c r="AB7" s="268" t="s">
        <v>141</v>
      </c>
      <c r="AC7" s="269">
        <v>109</v>
      </c>
      <c r="AD7" s="269">
        <v>0</v>
      </c>
      <c r="AE7" s="269">
        <v>8</v>
      </c>
      <c r="AF7" s="759">
        <v>187.20000000000002</v>
      </c>
      <c r="AG7" s="759">
        <v>0</v>
      </c>
      <c r="AH7" s="758">
        <f t="shared" si="0"/>
        <v>187.20000000000002</v>
      </c>
      <c r="AI7" s="599">
        <f t="shared" si="1"/>
        <v>200.30400000000003</v>
      </c>
    </row>
    <row r="8" spans="1:37" s="272" customFormat="1">
      <c r="A8" s="693">
        <v>6</v>
      </c>
      <c r="B8" s="268" t="s">
        <v>4538</v>
      </c>
      <c r="C8" s="268" t="s">
        <v>4551</v>
      </c>
      <c r="D8" s="268" t="s">
        <v>4546</v>
      </c>
      <c r="E8" s="268" t="s">
        <v>422</v>
      </c>
      <c r="F8" s="268" t="s">
        <v>4539</v>
      </c>
      <c r="G8" s="268"/>
      <c r="H8" s="268" t="s">
        <v>4540</v>
      </c>
      <c r="I8" s="268">
        <v>1000</v>
      </c>
      <c r="J8" s="268" t="s">
        <v>108</v>
      </c>
      <c r="K8" s="268" t="s">
        <v>194</v>
      </c>
      <c r="L8" s="268"/>
      <c r="M8" s="268" t="s">
        <v>113</v>
      </c>
      <c r="N8" s="268" t="s">
        <v>113</v>
      </c>
      <c r="O8" s="268" t="s">
        <v>466</v>
      </c>
      <c r="P8" s="268">
        <v>19</v>
      </c>
      <c r="Q8" s="268"/>
      <c r="R8" s="268"/>
      <c r="S8" s="268"/>
      <c r="T8" s="268"/>
      <c r="U8" s="268">
        <v>1911515033404</v>
      </c>
      <c r="V8" s="268" t="s">
        <v>68</v>
      </c>
      <c r="W8" s="268" t="s">
        <v>68</v>
      </c>
      <c r="X8" s="268" t="s">
        <v>68</v>
      </c>
      <c r="Y8" s="268" t="s">
        <v>68</v>
      </c>
      <c r="Z8" s="268" t="s">
        <v>69</v>
      </c>
      <c r="AA8" s="268"/>
      <c r="AB8" s="268" t="s">
        <v>141</v>
      </c>
      <c r="AC8" s="269">
        <v>109</v>
      </c>
      <c r="AD8" s="269">
        <v>0</v>
      </c>
      <c r="AE8" s="269">
        <v>-10</v>
      </c>
      <c r="AF8" s="759">
        <v>158.4</v>
      </c>
      <c r="AG8" s="759">
        <v>0</v>
      </c>
      <c r="AH8" s="758">
        <f t="shared" si="0"/>
        <v>158.4</v>
      </c>
      <c r="AI8" s="599">
        <f t="shared" si="1"/>
        <v>169.48800000000003</v>
      </c>
    </row>
    <row r="9" spans="1:37" s="272" customFormat="1">
      <c r="A9" s="693">
        <v>7</v>
      </c>
      <c r="B9" s="268" t="s">
        <v>4538</v>
      </c>
      <c r="C9" s="268" t="s">
        <v>4552</v>
      </c>
      <c r="D9" s="268" t="s">
        <v>4546</v>
      </c>
      <c r="E9" s="268" t="s">
        <v>422</v>
      </c>
      <c r="F9" s="268" t="s">
        <v>4539</v>
      </c>
      <c r="G9" s="268"/>
      <c r="H9" s="268" t="s">
        <v>4540</v>
      </c>
      <c r="I9" s="268">
        <v>1000</v>
      </c>
      <c r="J9" s="268" t="s">
        <v>108</v>
      </c>
      <c r="K9" s="268" t="s">
        <v>194</v>
      </c>
      <c r="L9" s="268" t="s">
        <v>216</v>
      </c>
      <c r="M9" s="268" t="s">
        <v>113</v>
      </c>
      <c r="N9" s="268" t="s">
        <v>113</v>
      </c>
      <c r="O9" s="268" t="s">
        <v>466</v>
      </c>
      <c r="P9" s="268">
        <v>19</v>
      </c>
      <c r="Q9" s="268"/>
      <c r="R9" s="268"/>
      <c r="S9" s="268"/>
      <c r="T9" s="268"/>
      <c r="U9" s="268">
        <v>1911515030303</v>
      </c>
      <c r="V9" s="268" t="s">
        <v>68</v>
      </c>
      <c r="W9" s="268" t="s">
        <v>68</v>
      </c>
      <c r="X9" s="268" t="s">
        <v>68</v>
      </c>
      <c r="Y9" s="268" t="s">
        <v>68</v>
      </c>
      <c r="Z9" s="268" t="s">
        <v>69</v>
      </c>
      <c r="AA9" s="268"/>
      <c r="AB9" s="268" t="s">
        <v>141</v>
      </c>
      <c r="AC9" s="269">
        <v>109</v>
      </c>
      <c r="AD9" s="269">
        <v>0</v>
      </c>
      <c r="AE9" s="269">
        <v>8</v>
      </c>
      <c r="AF9" s="759">
        <v>187.20000000000002</v>
      </c>
      <c r="AG9" s="759">
        <v>0</v>
      </c>
      <c r="AH9" s="758">
        <f t="shared" si="0"/>
        <v>187.20000000000002</v>
      </c>
      <c r="AI9" s="599">
        <f t="shared" si="1"/>
        <v>200.30400000000003</v>
      </c>
    </row>
    <row r="10" spans="1:37" s="272" customFormat="1">
      <c r="A10" s="693">
        <v>8</v>
      </c>
      <c r="B10" s="268" t="s">
        <v>4538</v>
      </c>
      <c r="C10" s="268" t="s">
        <v>4553</v>
      </c>
      <c r="D10" s="268" t="s">
        <v>4546</v>
      </c>
      <c r="E10" s="268" t="s">
        <v>422</v>
      </c>
      <c r="F10" s="268" t="s">
        <v>4539</v>
      </c>
      <c r="G10" s="268"/>
      <c r="H10" s="268" t="s">
        <v>4540</v>
      </c>
      <c r="I10" s="268">
        <v>1000</v>
      </c>
      <c r="J10" s="268" t="s">
        <v>108</v>
      </c>
      <c r="K10" s="268" t="s">
        <v>194</v>
      </c>
      <c r="L10" s="268" t="s">
        <v>216</v>
      </c>
      <c r="M10" s="268" t="s">
        <v>113</v>
      </c>
      <c r="N10" s="268" t="s">
        <v>113</v>
      </c>
      <c r="O10" s="268" t="s">
        <v>466</v>
      </c>
      <c r="P10" s="268">
        <v>19</v>
      </c>
      <c r="Q10" s="268"/>
      <c r="R10" s="268"/>
      <c r="S10" s="268"/>
      <c r="T10" s="268"/>
      <c r="U10" s="268">
        <v>1911515036204</v>
      </c>
      <c r="V10" s="268" t="s">
        <v>68</v>
      </c>
      <c r="W10" s="268" t="s">
        <v>68</v>
      </c>
      <c r="X10" s="268" t="s">
        <v>68</v>
      </c>
      <c r="Y10" s="268" t="s">
        <v>68</v>
      </c>
      <c r="Z10" s="268" t="s">
        <v>69</v>
      </c>
      <c r="AA10" s="268"/>
      <c r="AB10" s="268" t="s">
        <v>141</v>
      </c>
      <c r="AC10" s="269">
        <v>109</v>
      </c>
      <c r="AD10" s="269">
        <v>0</v>
      </c>
      <c r="AE10" s="269">
        <v>8</v>
      </c>
      <c r="AF10" s="759">
        <v>187.20000000000002</v>
      </c>
      <c r="AG10" s="759">
        <v>0</v>
      </c>
      <c r="AH10" s="758">
        <f t="shared" si="0"/>
        <v>187.20000000000002</v>
      </c>
      <c r="AI10" s="599">
        <f t="shared" si="1"/>
        <v>200.30400000000003</v>
      </c>
    </row>
    <row r="11" spans="1:37" s="272" customFormat="1">
      <c r="A11" s="693">
        <v>9</v>
      </c>
      <c r="B11" s="268" t="s">
        <v>4538</v>
      </c>
      <c r="C11" s="268" t="s">
        <v>4554</v>
      </c>
      <c r="D11" s="268" t="s">
        <v>4546</v>
      </c>
      <c r="E11" s="268" t="s">
        <v>422</v>
      </c>
      <c r="F11" s="268" t="s">
        <v>4539</v>
      </c>
      <c r="G11" s="268"/>
      <c r="H11" s="268" t="s">
        <v>4540</v>
      </c>
      <c r="I11" s="268">
        <v>1000</v>
      </c>
      <c r="J11" s="268" t="s">
        <v>108</v>
      </c>
      <c r="K11" s="268" t="s">
        <v>194</v>
      </c>
      <c r="L11" s="268" t="s">
        <v>216</v>
      </c>
      <c r="M11" s="268" t="s">
        <v>113</v>
      </c>
      <c r="N11" s="268" t="s">
        <v>113</v>
      </c>
      <c r="O11" s="268" t="s">
        <v>466</v>
      </c>
      <c r="P11" s="268">
        <v>19</v>
      </c>
      <c r="Q11" s="268"/>
      <c r="R11" s="268"/>
      <c r="S11" s="268"/>
      <c r="T11" s="268"/>
      <c r="U11" s="268">
        <v>1911515033304</v>
      </c>
      <c r="V11" s="268" t="s">
        <v>4533</v>
      </c>
      <c r="W11" s="268" t="s">
        <v>68</v>
      </c>
      <c r="X11" s="268" t="s">
        <v>4533</v>
      </c>
      <c r="Y11" s="268" t="s">
        <v>68</v>
      </c>
      <c r="Z11" s="268" t="s">
        <v>69</v>
      </c>
      <c r="AA11" s="268"/>
      <c r="AB11" s="268" t="s">
        <v>247</v>
      </c>
      <c r="AC11" s="269">
        <v>109</v>
      </c>
      <c r="AD11" s="269">
        <v>0</v>
      </c>
      <c r="AE11" s="269">
        <v>8</v>
      </c>
      <c r="AF11" s="759">
        <v>187.20000000000002</v>
      </c>
      <c r="AG11" s="759">
        <v>0</v>
      </c>
      <c r="AH11" s="758">
        <f t="shared" si="0"/>
        <v>187.20000000000002</v>
      </c>
      <c r="AI11" s="599">
        <f t="shared" si="1"/>
        <v>200.30400000000003</v>
      </c>
    </row>
    <row r="12" spans="1:37" s="272" customFormat="1">
      <c r="A12" s="693">
        <v>10</v>
      </c>
      <c r="B12" s="268" t="s">
        <v>4538</v>
      </c>
      <c r="C12" s="268" t="s">
        <v>4555</v>
      </c>
      <c r="D12" s="268" t="s">
        <v>4546</v>
      </c>
      <c r="E12" s="268" t="s">
        <v>422</v>
      </c>
      <c r="F12" s="268" t="s">
        <v>4539</v>
      </c>
      <c r="G12" s="268"/>
      <c r="H12" s="268" t="s">
        <v>4540</v>
      </c>
      <c r="I12" s="268">
        <v>1000</v>
      </c>
      <c r="J12" s="268" t="s">
        <v>108</v>
      </c>
      <c r="K12" s="268" t="s">
        <v>194</v>
      </c>
      <c r="L12" s="268" t="s">
        <v>216</v>
      </c>
      <c r="M12" s="268" t="s">
        <v>113</v>
      </c>
      <c r="N12" s="268" t="s">
        <v>113</v>
      </c>
      <c r="O12" s="268" t="s">
        <v>466</v>
      </c>
      <c r="P12" s="268">
        <v>19</v>
      </c>
      <c r="Q12" s="268"/>
      <c r="R12" s="268"/>
      <c r="S12" s="268"/>
      <c r="T12" s="268"/>
      <c r="U12" s="268">
        <v>1911515036404</v>
      </c>
      <c r="V12" s="268" t="s">
        <v>68</v>
      </c>
      <c r="W12" s="268" t="s">
        <v>68</v>
      </c>
      <c r="X12" s="268" t="s">
        <v>68</v>
      </c>
      <c r="Y12" s="268" t="s">
        <v>68</v>
      </c>
      <c r="Z12" s="268" t="s">
        <v>69</v>
      </c>
      <c r="AA12" s="268"/>
      <c r="AB12" s="268" t="s">
        <v>141</v>
      </c>
      <c r="AC12" s="269">
        <v>109</v>
      </c>
      <c r="AD12" s="269">
        <v>0</v>
      </c>
      <c r="AE12" s="269">
        <v>8</v>
      </c>
      <c r="AF12" s="759">
        <v>187.20000000000002</v>
      </c>
      <c r="AG12" s="759">
        <v>0</v>
      </c>
      <c r="AH12" s="758">
        <f t="shared" si="0"/>
        <v>187.20000000000002</v>
      </c>
      <c r="AI12" s="599">
        <f t="shared" si="1"/>
        <v>200.30400000000003</v>
      </c>
    </row>
    <row r="13" spans="1:37" s="272" customFormat="1">
      <c r="A13" s="693">
        <v>11</v>
      </c>
      <c r="B13" s="268" t="s">
        <v>4538</v>
      </c>
      <c r="C13" s="268" t="s">
        <v>4556</v>
      </c>
      <c r="D13" s="268" t="s">
        <v>4546</v>
      </c>
      <c r="E13" s="268" t="s">
        <v>422</v>
      </c>
      <c r="F13" s="268" t="s">
        <v>4539</v>
      </c>
      <c r="G13" s="268"/>
      <c r="H13" s="268" t="s">
        <v>4540</v>
      </c>
      <c r="I13" s="268">
        <v>1000</v>
      </c>
      <c r="J13" s="268" t="s">
        <v>108</v>
      </c>
      <c r="K13" s="268" t="s">
        <v>194</v>
      </c>
      <c r="L13" s="268" t="s">
        <v>216</v>
      </c>
      <c r="M13" s="268" t="s">
        <v>113</v>
      </c>
      <c r="N13" s="268" t="s">
        <v>113</v>
      </c>
      <c r="O13" s="268" t="s">
        <v>466</v>
      </c>
      <c r="P13" s="268">
        <v>19</v>
      </c>
      <c r="Q13" s="268"/>
      <c r="R13" s="268"/>
      <c r="S13" s="268"/>
      <c r="T13" s="268"/>
      <c r="U13" s="268">
        <v>1911515031003</v>
      </c>
      <c r="V13" s="268" t="s">
        <v>68</v>
      </c>
      <c r="W13" s="268" t="s">
        <v>68</v>
      </c>
      <c r="X13" s="268" t="s">
        <v>68</v>
      </c>
      <c r="Y13" s="268" t="s">
        <v>68</v>
      </c>
      <c r="Z13" s="268" t="s">
        <v>69</v>
      </c>
      <c r="AA13" s="268"/>
      <c r="AB13" s="268" t="s">
        <v>141</v>
      </c>
      <c r="AC13" s="269">
        <v>109</v>
      </c>
      <c r="AD13" s="269">
        <v>0</v>
      </c>
      <c r="AE13" s="269">
        <v>8</v>
      </c>
      <c r="AF13" s="759">
        <v>187.20000000000002</v>
      </c>
      <c r="AG13" s="759">
        <v>0</v>
      </c>
      <c r="AH13" s="758">
        <f t="shared" si="0"/>
        <v>187.20000000000002</v>
      </c>
      <c r="AI13" s="599">
        <f t="shared" si="1"/>
        <v>200.30400000000003</v>
      </c>
    </row>
    <row r="14" spans="1:37" s="272" customFormat="1">
      <c r="A14" s="693">
        <v>12</v>
      </c>
      <c r="B14" s="268" t="s">
        <v>4538</v>
      </c>
      <c r="C14" s="268" t="s">
        <v>4557</v>
      </c>
      <c r="D14" s="268" t="s">
        <v>4546</v>
      </c>
      <c r="E14" s="268" t="s">
        <v>422</v>
      </c>
      <c r="F14" s="268" t="s">
        <v>4539</v>
      </c>
      <c r="G14" s="268"/>
      <c r="H14" s="268" t="s">
        <v>4540</v>
      </c>
      <c r="I14" s="268">
        <v>1000</v>
      </c>
      <c r="J14" s="268" t="s">
        <v>108</v>
      </c>
      <c r="K14" s="268" t="s">
        <v>194</v>
      </c>
      <c r="L14" s="268" t="s">
        <v>216</v>
      </c>
      <c r="M14" s="268" t="s">
        <v>113</v>
      </c>
      <c r="N14" s="268" t="s">
        <v>113</v>
      </c>
      <c r="O14" s="268" t="s">
        <v>466</v>
      </c>
      <c r="P14" s="268">
        <v>19</v>
      </c>
      <c r="Q14" s="268"/>
      <c r="R14" s="268"/>
      <c r="S14" s="268"/>
      <c r="T14" s="268"/>
      <c r="U14" s="268">
        <v>1911515029703</v>
      </c>
      <c r="V14" s="268" t="s">
        <v>68</v>
      </c>
      <c r="W14" s="268" t="s">
        <v>68</v>
      </c>
      <c r="X14" s="268" t="s">
        <v>68</v>
      </c>
      <c r="Y14" s="268" t="s">
        <v>68</v>
      </c>
      <c r="Z14" s="268" t="s">
        <v>69</v>
      </c>
      <c r="AA14" s="268"/>
      <c r="AB14" s="268" t="s">
        <v>141</v>
      </c>
      <c r="AC14" s="269">
        <v>109</v>
      </c>
      <c r="AD14" s="269">
        <v>0</v>
      </c>
      <c r="AE14" s="269">
        <v>8</v>
      </c>
      <c r="AF14" s="759">
        <v>187.20000000000002</v>
      </c>
      <c r="AG14" s="759">
        <v>0</v>
      </c>
      <c r="AH14" s="758">
        <f t="shared" si="0"/>
        <v>187.20000000000002</v>
      </c>
      <c r="AI14" s="599">
        <f t="shared" si="1"/>
        <v>200.30400000000003</v>
      </c>
    </row>
    <row r="15" spans="1:37" s="272" customFormat="1">
      <c r="A15" s="693">
        <v>13</v>
      </c>
      <c r="B15" s="268" t="s">
        <v>4538</v>
      </c>
      <c r="C15" s="268" t="s">
        <v>4558</v>
      </c>
      <c r="D15" s="268" t="s">
        <v>4546</v>
      </c>
      <c r="E15" s="268" t="s">
        <v>4559</v>
      </c>
      <c r="F15" s="268" t="s">
        <v>4539</v>
      </c>
      <c r="G15" s="268"/>
      <c r="H15" s="268" t="s">
        <v>4540</v>
      </c>
      <c r="I15" s="268">
        <v>1000</v>
      </c>
      <c r="J15" s="268" t="s">
        <v>108</v>
      </c>
      <c r="K15" s="268" t="s">
        <v>194</v>
      </c>
      <c r="L15" s="268" t="s">
        <v>216</v>
      </c>
      <c r="M15" s="268" t="s">
        <v>113</v>
      </c>
      <c r="N15" s="268" t="s">
        <v>113</v>
      </c>
      <c r="O15" s="268" t="s">
        <v>466</v>
      </c>
      <c r="P15" s="268">
        <v>19</v>
      </c>
      <c r="Q15" s="268"/>
      <c r="R15" s="268"/>
      <c r="S15" s="268"/>
      <c r="T15" s="268"/>
      <c r="U15" s="268">
        <v>1911515031103</v>
      </c>
      <c r="V15" s="268" t="s">
        <v>68</v>
      </c>
      <c r="W15" s="268" t="s">
        <v>68</v>
      </c>
      <c r="X15" s="268" t="s">
        <v>68</v>
      </c>
      <c r="Y15" s="268" t="s">
        <v>68</v>
      </c>
      <c r="Z15" s="268" t="s">
        <v>69</v>
      </c>
      <c r="AA15" s="268"/>
      <c r="AB15" s="268" t="s">
        <v>141</v>
      </c>
      <c r="AC15" s="269">
        <v>109</v>
      </c>
      <c r="AD15" s="269">
        <v>0</v>
      </c>
      <c r="AE15" s="269">
        <v>8</v>
      </c>
      <c r="AF15" s="759">
        <v>187.20000000000002</v>
      </c>
      <c r="AG15" s="759">
        <v>0</v>
      </c>
      <c r="AH15" s="758">
        <f t="shared" si="0"/>
        <v>187.20000000000002</v>
      </c>
      <c r="AI15" s="599">
        <f t="shared" si="1"/>
        <v>200.30400000000003</v>
      </c>
    </row>
    <row r="16" spans="1:37" s="272" customFormat="1">
      <c r="A16" s="693">
        <v>14</v>
      </c>
      <c r="B16" s="268" t="s">
        <v>4538</v>
      </c>
      <c r="C16" s="268" t="s">
        <v>4560</v>
      </c>
      <c r="D16" s="268" t="s">
        <v>4546</v>
      </c>
      <c r="E16" s="268" t="s">
        <v>4559</v>
      </c>
      <c r="F16" s="268" t="s">
        <v>4539</v>
      </c>
      <c r="G16" s="268"/>
      <c r="H16" s="268" t="s">
        <v>4540</v>
      </c>
      <c r="I16" s="268">
        <v>1000</v>
      </c>
      <c r="J16" s="268" t="s">
        <v>108</v>
      </c>
      <c r="K16" s="268" t="s">
        <v>194</v>
      </c>
      <c r="L16" s="268" t="s">
        <v>216</v>
      </c>
      <c r="M16" s="268" t="s">
        <v>113</v>
      </c>
      <c r="N16" s="268" t="s">
        <v>113</v>
      </c>
      <c r="O16" s="268" t="s">
        <v>466</v>
      </c>
      <c r="P16" s="268">
        <v>19</v>
      </c>
      <c r="Q16" s="268"/>
      <c r="R16" s="268"/>
      <c r="S16" s="268"/>
      <c r="T16" s="268"/>
      <c r="U16" s="268">
        <v>1911515030503</v>
      </c>
      <c r="V16" s="268" t="s">
        <v>68</v>
      </c>
      <c r="W16" s="268" t="s">
        <v>68</v>
      </c>
      <c r="X16" s="268" t="s">
        <v>68</v>
      </c>
      <c r="Y16" s="268" t="s">
        <v>68</v>
      </c>
      <c r="Z16" s="268" t="s">
        <v>69</v>
      </c>
      <c r="AA16" s="268"/>
      <c r="AB16" s="268" t="s">
        <v>141</v>
      </c>
      <c r="AC16" s="269">
        <v>109</v>
      </c>
      <c r="AD16" s="269">
        <v>0</v>
      </c>
      <c r="AE16" s="269">
        <v>8</v>
      </c>
      <c r="AF16" s="759">
        <v>187.20000000000002</v>
      </c>
      <c r="AG16" s="759">
        <v>0</v>
      </c>
      <c r="AH16" s="758">
        <f t="shared" si="0"/>
        <v>187.20000000000002</v>
      </c>
      <c r="AI16" s="599">
        <f t="shared" si="1"/>
        <v>200.30400000000003</v>
      </c>
    </row>
    <row r="17" spans="1:37" s="272" customFormat="1">
      <c r="A17" s="693">
        <v>15</v>
      </c>
      <c r="B17" s="268" t="s">
        <v>4538</v>
      </c>
      <c r="C17" s="268" t="s">
        <v>4561</v>
      </c>
      <c r="D17" s="268" t="s">
        <v>4546</v>
      </c>
      <c r="E17" s="268" t="s">
        <v>4559</v>
      </c>
      <c r="F17" s="268" t="s">
        <v>4539</v>
      </c>
      <c r="G17" s="268"/>
      <c r="H17" s="268" t="s">
        <v>4540</v>
      </c>
      <c r="I17" s="268">
        <v>1000</v>
      </c>
      <c r="J17" s="268" t="s">
        <v>108</v>
      </c>
      <c r="K17" s="268" t="s">
        <v>194</v>
      </c>
      <c r="L17" s="268" t="s">
        <v>216</v>
      </c>
      <c r="M17" s="268" t="s">
        <v>113</v>
      </c>
      <c r="N17" s="268" t="s">
        <v>113</v>
      </c>
      <c r="O17" s="268" t="s">
        <v>466</v>
      </c>
      <c r="P17" s="268">
        <v>19</v>
      </c>
      <c r="Q17" s="268"/>
      <c r="R17" s="268"/>
      <c r="S17" s="268"/>
      <c r="T17" s="268"/>
      <c r="U17" s="268">
        <v>1911515039706</v>
      </c>
      <c r="V17" s="268" t="s">
        <v>68</v>
      </c>
      <c r="W17" s="268" t="s">
        <v>68</v>
      </c>
      <c r="X17" s="268" t="s">
        <v>68</v>
      </c>
      <c r="Y17" s="268" t="s">
        <v>68</v>
      </c>
      <c r="Z17" s="268" t="s">
        <v>69</v>
      </c>
      <c r="AA17" s="268"/>
      <c r="AB17" s="268" t="s">
        <v>141</v>
      </c>
      <c r="AC17" s="269">
        <v>109</v>
      </c>
      <c r="AD17" s="269">
        <v>0</v>
      </c>
      <c r="AE17" s="269">
        <v>8</v>
      </c>
      <c r="AF17" s="759">
        <v>187.20000000000002</v>
      </c>
      <c r="AG17" s="759">
        <v>0</v>
      </c>
      <c r="AH17" s="758">
        <f t="shared" si="0"/>
        <v>187.20000000000002</v>
      </c>
      <c r="AI17" s="599">
        <f t="shared" si="1"/>
        <v>200.30400000000003</v>
      </c>
    </row>
    <row r="18" spans="1:37" s="272" customFormat="1">
      <c r="A18" s="693">
        <v>16</v>
      </c>
      <c r="B18" s="268" t="s">
        <v>4538</v>
      </c>
      <c r="C18" s="268" t="s">
        <v>4562</v>
      </c>
      <c r="D18" s="268" t="s">
        <v>4546</v>
      </c>
      <c r="E18" s="268" t="s">
        <v>4559</v>
      </c>
      <c r="F18" s="268" t="s">
        <v>4539</v>
      </c>
      <c r="G18" s="268"/>
      <c r="H18" s="268" t="s">
        <v>4540</v>
      </c>
      <c r="I18" s="268">
        <v>1000</v>
      </c>
      <c r="J18" s="268" t="s">
        <v>108</v>
      </c>
      <c r="K18" s="268" t="s">
        <v>194</v>
      </c>
      <c r="L18" s="268" t="s">
        <v>216</v>
      </c>
      <c r="M18" s="268" t="s">
        <v>113</v>
      </c>
      <c r="N18" s="268" t="s">
        <v>113</v>
      </c>
      <c r="O18" s="268" t="s">
        <v>466</v>
      </c>
      <c r="P18" s="268">
        <v>19</v>
      </c>
      <c r="Q18" s="268"/>
      <c r="R18" s="268"/>
      <c r="S18" s="268"/>
      <c r="T18" s="268"/>
      <c r="U18" s="268">
        <v>1911515030203</v>
      </c>
      <c r="V18" s="268" t="s">
        <v>68</v>
      </c>
      <c r="W18" s="268" t="s">
        <v>68</v>
      </c>
      <c r="X18" s="268" t="s">
        <v>68</v>
      </c>
      <c r="Y18" s="268" t="s">
        <v>68</v>
      </c>
      <c r="Z18" s="268" t="s">
        <v>69</v>
      </c>
      <c r="AA18" s="268"/>
      <c r="AB18" s="268" t="s">
        <v>141</v>
      </c>
      <c r="AC18" s="269">
        <v>109</v>
      </c>
      <c r="AD18" s="269">
        <v>0</v>
      </c>
      <c r="AE18" s="269">
        <v>8</v>
      </c>
      <c r="AF18" s="759">
        <v>187.20000000000002</v>
      </c>
      <c r="AG18" s="759">
        <v>0</v>
      </c>
      <c r="AH18" s="758">
        <f t="shared" si="0"/>
        <v>187.20000000000002</v>
      </c>
      <c r="AI18" s="599">
        <f t="shared" si="1"/>
        <v>200.30400000000003</v>
      </c>
    </row>
    <row r="19" spans="1:37" s="272" customFormat="1">
      <c r="A19" s="693">
        <v>17</v>
      </c>
      <c r="B19" s="268" t="s">
        <v>4538</v>
      </c>
      <c r="C19" s="268" t="s">
        <v>4563</v>
      </c>
      <c r="D19" s="268" t="s">
        <v>4546</v>
      </c>
      <c r="E19" s="268" t="s">
        <v>4559</v>
      </c>
      <c r="F19" s="268" t="s">
        <v>4539</v>
      </c>
      <c r="G19" s="268"/>
      <c r="H19" s="268" t="s">
        <v>4540</v>
      </c>
      <c r="I19" s="268">
        <v>1000</v>
      </c>
      <c r="J19" s="268" t="s">
        <v>108</v>
      </c>
      <c r="K19" s="268" t="s">
        <v>194</v>
      </c>
      <c r="L19" s="268" t="s">
        <v>216</v>
      </c>
      <c r="M19" s="268" t="s">
        <v>113</v>
      </c>
      <c r="N19" s="268" t="s">
        <v>113</v>
      </c>
      <c r="O19" s="268" t="s">
        <v>466</v>
      </c>
      <c r="P19" s="268">
        <v>19</v>
      </c>
      <c r="Q19" s="268"/>
      <c r="R19" s="268"/>
      <c r="S19" s="268"/>
      <c r="T19" s="268"/>
      <c r="U19" s="268">
        <v>1911515030103</v>
      </c>
      <c r="V19" s="268" t="s">
        <v>68</v>
      </c>
      <c r="W19" s="268" t="s">
        <v>68</v>
      </c>
      <c r="X19" s="268" t="s">
        <v>68</v>
      </c>
      <c r="Y19" s="268" t="s">
        <v>68</v>
      </c>
      <c r="Z19" s="268" t="s">
        <v>69</v>
      </c>
      <c r="AA19" s="268"/>
      <c r="AB19" s="268" t="s">
        <v>141</v>
      </c>
      <c r="AC19" s="269">
        <v>109</v>
      </c>
      <c r="AD19" s="269">
        <v>0</v>
      </c>
      <c r="AE19" s="269">
        <v>8</v>
      </c>
      <c r="AF19" s="759">
        <v>187.20000000000002</v>
      </c>
      <c r="AG19" s="759">
        <v>0</v>
      </c>
      <c r="AH19" s="758">
        <f t="shared" si="0"/>
        <v>187.20000000000002</v>
      </c>
      <c r="AI19" s="599">
        <f t="shared" si="1"/>
        <v>200.30400000000003</v>
      </c>
    </row>
    <row r="20" spans="1:37" s="272" customFormat="1">
      <c r="A20" s="693">
        <v>18</v>
      </c>
      <c r="B20" s="268" t="s">
        <v>4538</v>
      </c>
      <c r="C20" s="268" t="s">
        <v>4564</v>
      </c>
      <c r="D20" s="268" t="s">
        <v>4546</v>
      </c>
      <c r="E20" s="268" t="s">
        <v>445</v>
      </c>
      <c r="F20" s="268" t="s">
        <v>4539</v>
      </c>
      <c r="G20" s="268"/>
      <c r="H20" s="268" t="s">
        <v>4540</v>
      </c>
      <c r="I20" s="268">
        <v>1000</v>
      </c>
      <c r="J20" s="268" t="s">
        <v>108</v>
      </c>
      <c r="K20" s="268" t="s">
        <v>194</v>
      </c>
      <c r="L20" s="268"/>
      <c r="M20" s="268" t="s">
        <v>113</v>
      </c>
      <c r="N20" s="268" t="s">
        <v>113</v>
      </c>
      <c r="O20" s="268" t="s">
        <v>466</v>
      </c>
      <c r="P20" s="268">
        <v>19</v>
      </c>
      <c r="Q20" s="268"/>
      <c r="R20" s="268"/>
      <c r="S20" s="268"/>
      <c r="T20" s="268"/>
      <c r="U20" s="268">
        <v>1911515036304</v>
      </c>
      <c r="V20" s="268" t="s">
        <v>68</v>
      </c>
      <c r="W20" s="268" t="s">
        <v>68</v>
      </c>
      <c r="X20" s="268" t="s">
        <v>68</v>
      </c>
      <c r="Y20" s="268" t="s">
        <v>68</v>
      </c>
      <c r="Z20" s="268" t="s">
        <v>69</v>
      </c>
      <c r="AA20" s="268"/>
      <c r="AB20" s="268" t="s">
        <v>141</v>
      </c>
      <c r="AC20" s="269">
        <v>109</v>
      </c>
      <c r="AD20" s="269">
        <v>0</v>
      </c>
      <c r="AE20" s="269">
        <v>-10</v>
      </c>
      <c r="AF20" s="759">
        <v>158.4</v>
      </c>
      <c r="AG20" s="759">
        <v>0</v>
      </c>
      <c r="AH20" s="758">
        <f t="shared" si="0"/>
        <v>158.4</v>
      </c>
      <c r="AI20" s="599">
        <f t="shared" si="1"/>
        <v>169.48800000000003</v>
      </c>
    </row>
    <row r="21" spans="1:37" s="272" customFormat="1">
      <c r="A21" s="693">
        <v>19</v>
      </c>
      <c r="B21" s="268" t="s">
        <v>4538</v>
      </c>
      <c r="C21" s="268" t="s">
        <v>4565</v>
      </c>
      <c r="D21" s="268" t="s">
        <v>4546</v>
      </c>
      <c r="E21" s="268" t="s">
        <v>445</v>
      </c>
      <c r="F21" s="268" t="s">
        <v>4539</v>
      </c>
      <c r="G21" s="268"/>
      <c r="H21" s="268" t="s">
        <v>4540</v>
      </c>
      <c r="I21" s="268">
        <v>1000</v>
      </c>
      <c r="J21" s="268" t="s">
        <v>108</v>
      </c>
      <c r="K21" s="268" t="s">
        <v>194</v>
      </c>
      <c r="L21" s="268" t="s">
        <v>216</v>
      </c>
      <c r="M21" s="268" t="s">
        <v>113</v>
      </c>
      <c r="N21" s="268" t="s">
        <v>113</v>
      </c>
      <c r="O21" s="268" t="s">
        <v>466</v>
      </c>
      <c r="P21" s="268">
        <v>19</v>
      </c>
      <c r="Q21" s="268"/>
      <c r="R21" s="268"/>
      <c r="S21" s="268"/>
      <c r="T21" s="268"/>
      <c r="U21" s="268">
        <v>1911515031203</v>
      </c>
      <c r="V21" s="268" t="s">
        <v>68</v>
      </c>
      <c r="W21" s="268" t="s">
        <v>68</v>
      </c>
      <c r="X21" s="268" t="s">
        <v>68</v>
      </c>
      <c r="Y21" s="268" t="s">
        <v>68</v>
      </c>
      <c r="Z21" s="268" t="s">
        <v>69</v>
      </c>
      <c r="AA21" s="268"/>
      <c r="AB21" s="268" t="s">
        <v>141</v>
      </c>
      <c r="AC21" s="269">
        <v>109</v>
      </c>
      <c r="AD21" s="269">
        <v>0</v>
      </c>
      <c r="AE21" s="269">
        <v>8</v>
      </c>
      <c r="AF21" s="759">
        <v>187.20000000000002</v>
      </c>
      <c r="AG21" s="759">
        <v>0</v>
      </c>
      <c r="AH21" s="758">
        <f t="shared" si="0"/>
        <v>187.20000000000002</v>
      </c>
      <c r="AI21" s="599">
        <f t="shared" si="1"/>
        <v>200.30400000000003</v>
      </c>
    </row>
    <row r="22" spans="1:37" s="272" customFormat="1">
      <c r="A22" s="693">
        <v>20</v>
      </c>
      <c r="B22" s="268" t="s">
        <v>4538</v>
      </c>
      <c r="C22" s="268" t="s">
        <v>4566</v>
      </c>
      <c r="D22" s="268" t="s">
        <v>4546</v>
      </c>
      <c r="E22" s="268" t="s">
        <v>445</v>
      </c>
      <c r="F22" s="268" t="s">
        <v>4539</v>
      </c>
      <c r="G22" s="268"/>
      <c r="H22" s="268" t="s">
        <v>4540</v>
      </c>
      <c r="I22" s="268">
        <v>1000</v>
      </c>
      <c r="J22" s="268" t="s">
        <v>108</v>
      </c>
      <c r="K22" s="268" t="s">
        <v>194</v>
      </c>
      <c r="L22" s="268" t="s">
        <v>216</v>
      </c>
      <c r="M22" s="268" t="s">
        <v>113</v>
      </c>
      <c r="N22" s="268" t="s">
        <v>113</v>
      </c>
      <c r="O22" s="268" t="s">
        <v>466</v>
      </c>
      <c r="P22" s="268">
        <v>19</v>
      </c>
      <c r="Q22" s="268"/>
      <c r="R22" s="268"/>
      <c r="S22" s="268"/>
      <c r="T22" s="268"/>
      <c r="U22" s="268">
        <v>1911515030903</v>
      </c>
      <c r="V22" s="268" t="s">
        <v>68</v>
      </c>
      <c r="W22" s="268" t="s">
        <v>68</v>
      </c>
      <c r="X22" s="268" t="s">
        <v>68</v>
      </c>
      <c r="Y22" s="268" t="s">
        <v>68</v>
      </c>
      <c r="Z22" s="268" t="s">
        <v>69</v>
      </c>
      <c r="AA22" s="268"/>
      <c r="AB22" s="268" t="s">
        <v>141</v>
      </c>
      <c r="AC22" s="269">
        <v>109</v>
      </c>
      <c r="AD22" s="269">
        <v>0</v>
      </c>
      <c r="AE22" s="269">
        <v>8</v>
      </c>
      <c r="AF22" s="759">
        <v>187.20000000000002</v>
      </c>
      <c r="AG22" s="759">
        <v>0</v>
      </c>
      <c r="AH22" s="758">
        <f t="shared" si="0"/>
        <v>187.20000000000002</v>
      </c>
      <c r="AI22" s="599">
        <f t="shared" si="1"/>
        <v>200.30400000000003</v>
      </c>
    </row>
    <row r="23" spans="1:37" s="272" customFormat="1">
      <c r="A23" s="693">
        <v>21</v>
      </c>
      <c r="B23" s="268" t="s">
        <v>4538</v>
      </c>
      <c r="C23" s="268" t="s">
        <v>4567</v>
      </c>
      <c r="D23" s="268" t="s">
        <v>4546</v>
      </c>
      <c r="E23" s="268" t="s">
        <v>445</v>
      </c>
      <c r="F23" s="268" t="s">
        <v>4539</v>
      </c>
      <c r="G23" s="268"/>
      <c r="H23" s="268" t="s">
        <v>4540</v>
      </c>
      <c r="I23" s="268">
        <v>1000</v>
      </c>
      <c r="J23" s="268" t="s">
        <v>108</v>
      </c>
      <c r="K23" s="268" t="s">
        <v>194</v>
      </c>
      <c r="L23" s="268" t="s">
        <v>216</v>
      </c>
      <c r="M23" s="268" t="s">
        <v>113</v>
      </c>
      <c r="N23" s="268" t="s">
        <v>113</v>
      </c>
      <c r="O23" s="268" t="s">
        <v>466</v>
      </c>
      <c r="P23" s="268">
        <v>19</v>
      </c>
      <c r="Q23" s="268"/>
      <c r="R23" s="268"/>
      <c r="S23" s="268"/>
      <c r="T23" s="268"/>
      <c r="U23" s="268">
        <v>1911515031603</v>
      </c>
      <c r="V23" s="268" t="s">
        <v>68</v>
      </c>
      <c r="W23" s="268" t="s">
        <v>68</v>
      </c>
      <c r="X23" s="268" t="s">
        <v>68</v>
      </c>
      <c r="Y23" s="268" t="s">
        <v>68</v>
      </c>
      <c r="Z23" s="268" t="s">
        <v>69</v>
      </c>
      <c r="AA23" s="268"/>
      <c r="AB23" s="268" t="s">
        <v>141</v>
      </c>
      <c r="AC23" s="269">
        <v>109</v>
      </c>
      <c r="AD23" s="269">
        <v>0</v>
      </c>
      <c r="AE23" s="269">
        <v>8</v>
      </c>
      <c r="AF23" s="759">
        <v>187.20000000000002</v>
      </c>
      <c r="AG23" s="759">
        <v>0</v>
      </c>
      <c r="AH23" s="758">
        <f t="shared" si="0"/>
        <v>187.20000000000002</v>
      </c>
      <c r="AI23" s="599">
        <f t="shared" si="1"/>
        <v>200.30400000000003</v>
      </c>
    </row>
    <row r="24" spans="1:37" s="701" customFormat="1" ht="15.75" thickBot="1">
      <c r="A24" s="696">
        <v>22</v>
      </c>
      <c r="B24" s="697" t="s">
        <v>4538</v>
      </c>
      <c r="C24" s="697" t="s">
        <v>4568</v>
      </c>
      <c r="D24" s="697" t="s">
        <v>4546</v>
      </c>
      <c r="E24" s="697" t="s">
        <v>445</v>
      </c>
      <c r="F24" s="697" t="s">
        <v>4539</v>
      </c>
      <c r="G24" s="697"/>
      <c r="H24" s="697" t="s">
        <v>4540</v>
      </c>
      <c r="I24" s="697">
        <v>1000</v>
      </c>
      <c r="J24" s="697" t="s">
        <v>108</v>
      </c>
      <c r="K24" s="697" t="s">
        <v>194</v>
      </c>
      <c r="L24" s="697" t="s">
        <v>216</v>
      </c>
      <c r="M24" s="697" t="s">
        <v>113</v>
      </c>
      <c r="N24" s="697" t="s">
        <v>113</v>
      </c>
      <c r="O24" s="697" t="s">
        <v>466</v>
      </c>
      <c r="P24" s="697">
        <v>19</v>
      </c>
      <c r="Q24" s="697"/>
      <c r="R24" s="697"/>
      <c r="S24" s="697"/>
      <c r="T24" s="697"/>
      <c r="U24" s="697">
        <v>1911515033604</v>
      </c>
      <c r="V24" s="697" t="s">
        <v>68</v>
      </c>
      <c r="W24" s="697" t="s">
        <v>68</v>
      </c>
      <c r="X24" s="697" t="s">
        <v>68</v>
      </c>
      <c r="Y24" s="697" t="s">
        <v>68</v>
      </c>
      <c r="Z24" s="697" t="s">
        <v>69</v>
      </c>
      <c r="AA24" s="697"/>
      <c r="AB24" s="697" t="s">
        <v>141</v>
      </c>
      <c r="AC24" s="698">
        <v>109</v>
      </c>
      <c r="AD24" s="698">
        <v>0</v>
      </c>
      <c r="AE24" s="698">
        <v>8</v>
      </c>
      <c r="AF24" s="761">
        <v>187.20000000000002</v>
      </c>
      <c r="AG24" s="761">
        <v>0</v>
      </c>
      <c r="AH24" s="762">
        <f t="shared" si="0"/>
        <v>187.20000000000002</v>
      </c>
      <c r="AI24" s="600">
        <f>AF24*1.07</f>
        <v>200.30400000000003</v>
      </c>
    </row>
    <row r="25" spans="1:37" ht="15.75" thickBot="1">
      <c r="AH25" s="146"/>
    </row>
    <row r="26" spans="1:37" s="622" customFormat="1" ht="15.75" thickBot="1">
      <c r="A26" s="439" t="s">
        <v>22</v>
      </c>
      <c r="B26" s="618" t="s">
        <v>23</v>
      </c>
      <c r="C26" s="618" t="s">
        <v>24</v>
      </c>
      <c r="D26" s="618" t="s">
        <v>25</v>
      </c>
      <c r="E26" s="618" t="s">
        <v>26</v>
      </c>
      <c r="F26" s="618" t="s">
        <v>27</v>
      </c>
      <c r="G26" s="618" t="s">
        <v>28</v>
      </c>
      <c r="H26" s="618" t="s">
        <v>29</v>
      </c>
      <c r="I26" s="618" t="s">
        <v>30</v>
      </c>
      <c r="J26" s="618" t="s">
        <v>31</v>
      </c>
      <c r="K26" s="618" t="s">
        <v>32</v>
      </c>
      <c r="L26" s="618" t="s">
        <v>33</v>
      </c>
      <c r="M26" s="618" t="s">
        <v>34</v>
      </c>
      <c r="N26" s="618" t="s">
        <v>35</v>
      </c>
      <c r="O26" s="618" t="s">
        <v>36</v>
      </c>
      <c r="P26" s="618" t="s">
        <v>37</v>
      </c>
      <c r="Q26" s="618" t="s">
        <v>38</v>
      </c>
      <c r="R26" s="618" t="s">
        <v>39</v>
      </c>
      <c r="S26" s="618" t="s">
        <v>40</v>
      </c>
      <c r="T26" s="618" t="s">
        <v>41</v>
      </c>
      <c r="U26" s="618" t="s">
        <v>42</v>
      </c>
      <c r="V26" s="618" t="s">
        <v>43</v>
      </c>
      <c r="W26" s="618" t="s">
        <v>44</v>
      </c>
      <c r="X26" s="618" t="s">
        <v>45</v>
      </c>
      <c r="Y26" s="618" t="s">
        <v>46</v>
      </c>
      <c r="Z26" s="618" t="s">
        <v>47</v>
      </c>
      <c r="AA26" s="618" t="s">
        <v>48</v>
      </c>
      <c r="AB26" s="618" t="s">
        <v>49</v>
      </c>
      <c r="AC26" s="377" t="s">
        <v>50</v>
      </c>
      <c r="AD26" s="377" t="s">
        <v>51</v>
      </c>
      <c r="AE26" s="377" t="s">
        <v>52</v>
      </c>
      <c r="AF26" s="377" t="s">
        <v>53</v>
      </c>
      <c r="AG26" s="377" t="s">
        <v>54</v>
      </c>
      <c r="AH26" s="377" t="s">
        <v>55</v>
      </c>
      <c r="AI26" s="619" t="s">
        <v>56</v>
      </c>
      <c r="AJ26" s="620"/>
      <c r="AK26" s="621"/>
    </row>
    <row r="27" spans="1:37" s="272" customFormat="1">
      <c r="A27" s="693">
        <v>1</v>
      </c>
      <c r="B27" s="268" t="s">
        <v>8</v>
      </c>
      <c r="C27" s="268" t="s">
        <v>4569</v>
      </c>
      <c r="D27" s="268" t="s">
        <v>4570</v>
      </c>
      <c r="E27" s="268" t="s">
        <v>444</v>
      </c>
      <c r="F27" s="268" t="s">
        <v>4571</v>
      </c>
      <c r="G27" s="268"/>
      <c r="H27" s="268" t="s">
        <v>4572</v>
      </c>
      <c r="I27" s="268">
        <v>2000</v>
      </c>
      <c r="J27" s="268" t="s">
        <v>121</v>
      </c>
      <c r="K27" s="268" t="s">
        <v>437</v>
      </c>
      <c r="L27" s="268" t="s">
        <v>404</v>
      </c>
      <c r="M27" s="268" t="s">
        <v>113</v>
      </c>
      <c r="N27" s="268" t="s">
        <v>401</v>
      </c>
      <c r="O27" s="268" t="s">
        <v>466</v>
      </c>
      <c r="P27" s="268">
        <v>14</v>
      </c>
      <c r="Q27" s="268" t="s">
        <v>596</v>
      </c>
      <c r="R27" s="268"/>
      <c r="S27" s="268" t="s">
        <v>4573</v>
      </c>
      <c r="T27" s="268"/>
      <c r="U27" s="268" t="s">
        <v>4574</v>
      </c>
      <c r="V27" s="268" t="s">
        <v>603</v>
      </c>
      <c r="W27" s="268" t="s">
        <v>603</v>
      </c>
      <c r="X27" s="268" t="s">
        <v>68</v>
      </c>
      <c r="Y27" s="268" t="s">
        <v>68</v>
      </c>
      <c r="Z27" s="268" t="s">
        <v>69</v>
      </c>
      <c r="AA27" s="268"/>
      <c r="AB27" s="268" t="s">
        <v>247</v>
      </c>
      <c r="AC27" s="269">
        <v>178</v>
      </c>
      <c r="AD27" s="269">
        <v>8</v>
      </c>
      <c r="AE27" s="269">
        <v>13</v>
      </c>
      <c r="AF27" s="759">
        <v>318.40000000000003</v>
      </c>
      <c r="AG27" s="759">
        <v>0</v>
      </c>
      <c r="AH27" s="758">
        <f t="shared" ref="AH27:AH48" si="2">AF27-AG27</f>
        <v>318.40000000000003</v>
      </c>
      <c r="AI27" s="599">
        <f>AF27*1.07</f>
        <v>340.68800000000005</v>
      </c>
      <c r="AJ27" s="270"/>
    </row>
    <row r="28" spans="1:37" s="272" customFormat="1">
      <c r="A28" s="693">
        <v>2</v>
      </c>
      <c r="B28" s="268" t="s">
        <v>8</v>
      </c>
      <c r="C28" s="268" t="s">
        <v>4575</v>
      </c>
      <c r="D28" s="268" t="s">
        <v>4570</v>
      </c>
      <c r="E28" s="268" t="s">
        <v>444</v>
      </c>
      <c r="F28" s="268" t="s">
        <v>4571</v>
      </c>
      <c r="G28" s="268"/>
      <c r="H28" s="268" t="s">
        <v>4572</v>
      </c>
      <c r="I28" s="268">
        <v>2000</v>
      </c>
      <c r="J28" s="268" t="s">
        <v>121</v>
      </c>
      <c r="K28" s="268" t="s">
        <v>437</v>
      </c>
      <c r="L28" s="268" t="s">
        <v>404</v>
      </c>
      <c r="M28" s="268" t="s">
        <v>113</v>
      </c>
      <c r="N28" s="268" t="s">
        <v>401</v>
      </c>
      <c r="O28" s="268" t="s">
        <v>466</v>
      </c>
      <c r="P28" s="268">
        <v>14</v>
      </c>
      <c r="Q28" s="268" t="s">
        <v>596</v>
      </c>
      <c r="R28" s="268"/>
      <c r="S28" s="268" t="s">
        <v>4573</v>
      </c>
      <c r="T28" s="268"/>
      <c r="U28" s="268" t="s">
        <v>4576</v>
      </c>
      <c r="V28" s="268" t="s">
        <v>603</v>
      </c>
      <c r="W28" s="268" t="s">
        <v>603</v>
      </c>
      <c r="X28" s="268" t="s">
        <v>68</v>
      </c>
      <c r="Y28" s="268" t="s">
        <v>68</v>
      </c>
      <c r="Z28" s="268" t="s">
        <v>69</v>
      </c>
      <c r="AA28" s="268"/>
      <c r="AB28" s="268" t="s">
        <v>247</v>
      </c>
      <c r="AC28" s="269">
        <v>178</v>
      </c>
      <c r="AD28" s="269">
        <v>8</v>
      </c>
      <c r="AE28" s="269">
        <v>13</v>
      </c>
      <c r="AF28" s="759">
        <v>318.40000000000003</v>
      </c>
      <c r="AG28" s="759">
        <v>0</v>
      </c>
      <c r="AH28" s="758">
        <f t="shared" si="2"/>
        <v>318.40000000000003</v>
      </c>
      <c r="AI28" s="599">
        <f t="shared" ref="AI28:AI48" si="3">AF28*1.07</f>
        <v>340.68800000000005</v>
      </c>
      <c r="AJ28" s="270"/>
    </row>
    <row r="29" spans="1:37" s="272" customFormat="1">
      <c r="A29" s="693">
        <v>3</v>
      </c>
      <c r="B29" s="268" t="s">
        <v>8</v>
      </c>
      <c r="C29" s="268" t="s">
        <v>4577</v>
      </c>
      <c r="D29" s="268" t="s">
        <v>4570</v>
      </c>
      <c r="E29" s="268" t="s">
        <v>444</v>
      </c>
      <c r="F29" s="268" t="s">
        <v>4571</v>
      </c>
      <c r="G29" s="268"/>
      <c r="H29" s="268" t="s">
        <v>4572</v>
      </c>
      <c r="I29" s="268">
        <v>2000</v>
      </c>
      <c r="J29" s="268" t="s">
        <v>121</v>
      </c>
      <c r="K29" s="268" t="s">
        <v>437</v>
      </c>
      <c r="L29" s="268" t="s">
        <v>404</v>
      </c>
      <c r="M29" s="268" t="s">
        <v>113</v>
      </c>
      <c r="N29" s="268" t="s">
        <v>401</v>
      </c>
      <c r="O29" s="268" t="s">
        <v>466</v>
      </c>
      <c r="P29" s="268">
        <v>14</v>
      </c>
      <c r="Q29" s="268" t="s">
        <v>596</v>
      </c>
      <c r="R29" s="268"/>
      <c r="S29" s="268" t="s">
        <v>4573</v>
      </c>
      <c r="T29" s="268"/>
      <c r="U29" s="268" t="s">
        <v>4578</v>
      </c>
      <c r="V29" s="268" t="s">
        <v>603</v>
      </c>
      <c r="W29" s="268" t="s">
        <v>603</v>
      </c>
      <c r="X29" s="268" t="s">
        <v>68</v>
      </c>
      <c r="Y29" s="268" t="s">
        <v>68</v>
      </c>
      <c r="Z29" s="268" t="s">
        <v>69</v>
      </c>
      <c r="AA29" s="268"/>
      <c r="AB29" s="268" t="s">
        <v>247</v>
      </c>
      <c r="AC29" s="269">
        <v>178</v>
      </c>
      <c r="AD29" s="269">
        <v>8</v>
      </c>
      <c r="AE29" s="269">
        <v>13</v>
      </c>
      <c r="AF29" s="759">
        <v>318.40000000000003</v>
      </c>
      <c r="AG29" s="759">
        <v>0</v>
      </c>
      <c r="AH29" s="758">
        <f t="shared" si="2"/>
        <v>318.40000000000003</v>
      </c>
      <c r="AI29" s="599">
        <f t="shared" si="3"/>
        <v>340.68800000000005</v>
      </c>
      <c r="AJ29" s="270"/>
    </row>
    <row r="30" spans="1:37" s="272" customFormat="1">
      <c r="A30" s="693">
        <v>4</v>
      </c>
      <c r="B30" s="268" t="s">
        <v>8</v>
      </c>
      <c r="C30" s="268" t="s">
        <v>4579</v>
      </c>
      <c r="D30" s="268" t="s">
        <v>4570</v>
      </c>
      <c r="E30" s="268" t="s">
        <v>444</v>
      </c>
      <c r="F30" s="268" t="s">
        <v>4571</v>
      </c>
      <c r="G30" s="268"/>
      <c r="H30" s="268" t="s">
        <v>4572</v>
      </c>
      <c r="I30" s="268">
        <v>2000</v>
      </c>
      <c r="J30" s="268" t="s">
        <v>121</v>
      </c>
      <c r="K30" s="268" t="s">
        <v>437</v>
      </c>
      <c r="L30" s="268" t="s">
        <v>404</v>
      </c>
      <c r="M30" s="268" t="s">
        <v>113</v>
      </c>
      <c r="N30" s="268" t="s">
        <v>401</v>
      </c>
      <c r="O30" s="268" t="s">
        <v>466</v>
      </c>
      <c r="P30" s="268">
        <v>14</v>
      </c>
      <c r="Q30" s="268" t="s">
        <v>596</v>
      </c>
      <c r="R30" s="268"/>
      <c r="S30" s="268" t="s">
        <v>4573</v>
      </c>
      <c r="T30" s="268"/>
      <c r="U30" s="268" t="s">
        <v>4580</v>
      </c>
      <c r="V30" s="268" t="s">
        <v>603</v>
      </c>
      <c r="W30" s="268" t="s">
        <v>603</v>
      </c>
      <c r="X30" s="268" t="s">
        <v>68</v>
      </c>
      <c r="Y30" s="268" t="s">
        <v>68</v>
      </c>
      <c r="Z30" s="268" t="s">
        <v>69</v>
      </c>
      <c r="AA30" s="268"/>
      <c r="AB30" s="268" t="s">
        <v>247</v>
      </c>
      <c r="AC30" s="269">
        <v>178</v>
      </c>
      <c r="AD30" s="269">
        <v>8</v>
      </c>
      <c r="AE30" s="269">
        <v>13</v>
      </c>
      <c r="AF30" s="759">
        <v>318.40000000000003</v>
      </c>
      <c r="AG30" s="759">
        <v>0</v>
      </c>
      <c r="AH30" s="758">
        <f t="shared" si="2"/>
        <v>318.40000000000003</v>
      </c>
      <c r="AI30" s="599">
        <f t="shared" si="3"/>
        <v>340.68800000000005</v>
      </c>
      <c r="AJ30" s="270"/>
    </row>
    <row r="31" spans="1:37" s="272" customFormat="1">
      <c r="A31" s="693">
        <v>5</v>
      </c>
      <c r="B31" s="268" t="s">
        <v>8</v>
      </c>
      <c r="C31" s="268" t="s">
        <v>4581</v>
      </c>
      <c r="D31" s="268" t="s">
        <v>4570</v>
      </c>
      <c r="E31" s="268" t="s">
        <v>369</v>
      </c>
      <c r="F31" s="268" t="s">
        <v>4571</v>
      </c>
      <c r="G31" s="268"/>
      <c r="H31" s="268" t="s">
        <v>4572</v>
      </c>
      <c r="I31" s="268">
        <v>2000</v>
      </c>
      <c r="J31" s="268" t="s">
        <v>121</v>
      </c>
      <c r="K31" s="268" t="s">
        <v>437</v>
      </c>
      <c r="L31" s="268" t="s">
        <v>404</v>
      </c>
      <c r="M31" s="268" t="s">
        <v>113</v>
      </c>
      <c r="N31" s="268" t="s">
        <v>401</v>
      </c>
      <c r="O31" s="268" t="s">
        <v>466</v>
      </c>
      <c r="P31" s="268">
        <v>14</v>
      </c>
      <c r="Q31" s="268" t="s">
        <v>596</v>
      </c>
      <c r="R31" s="268"/>
      <c r="S31" s="268" t="s">
        <v>4573</v>
      </c>
      <c r="T31" s="268"/>
      <c r="U31" s="268" t="s">
        <v>4582</v>
      </c>
      <c r="V31" s="268" t="s">
        <v>68</v>
      </c>
      <c r="W31" s="268" t="s">
        <v>68</v>
      </c>
      <c r="X31" s="268" t="s">
        <v>68</v>
      </c>
      <c r="Y31" s="268" t="s">
        <v>68</v>
      </c>
      <c r="Z31" s="268" t="s">
        <v>69</v>
      </c>
      <c r="AA31" s="268"/>
      <c r="AB31" s="268" t="s">
        <v>141</v>
      </c>
      <c r="AC31" s="269">
        <v>178</v>
      </c>
      <c r="AD31" s="269">
        <v>8</v>
      </c>
      <c r="AE31" s="269">
        <v>13</v>
      </c>
      <c r="AF31" s="759">
        <v>318.40000000000003</v>
      </c>
      <c r="AG31" s="759">
        <v>0</v>
      </c>
      <c r="AH31" s="758">
        <f t="shared" si="2"/>
        <v>318.40000000000003</v>
      </c>
      <c r="AI31" s="599">
        <f t="shared" si="3"/>
        <v>340.68800000000005</v>
      </c>
      <c r="AJ31" s="270"/>
    </row>
    <row r="32" spans="1:37" s="272" customFormat="1">
      <c r="A32" s="693">
        <v>6</v>
      </c>
      <c r="B32" s="268" t="s">
        <v>6</v>
      </c>
      <c r="C32" s="268" t="s">
        <v>4583</v>
      </c>
      <c r="D32" s="268" t="s">
        <v>4570</v>
      </c>
      <c r="E32" s="268" t="s">
        <v>378</v>
      </c>
      <c r="F32" s="268" t="s">
        <v>4584</v>
      </c>
      <c r="G32" s="268"/>
      <c r="H32" s="268" t="s">
        <v>435</v>
      </c>
      <c r="I32" s="268"/>
      <c r="J32" s="268" t="s">
        <v>121</v>
      </c>
      <c r="K32" s="268"/>
      <c r="L32" s="268" t="s">
        <v>386</v>
      </c>
      <c r="M32" s="268" t="s">
        <v>113</v>
      </c>
      <c r="N32" s="268" t="s">
        <v>436</v>
      </c>
      <c r="O32" s="268" t="s">
        <v>466</v>
      </c>
      <c r="P32" s="268"/>
      <c r="Q32" s="268"/>
      <c r="R32" s="268"/>
      <c r="S32" s="268"/>
      <c r="T32" s="268"/>
      <c r="U32" s="268" t="s">
        <v>4585</v>
      </c>
      <c r="V32" s="268" t="s">
        <v>68</v>
      </c>
      <c r="W32" s="268" t="s">
        <v>68</v>
      </c>
      <c r="X32" s="268" t="s">
        <v>68</v>
      </c>
      <c r="Y32" s="268" t="s">
        <v>68</v>
      </c>
      <c r="Z32" s="268" t="s">
        <v>69</v>
      </c>
      <c r="AA32" s="268"/>
      <c r="AB32" s="268" t="s">
        <v>238</v>
      </c>
      <c r="AC32" s="269">
        <v>178</v>
      </c>
      <c r="AD32" s="269">
        <v>8</v>
      </c>
      <c r="AE32" s="269">
        <v>8</v>
      </c>
      <c r="AF32" s="759">
        <v>310.40000000000003</v>
      </c>
      <c r="AG32" s="759">
        <v>0</v>
      </c>
      <c r="AH32" s="758">
        <f t="shared" si="2"/>
        <v>310.40000000000003</v>
      </c>
      <c r="AI32" s="599">
        <f t="shared" si="3"/>
        <v>332.12800000000004</v>
      </c>
      <c r="AJ32" s="270"/>
    </row>
    <row r="33" spans="1:36" s="272" customFormat="1">
      <c r="A33" s="693">
        <v>7</v>
      </c>
      <c r="B33" s="268" t="s">
        <v>6</v>
      </c>
      <c r="C33" s="268" t="s">
        <v>4586</v>
      </c>
      <c r="D33" s="268" t="s">
        <v>4570</v>
      </c>
      <c r="E33" s="268" t="s">
        <v>378</v>
      </c>
      <c r="F33" s="268" t="s">
        <v>4584</v>
      </c>
      <c r="G33" s="268"/>
      <c r="H33" s="268" t="s">
        <v>435</v>
      </c>
      <c r="I33" s="268"/>
      <c r="J33" s="268" t="s">
        <v>121</v>
      </c>
      <c r="K33" s="268"/>
      <c r="L33" s="268" t="s">
        <v>386</v>
      </c>
      <c r="M33" s="268" t="s">
        <v>113</v>
      </c>
      <c r="N33" s="268" t="s">
        <v>436</v>
      </c>
      <c r="O33" s="268" t="s">
        <v>466</v>
      </c>
      <c r="P33" s="268"/>
      <c r="Q33" s="268"/>
      <c r="R33" s="268"/>
      <c r="S33" s="268"/>
      <c r="T33" s="268"/>
      <c r="U33" s="268" t="s">
        <v>4587</v>
      </c>
      <c r="V33" s="268" t="s">
        <v>68</v>
      </c>
      <c r="W33" s="268" t="s">
        <v>68</v>
      </c>
      <c r="X33" s="268" t="s">
        <v>68</v>
      </c>
      <c r="Y33" s="268" t="s">
        <v>68</v>
      </c>
      <c r="Z33" s="268" t="s">
        <v>69</v>
      </c>
      <c r="AA33" s="268"/>
      <c r="AB33" s="268" t="s">
        <v>238</v>
      </c>
      <c r="AC33" s="269">
        <v>178</v>
      </c>
      <c r="AD33" s="269">
        <v>8</v>
      </c>
      <c r="AE33" s="269">
        <v>8</v>
      </c>
      <c r="AF33" s="759">
        <v>310.40000000000003</v>
      </c>
      <c r="AG33" s="759">
        <v>0</v>
      </c>
      <c r="AH33" s="758">
        <f t="shared" si="2"/>
        <v>310.40000000000003</v>
      </c>
      <c r="AI33" s="599">
        <f t="shared" si="3"/>
        <v>332.12800000000004</v>
      </c>
      <c r="AJ33" s="270"/>
    </row>
    <row r="34" spans="1:36" s="272" customFormat="1">
      <c r="A34" s="693">
        <v>8</v>
      </c>
      <c r="B34" s="268" t="s">
        <v>6</v>
      </c>
      <c r="C34" s="268" t="s">
        <v>4588</v>
      </c>
      <c r="D34" s="268" t="s">
        <v>4570</v>
      </c>
      <c r="E34" s="268" t="s">
        <v>378</v>
      </c>
      <c r="F34" s="268" t="s">
        <v>4584</v>
      </c>
      <c r="G34" s="268"/>
      <c r="H34" s="268" t="s">
        <v>435</v>
      </c>
      <c r="I34" s="268"/>
      <c r="J34" s="268" t="s">
        <v>121</v>
      </c>
      <c r="K34" s="268"/>
      <c r="L34" s="268" t="s">
        <v>386</v>
      </c>
      <c r="M34" s="268" t="s">
        <v>113</v>
      </c>
      <c r="N34" s="268" t="s">
        <v>436</v>
      </c>
      <c r="O34" s="268" t="s">
        <v>466</v>
      </c>
      <c r="P34" s="268"/>
      <c r="Q34" s="268"/>
      <c r="R34" s="268"/>
      <c r="S34" s="268"/>
      <c r="T34" s="268"/>
      <c r="U34" s="268" t="s">
        <v>4589</v>
      </c>
      <c r="V34" s="268" t="s">
        <v>68</v>
      </c>
      <c r="W34" s="268" t="s">
        <v>68</v>
      </c>
      <c r="X34" s="268" t="s">
        <v>68</v>
      </c>
      <c r="Y34" s="268" t="s">
        <v>68</v>
      </c>
      <c r="Z34" s="268" t="s">
        <v>69</v>
      </c>
      <c r="AA34" s="268"/>
      <c r="AB34" s="268" t="s">
        <v>238</v>
      </c>
      <c r="AC34" s="269">
        <v>178</v>
      </c>
      <c r="AD34" s="269">
        <v>8</v>
      </c>
      <c r="AE34" s="269">
        <v>8</v>
      </c>
      <c r="AF34" s="759">
        <v>310.40000000000003</v>
      </c>
      <c r="AG34" s="759">
        <v>0</v>
      </c>
      <c r="AH34" s="758">
        <f t="shared" si="2"/>
        <v>310.40000000000003</v>
      </c>
      <c r="AI34" s="599">
        <f t="shared" si="3"/>
        <v>332.12800000000004</v>
      </c>
      <c r="AJ34" s="270"/>
    </row>
    <row r="35" spans="1:36" s="272" customFormat="1">
      <c r="A35" s="693">
        <v>9</v>
      </c>
      <c r="B35" s="268" t="s">
        <v>6</v>
      </c>
      <c r="C35" s="268" t="s">
        <v>4590</v>
      </c>
      <c r="D35" s="268" t="s">
        <v>4570</v>
      </c>
      <c r="E35" s="268" t="s">
        <v>378</v>
      </c>
      <c r="F35" s="268" t="s">
        <v>4584</v>
      </c>
      <c r="G35" s="268"/>
      <c r="H35" s="268" t="s">
        <v>435</v>
      </c>
      <c r="I35" s="268"/>
      <c r="J35" s="268" t="s">
        <v>121</v>
      </c>
      <c r="K35" s="268"/>
      <c r="L35" s="268" t="s">
        <v>386</v>
      </c>
      <c r="M35" s="268" t="s">
        <v>113</v>
      </c>
      <c r="N35" s="268" t="s">
        <v>436</v>
      </c>
      <c r="O35" s="268" t="s">
        <v>466</v>
      </c>
      <c r="P35" s="268"/>
      <c r="Q35" s="268"/>
      <c r="R35" s="268"/>
      <c r="S35" s="268"/>
      <c r="T35" s="268"/>
      <c r="U35" s="268" t="s">
        <v>4591</v>
      </c>
      <c r="V35" s="268" t="s">
        <v>68</v>
      </c>
      <c r="W35" s="268" t="s">
        <v>68</v>
      </c>
      <c r="X35" s="268" t="s">
        <v>68</v>
      </c>
      <c r="Y35" s="268" t="s">
        <v>68</v>
      </c>
      <c r="Z35" s="268" t="s">
        <v>69</v>
      </c>
      <c r="AA35" s="268"/>
      <c r="AB35" s="268" t="s">
        <v>238</v>
      </c>
      <c r="AC35" s="269">
        <v>178</v>
      </c>
      <c r="AD35" s="269">
        <v>8</v>
      </c>
      <c r="AE35" s="269">
        <v>8</v>
      </c>
      <c r="AF35" s="759">
        <v>310.40000000000003</v>
      </c>
      <c r="AG35" s="759">
        <v>0</v>
      </c>
      <c r="AH35" s="758">
        <f t="shared" si="2"/>
        <v>310.40000000000003</v>
      </c>
      <c r="AI35" s="599">
        <f t="shared" si="3"/>
        <v>332.12800000000004</v>
      </c>
      <c r="AJ35" s="270"/>
    </row>
    <row r="36" spans="1:36" s="272" customFormat="1">
      <c r="A36" s="693">
        <v>10</v>
      </c>
      <c r="B36" s="268" t="s">
        <v>6</v>
      </c>
      <c r="C36" s="268" t="s">
        <v>4592</v>
      </c>
      <c r="D36" s="268" t="s">
        <v>4570</v>
      </c>
      <c r="E36" s="268" t="s">
        <v>378</v>
      </c>
      <c r="F36" s="268" t="s">
        <v>4584</v>
      </c>
      <c r="G36" s="268"/>
      <c r="H36" s="268" t="s">
        <v>435</v>
      </c>
      <c r="I36" s="268"/>
      <c r="J36" s="268" t="s">
        <v>121</v>
      </c>
      <c r="K36" s="268"/>
      <c r="L36" s="268" t="s">
        <v>386</v>
      </c>
      <c r="M36" s="268" t="s">
        <v>113</v>
      </c>
      <c r="N36" s="268" t="s">
        <v>436</v>
      </c>
      <c r="O36" s="268" t="s">
        <v>466</v>
      </c>
      <c r="P36" s="268"/>
      <c r="Q36" s="268"/>
      <c r="R36" s="268"/>
      <c r="S36" s="268"/>
      <c r="T36" s="268"/>
      <c r="U36" s="268" t="s">
        <v>4593</v>
      </c>
      <c r="V36" s="268" t="s">
        <v>68</v>
      </c>
      <c r="W36" s="268" t="s">
        <v>68</v>
      </c>
      <c r="X36" s="268" t="s">
        <v>68</v>
      </c>
      <c r="Y36" s="268" t="s">
        <v>68</v>
      </c>
      <c r="Z36" s="268" t="s">
        <v>69</v>
      </c>
      <c r="AA36" s="268"/>
      <c r="AB36" s="268" t="s">
        <v>238</v>
      </c>
      <c r="AC36" s="269">
        <v>178</v>
      </c>
      <c r="AD36" s="269">
        <v>8</v>
      </c>
      <c r="AE36" s="269">
        <v>8</v>
      </c>
      <c r="AF36" s="759">
        <v>310.40000000000003</v>
      </c>
      <c r="AG36" s="759">
        <v>0</v>
      </c>
      <c r="AH36" s="758">
        <f t="shared" si="2"/>
        <v>310.40000000000003</v>
      </c>
      <c r="AI36" s="599">
        <f t="shared" si="3"/>
        <v>332.12800000000004</v>
      </c>
      <c r="AJ36" s="270"/>
    </row>
    <row r="37" spans="1:36" s="272" customFormat="1">
      <c r="A37" s="693">
        <v>11</v>
      </c>
      <c r="B37" s="268" t="s">
        <v>6</v>
      </c>
      <c r="C37" s="268" t="s">
        <v>4594</v>
      </c>
      <c r="D37" s="268" t="s">
        <v>4570</v>
      </c>
      <c r="E37" s="268" t="s">
        <v>378</v>
      </c>
      <c r="F37" s="268" t="s">
        <v>4584</v>
      </c>
      <c r="G37" s="268"/>
      <c r="H37" s="268" t="s">
        <v>435</v>
      </c>
      <c r="I37" s="268"/>
      <c r="J37" s="268" t="s">
        <v>121</v>
      </c>
      <c r="K37" s="268"/>
      <c r="L37" s="268" t="s">
        <v>386</v>
      </c>
      <c r="M37" s="268" t="s">
        <v>113</v>
      </c>
      <c r="N37" s="268" t="s">
        <v>436</v>
      </c>
      <c r="O37" s="268" t="s">
        <v>466</v>
      </c>
      <c r="P37" s="268"/>
      <c r="Q37" s="268"/>
      <c r="R37" s="268"/>
      <c r="S37" s="268"/>
      <c r="T37" s="268"/>
      <c r="U37" s="268" t="s">
        <v>4595</v>
      </c>
      <c r="V37" s="268" t="s">
        <v>68</v>
      </c>
      <c r="W37" s="268" t="s">
        <v>68</v>
      </c>
      <c r="X37" s="268" t="s">
        <v>68</v>
      </c>
      <c r="Y37" s="268" t="s">
        <v>68</v>
      </c>
      <c r="Z37" s="268" t="s">
        <v>69</v>
      </c>
      <c r="AA37" s="268"/>
      <c r="AB37" s="268" t="s">
        <v>238</v>
      </c>
      <c r="AC37" s="269">
        <v>178</v>
      </c>
      <c r="AD37" s="269">
        <v>8</v>
      </c>
      <c r="AE37" s="269">
        <v>8</v>
      </c>
      <c r="AF37" s="759">
        <v>310.40000000000003</v>
      </c>
      <c r="AG37" s="759">
        <v>0</v>
      </c>
      <c r="AH37" s="758">
        <f t="shared" si="2"/>
        <v>310.40000000000003</v>
      </c>
      <c r="AI37" s="599">
        <f t="shared" si="3"/>
        <v>332.12800000000004</v>
      </c>
      <c r="AJ37" s="270"/>
    </row>
    <row r="38" spans="1:36" s="272" customFormat="1">
      <c r="A38" s="693">
        <v>12</v>
      </c>
      <c r="B38" s="268" t="s">
        <v>6</v>
      </c>
      <c r="C38" s="268" t="s">
        <v>4596</v>
      </c>
      <c r="D38" s="268" t="s">
        <v>4570</v>
      </c>
      <c r="E38" s="268" t="s">
        <v>378</v>
      </c>
      <c r="F38" s="268" t="s">
        <v>4584</v>
      </c>
      <c r="G38" s="268"/>
      <c r="H38" s="268" t="s">
        <v>435</v>
      </c>
      <c r="I38" s="268"/>
      <c r="J38" s="268" t="s">
        <v>121</v>
      </c>
      <c r="K38" s="268"/>
      <c r="L38" s="268" t="s">
        <v>386</v>
      </c>
      <c r="M38" s="268" t="s">
        <v>113</v>
      </c>
      <c r="N38" s="268" t="s">
        <v>436</v>
      </c>
      <c r="O38" s="268" t="s">
        <v>466</v>
      </c>
      <c r="P38" s="268"/>
      <c r="Q38" s="268"/>
      <c r="R38" s="268"/>
      <c r="S38" s="268"/>
      <c r="T38" s="268"/>
      <c r="U38" s="268" t="s">
        <v>4597</v>
      </c>
      <c r="V38" s="268" t="s">
        <v>68</v>
      </c>
      <c r="W38" s="268" t="s">
        <v>68</v>
      </c>
      <c r="X38" s="268" t="s">
        <v>68</v>
      </c>
      <c r="Y38" s="268" t="s">
        <v>68</v>
      </c>
      <c r="Z38" s="268" t="s">
        <v>69</v>
      </c>
      <c r="AA38" s="268"/>
      <c r="AB38" s="268" t="s">
        <v>238</v>
      </c>
      <c r="AC38" s="269">
        <v>178</v>
      </c>
      <c r="AD38" s="269">
        <v>8</v>
      </c>
      <c r="AE38" s="269">
        <v>8</v>
      </c>
      <c r="AF38" s="759">
        <v>310.40000000000003</v>
      </c>
      <c r="AG38" s="759">
        <v>0</v>
      </c>
      <c r="AH38" s="758">
        <f t="shared" si="2"/>
        <v>310.40000000000003</v>
      </c>
      <c r="AI38" s="599">
        <f t="shared" si="3"/>
        <v>332.12800000000004</v>
      </c>
      <c r="AJ38" s="270"/>
    </row>
    <row r="39" spans="1:36" s="272" customFormat="1">
      <c r="A39" s="693">
        <v>13</v>
      </c>
      <c r="B39" s="268" t="s">
        <v>6</v>
      </c>
      <c r="C39" s="268" t="s">
        <v>4598</v>
      </c>
      <c r="D39" s="268" t="s">
        <v>4570</v>
      </c>
      <c r="E39" s="268" t="s">
        <v>378</v>
      </c>
      <c r="F39" s="268" t="s">
        <v>4584</v>
      </c>
      <c r="G39" s="268"/>
      <c r="H39" s="268" t="s">
        <v>435</v>
      </c>
      <c r="I39" s="268"/>
      <c r="J39" s="268" t="s">
        <v>121</v>
      </c>
      <c r="K39" s="268"/>
      <c r="L39" s="268" t="s">
        <v>386</v>
      </c>
      <c r="M39" s="268" t="s">
        <v>113</v>
      </c>
      <c r="N39" s="268" t="s">
        <v>436</v>
      </c>
      <c r="O39" s="268" t="s">
        <v>466</v>
      </c>
      <c r="P39" s="268"/>
      <c r="Q39" s="268"/>
      <c r="R39" s="268"/>
      <c r="S39" s="268"/>
      <c r="T39" s="268"/>
      <c r="U39" s="268" t="s">
        <v>4599</v>
      </c>
      <c r="V39" s="268" t="s">
        <v>68</v>
      </c>
      <c r="W39" s="268" t="s">
        <v>68</v>
      </c>
      <c r="X39" s="268" t="s">
        <v>68</v>
      </c>
      <c r="Y39" s="268" t="s">
        <v>68</v>
      </c>
      <c r="Z39" s="268" t="s">
        <v>69</v>
      </c>
      <c r="AA39" s="268"/>
      <c r="AB39" s="268" t="s">
        <v>238</v>
      </c>
      <c r="AC39" s="269">
        <v>178</v>
      </c>
      <c r="AD39" s="269">
        <v>8</v>
      </c>
      <c r="AE39" s="269">
        <v>8</v>
      </c>
      <c r="AF39" s="759">
        <v>310.40000000000003</v>
      </c>
      <c r="AG39" s="759">
        <v>0</v>
      </c>
      <c r="AH39" s="758">
        <f t="shared" si="2"/>
        <v>310.40000000000003</v>
      </c>
      <c r="AI39" s="599">
        <f t="shared" si="3"/>
        <v>332.12800000000004</v>
      </c>
      <c r="AJ39" s="270"/>
    </row>
    <row r="40" spans="1:36" s="272" customFormat="1">
      <c r="A40" s="693">
        <v>14</v>
      </c>
      <c r="B40" s="268" t="s">
        <v>6</v>
      </c>
      <c r="C40" s="268" t="s">
        <v>4600</v>
      </c>
      <c r="D40" s="268" t="s">
        <v>4570</v>
      </c>
      <c r="E40" s="268" t="s">
        <v>378</v>
      </c>
      <c r="F40" s="268" t="s">
        <v>4584</v>
      </c>
      <c r="G40" s="268"/>
      <c r="H40" s="268" t="s">
        <v>435</v>
      </c>
      <c r="I40" s="268"/>
      <c r="J40" s="268" t="s">
        <v>121</v>
      </c>
      <c r="K40" s="268"/>
      <c r="L40" s="268" t="s">
        <v>386</v>
      </c>
      <c r="M40" s="268" t="s">
        <v>113</v>
      </c>
      <c r="N40" s="268" t="s">
        <v>436</v>
      </c>
      <c r="O40" s="268" t="s">
        <v>466</v>
      </c>
      <c r="P40" s="268"/>
      <c r="Q40" s="268"/>
      <c r="R40" s="268"/>
      <c r="S40" s="268"/>
      <c r="T40" s="268"/>
      <c r="U40" s="268" t="s">
        <v>4601</v>
      </c>
      <c r="V40" s="268" t="s">
        <v>611</v>
      </c>
      <c r="W40" s="268" t="s">
        <v>68</v>
      </c>
      <c r="X40" s="268" t="s">
        <v>612</v>
      </c>
      <c r="Y40" s="268" t="s">
        <v>68</v>
      </c>
      <c r="Z40" s="268" t="s">
        <v>69</v>
      </c>
      <c r="AA40" s="268"/>
      <c r="AB40" s="268" t="s">
        <v>2232</v>
      </c>
      <c r="AC40" s="269">
        <v>178</v>
      </c>
      <c r="AD40" s="269">
        <v>8</v>
      </c>
      <c r="AE40" s="269">
        <v>8</v>
      </c>
      <c r="AF40" s="759">
        <v>310.40000000000003</v>
      </c>
      <c r="AG40" s="759">
        <v>0</v>
      </c>
      <c r="AH40" s="758">
        <f t="shared" si="2"/>
        <v>310.40000000000003</v>
      </c>
      <c r="AI40" s="599">
        <f t="shared" si="3"/>
        <v>332.12800000000004</v>
      </c>
      <c r="AJ40" s="270"/>
    </row>
    <row r="41" spans="1:36" s="272" customFormat="1">
      <c r="A41" s="693">
        <v>15</v>
      </c>
      <c r="B41" s="268" t="s">
        <v>6</v>
      </c>
      <c r="C41" s="268" t="s">
        <v>4602</v>
      </c>
      <c r="D41" s="268" t="s">
        <v>4570</v>
      </c>
      <c r="E41" s="268" t="s">
        <v>378</v>
      </c>
      <c r="F41" s="268" t="s">
        <v>4584</v>
      </c>
      <c r="G41" s="268"/>
      <c r="H41" s="268" t="s">
        <v>435</v>
      </c>
      <c r="I41" s="268"/>
      <c r="J41" s="268" t="s">
        <v>121</v>
      </c>
      <c r="K41" s="268"/>
      <c r="L41" s="268" t="s">
        <v>386</v>
      </c>
      <c r="M41" s="268" t="s">
        <v>113</v>
      </c>
      <c r="N41" s="268" t="s">
        <v>436</v>
      </c>
      <c r="O41" s="268" t="s">
        <v>466</v>
      </c>
      <c r="P41" s="268"/>
      <c r="Q41" s="268"/>
      <c r="R41" s="268"/>
      <c r="S41" s="268"/>
      <c r="T41" s="268"/>
      <c r="U41" s="268" t="s">
        <v>4603</v>
      </c>
      <c r="V41" s="268" t="s">
        <v>68</v>
      </c>
      <c r="W41" s="268" t="s">
        <v>68</v>
      </c>
      <c r="X41" s="268" t="s">
        <v>68</v>
      </c>
      <c r="Y41" s="268" t="s">
        <v>68</v>
      </c>
      <c r="Z41" s="268" t="s">
        <v>69</v>
      </c>
      <c r="AA41" s="268"/>
      <c r="AB41" s="268" t="s">
        <v>238</v>
      </c>
      <c r="AC41" s="269">
        <v>178</v>
      </c>
      <c r="AD41" s="269">
        <v>8</v>
      </c>
      <c r="AE41" s="269">
        <v>8</v>
      </c>
      <c r="AF41" s="759">
        <v>310.40000000000003</v>
      </c>
      <c r="AG41" s="759">
        <v>0</v>
      </c>
      <c r="AH41" s="758">
        <f t="shared" si="2"/>
        <v>310.40000000000003</v>
      </c>
      <c r="AI41" s="599">
        <f t="shared" si="3"/>
        <v>332.12800000000004</v>
      </c>
      <c r="AJ41" s="270"/>
    </row>
    <row r="42" spans="1:36" s="272" customFormat="1">
      <c r="A42" s="693">
        <v>16</v>
      </c>
      <c r="B42" s="268" t="s">
        <v>6</v>
      </c>
      <c r="C42" s="268" t="s">
        <v>4604</v>
      </c>
      <c r="D42" s="268" t="s">
        <v>4570</v>
      </c>
      <c r="E42" s="268" t="s">
        <v>378</v>
      </c>
      <c r="F42" s="268" t="s">
        <v>4584</v>
      </c>
      <c r="G42" s="268"/>
      <c r="H42" s="268" t="s">
        <v>435</v>
      </c>
      <c r="I42" s="268"/>
      <c r="J42" s="268" t="s">
        <v>121</v>
      </c>
      <c r="K42" s="268"/>
      <c r="L42" s="268" t="s">
        <v>386</v>
      </c>
      <c r="M42" s="268" t="s">
        <v>113</v>
      </c>
      <c r="N42" s="268" t="s">
        <v>436</v>
      </c>
      <c r="O42" s="268" t="s">
        <v>466</v>
      </c>
      <c r="P42" s="268"/>
      <c r="Q42" s="268"/>
      <c r="R42" s="268"/>
      <c r="S42" s="268"/>
      <c r="T42" s="268"/>
      <c r="U42" s="268" t="s">
        <v>4605</v>
      </c>
      <c r="V42" s="268" t="s">
        <v>68</v>
      </c>
      <c r="W42" s="268" t="s">
        <v>68</v>
      </c>
      <c r="X42" s="268" t="s">
        <v>68</v>
      </c>
      <c r="Y42" s="268" t="s">
        <v>68</v>
      </c>
      <c r="Z42" s="268" t="s">
        <v>69</v>
      </c>
      <c r="AA42" s="268"/>
      <c r="AB42" s="268" t="s">
        <v>238</v>
      </c>
      <c r="AC42" s="269">
        <v>178</v>
      </c>
      <c r="AD42" s="269">
        <v>8</v>
      </c>
      <c r="AE42" s="269">
        <v>8</v>
      </c>
      <c r="AF42" s="759">
        <v>310.40000000000003</v>
      </c>
      <c r="AG42" s="759">
        <v>0</v>
      </c>
      <c r="AH42" s="758">
        <f t="shared" si="2"/>
        <v>310.40000000000003</v>
      </c>
      <c r="AI42" s="599">
        <f t="shared" si="3"/>
        <v>332.12800000000004</v>
      </c>
      <c r="AJ42" s="270"/>
    </row>
    <row r="43" spans="1:36" s="272" customFormat="1">
      <c r="A43" s="693">
        <v>17</v>
      </c>
      <c r="B43" s="268" t="s">
        <v>6</v>
      </c>
      <c r="C43" s="268" t="s">
        <v>4606</v>
      </c>
      <c r="D43" s="268" t="s">
        <v>4570</v>
      </c>
      <c r="E43" s="268" t="s">
        <v>378</v>
      </c>
      <c r="F43" s="268" t="s">
        <v>4584</v>
      </c>
      <c r="G43" s="268"/>
      <c r="H43" s="268" t="s">
        <v>435</v>
      </c>
      <c r="I43" s="268"/>
      <c r="J43" s="268" t="s">
        <v>121</v>
      </c>
      <c r="K43" s="268"/>
      <c r="L43" s="268" t="s">
        <v>386</v>
      </c>
      <c r="M43" s="268" t="s">
        <v>113</v>
      </c>
      <c r="N43" s="268" t="s">
        <v>436</v>
      </c>
      <c r="O43" s="268" t="s">
        <v>466</v>
      </c>
      <c r="P43" s="268"/>
      <c r="Q43" s="268"/>
      <c r="R43" s="268"/>
      <c r="S43" s="268"/>
      <c r="T43" s="268"/>
      <c r="U43" s="268" t="s">
        <v>4607</v>
      </c>
      <c r="V43" s="268" t="s">
        <v>68</v>
      </c>
      <c r="W43" s="268" t="s">
        <v>68</v>
      </c>
      <c r="X43" s="268" t="s">
        <v>68</v>
      </c>
      <c r="Y43" s="268" t="s">
        <v>68</v>
      </c>
      <c r="Z43" s="268" t="s">
        <v>69</v>
      </c>
      <c r="AA43" s="268"/>
      <c r="AB43" s="268" t="s">
        <v>238</v>
      </c>
      <c r="AC43" s="269">
        <v>178</v>
      </c>
      <c r="AD43" s="269">
        <v>8</v>
      </c>
      <c r="AE43" s="269">
        <v>8</v>
      </c>
      <c r="AF43" s="759">
        <v>310.40000000000003</v>
      </c>
      <c r="AG43" s="759">
        <v>0</v>
      </c>
      <c r="AH43" s="758">
        <f t="shared" si="2"/>
        <v>310.40000000000003</v>
      </c>
      <c r="AI43" s="599">
        <f t="shared" si="3"/>
        <v>332.12800000000004</v>
      </c>
      <c r="AJ43" s="270"/>
    </row>
    <row r="44" spans="1:36" s="272" customFormat="1">
      <c r="A44" s="693">
        <v>18</v>
      </c>
      <c r="B44" s="268" t="s">
        <v>6</v>
      </c>
      <c r="C44" s="268" t="s">
        <v>4608</v>
      </c>
      <c r="D44" s="268" t="s">
        <v>4570</v>
      </c>
      <c r="E44" s="268" t="s">
        <v>378</v>
      </c>
      <c r="F44" s="268" t="s">
        <v>4584</v>
      </c>
      <c r="G44" s="268"/>
      <c r="H44" s="268" t="s">
        <v>435</v>
      </c>
      <c r="I44" s="268"/>
      <c r="J44" s="268" t="s">
        <v>121</v>
      </c>
      <c r="K44" s="268"/>
      <c r="L44" s="268" t="s">
        <v>386</v>
      </c>
      <c r="M44" s="268" t="s">
        <v>113</v>
      </c>
      <c r="N44" s="268" t="s">
        <v>436</v>
      </c>
      <c r="O44" s="268" t="s">
        <v>466</v>
      </c>
      <c r="P44" s="268"/>
      <c r="Q44" s="268"/>
      <c r="R44" s="268"/>
      <c r="S44" s="268"/>
      <c r="T44" s="268"/>
      <c r="U44" s="268" t="s">
        <v>4609</v>
      </c>
      <c r="V44" s="268" t="s">
        <v>68</v>
      </c>
      <c r="W44" s="268" t="s">
        <v>68</v>
      </c>
      <c r="X44" s="268" t="s">
        <v>68</v>
      </c>
      <c r="Y44" s="268" t="s">
        <v>68</v>
      </c>
      <c r="Z44" s="268" t="s">
        <v>69</v>
      </c>
      <c r="AA44" s="268"/>
      <c r="AB44" s="268" t="s">
        <v>238</v>
      </c>
      <c r="AC44" s="269">
        <v>178</v>
      </c>
      <c r="AD44" s="269">
        <v>8</v>
      </c>
      <c r="AE44" s="269">
        <v>8</v>
      </c>
      <c r="AF44" s="759">
        <v>310.40000000000003</v>
      </c>
      <c r="AG44" s="759">
        <v>0</v>
      </c>
      <c r="AH44" s="758">
        <f t="shared" si="2"/>
        <v>310.40000000000003</v>
      </c>
      <c r="AI44" s="599">
        <f t="shared" si="3"/>
        <v>332.12800000000004</v>
      </c>
      <c r="AJ44" s="270"/>
    </row>
    <row r="45" spans="1:36" s="272" customFormat="1">
      <c r="A45" s="693">
        <v>19</v>
      </c>
      <c r="B45" s="268" t="s">
        <v>6</v>
      </c>
      <c r="C45" s="268" t="s">
        <v>4610</v>
      </c>
      <c r="D45" s="268" t="s">
        <v>4570</v>
      </c>
      <c r="E45" s="268" t="s">
        <v>378</v>
      </c>
      <c r="F45" s="268" t="s">
        <v>4584</v>
      </c>
      <c r="G45" s="268"/>
      <c r="H45" s="268" t="s">
        <v>435</v>
      </c>
      <c r="I45" s="268"/>
      <c r="J45" s="268" t="s">
        <v>121</v>
      </c>
      <c r="K45" s="268"/>
      <c r="L45" s="268" t="s">
        <v>386</v>
      </c>
      <c r="M45" s="268" t="s">
        <v>113</v>
      </c>
      <c r="N45" s="268" t="s">
        <v>436</v>
      </c>
      <c r="O45" s="268" t="s">
        <v>466</v>
      </c>
      <c r="P45" s="268"/>
      <c r="Q45" s="268"/>
      <c r="R45" s="268"/>
      <c r="S45" s="268"/>
      <c r="T45" s="268"/>
      <c r="U45" s="268" t="s">
        <v>4611</v>
      </c>
      <c r="V45" s="268" t="s">
        <v>68</v>
      </c>
      <c r="W45" s="268" t="s">
        <v>68</v>
      </c>
      <c r="X45" s="268" t="s">
        <v>68</v>
      </c>
      <c r="Y45" s="268" t="s">
        <v>68</v>
      </c>
      <c r="Z45" s="268" t="s">
        <v>69</v>
      </c>
      <c r="AA45" s="268"/>
      <c r="AB45" s="268" t="s">
        <v>238</v>
      </c>
      <c r="AC45" s="269">
        <v>178</v>
      </c>
      <c r="AD45" s="269">
        <v>8</v>
      </c>
      <c r="AE45" s="269">
        <v>8</v>
      </c>
      <c r="AF45" s="759">
        <v>310.40000000000003</v>
      </c>
      <c r="AG45" s="759">
        <v>0</v>
      </c>
      <c r="AH45" s="758">
        <f t="shared" si="2"/>
        <v>310.40000000000003</v>
      </c>
      <c r="AI45" s="599">
        <f t="shared" si="3"/>
        <v>332.12800000000004</v>
      </c>
      <c r="AJ45" s="270"/>
    </row>
    <row r="46" spans="1:36" s="272" customFormat="1">
      <c r="A46" s="693">
        <v>20</v>
      </c>
      <c r="B46" s="268" t="s">
        <v>6</v>
      </c>
      <c r="C46" s="268" t="s">
        <v>4612</v>
      </c>
      <c r="D46" s="268" t="s">
        <v>4570</v>
      </c>
      <c r="E46" s="268" t="s">
        <v>378</v>
      </c>
      <c r="F46" s="268" t="s">
        <v>4584</v>
      </c>
      <c r="G46" s="268"/>
      <c r="H46" s="268" t="s">
        <v>435</v>
      </c>
      <c r="I46" s="268"/>
      <c r="J46" s="268" t="s">
        <v>121</v>
      </c>
      <c r="K46" s="268"/>
      <c r="L46" s="268" t="s">
        <v>386</v>
      </c>
      <c r="M46" s="268" t="s">
        <v>113</v>
      </c>
      <c r="N46" s="268" t="s">
        <v>436</v>
      </c>
      <c r="O46" s="268" t="s">
        <v>466</v>
      </c>
      <c r="P46" s="268"/>
      <c r="Q46" s="268"/>
      <c r="R46" s="268"/>
      <c r="S46" s="268"/>
      <c r="T46" s="268"/>
      <c r="U46" s="268" t="s">
        <v>4613</v>
      </c>
      <c r="V46" s="268" t="s">
        <v>68</v>
      </c>
      <c r="W46" s="268" t="s">
        <v>68</v>
      </c>
      <c r="X46" s="268" t="s">
        <v>68</v>
      </c>
      <c r="Y46" s="268" t="s">
        <v>68</v>
      </c>
      <c r="Z46" s="268" t="s">
        <v>69</v>
      </c>
      <c r="AA46" s="268"/>
      <c r="AB46" s="268" t="s">
        <v>238</v>
      </c>
      <c r="AC46" s="269">
        <v>178</v>
      </c>
      <c r="AD46" s="269">
        <v>8</v>
      </c>
      <c r="AE46" s="269">
        <v>8</v>
      </c>
      <c r="AF46" s="759">
        <v>310.40000000000003</v>
      </c>
      <c r="AG46" s="759">
        <v>0</v>
      </c>
      <c r="AH46" s="758">
        <f t="shared" si="2"/>
        <v>310.40000000000003</v>
      </c>
      <c r="AI46" s="599">
        <f t="shared" si="3"/>
        <v>332.12800000000004</v>
      </c>
      <c r="AJ46" s="270"/>
    </row>
    <row r="47" spans="1:36" s="272" customFormat="1">
      <c r="A47" s="693">
        <v>21</v>
      </c>
      <c r="B47" s="268" t="s">
        <v>6</v>
      </c>
      <c r="C47" s="268" t="s">
        <v>4614</v>
      </c>
      <c r="D47" s="268" t="s">
        <v>4570</v>
      </c>
      <c r="E47" s="268" t="s">
        <v>378</v>
      </c>
      <c r="F47" s="268" t="s">
        <v>4584</v>
      </c>
      <c r="G47" s="268"/>
      <c r="H47" s="268" t="s">
        <v>435</v>
      </c>
      <c r="I47" s="268"/>
      <c r="J47" s="268" t="s">
        <v>121</v>
      </c>
      <c r="K47" s="268"/>
      <c r="L47" s="268" t="s">
        <v>386</v>
      </c>
      <c r="M47" s="268" t="s">
        <v>113</v>
      </c>
      <c r="N47" s="268" t="s">
        <v>436</v>
      </c>
      <c r="O47" s="268" t="s">
        <v>466</v>
      </c>
      <c r="P47" s="268"/>
      <c r="Q47" s="268"/>
      <c r="R47" s="268"/>
      <c r="S47" s="268"/>
      <c r="T47" s="268"/>
      <c r="U47" s="268" t="s">
        <v>4615</v>
      </c>
      <c r="V47" s="268" t="s">
        <v>68</v>
      </c>
      <c r="W47" s="268" t="s">
        <v>68</v>
      </c>
      <c r="X47" s="268" t="s">
        <v>68</v>
      </c>
      <c r="Y47" s="268" t="s">
        <v>68</v>
      </c>
      <c r="Z47" s="268" t="s">
        <v>69</v>
      </c>
      <c r="AA47" s="268"/>
      <c r="AB47" s="268" t="s">
        <v>238</v>
      </c>
      <c r="AC47" s="269">
        <v>178</v>
      </c>
      <c r="AD47" s="269">
        <v>8</v>
      </c>
      <c r="AE47" s="269">
        <v>8</v>
      </c>
      <c r="AF47" s="759">
        <v>310.40000000000003</v>
      </c>
      <c r="AG47" s="759">
        <v>0</v>
      </c>
      <c r="AH47" s="758">
        <f t="shared" si="2"/>
        <v>310.40000000000003</v>
      </c>
      <c r="AI47" s="599">
        <f t="shared" si="3"/>
        <v>332.12800000000004</v>
      </c>
      <c r="AJ47" s="270"/>
    </row>
    <row r="48" spans="1:36" s="701" customFormat="1" ht="15.75" thickBot="1">
      <c r="A48" s="696">
        <v>22</v>
      </c>
      <c r="B48" s="697" t="s">
        <v>6</v>
      </c>
      <c r="C48" s="697" t="s">
        <v>4616</v>
      </c>
      <c r="D48" s="697" t="s">
        <v>4570</v>
      </c>
      <c r="E48" s="697" t="s">
        <v>378</v>
      </c>
      <c r="F48" s="697" t="s">
        <v>4584</v>
      </c>
      <c r="G48" s="697"/>
      <c r="H48" s="697" t="s">
        <v>435</v>
      </c>
      <c r="I48" s="697"/>
      <c r="J48" s="697" t="s">
        <v>121</v>
      </c>
      <c r="K48" s="697"/>
      <c r="L48" s="697" t="s">
        <v>386</v>
      </c>
      <c r="M48" s="697" t="s">
        <v>113</v>
      </c>
      <c r="N48" s="697" t="s">
        <v>436</v>
      </c>
      <c r="O48" s="697" t="s">
        <v>466</v>
      </c>
      <c r="P48" s="697"/>
      <c r="Q48" s="697"/>
      <c r="R48" s="697"/>
      <c r="S48" s="697"/>
      <c r="T48" s="697"/>
      <c r="U48" s="697" t="s">
        <v>4617</v>
      </c>
      <c r="V48" s="697" t="s">
        <v>68</v>
      </c>
      <c r="W48" s="697" t="s">
        <v>68</v>
      </c>
      <c r="X48" s="697" t="s">
        <v>68</v>
      </c>
      <c r="Y48" s="697" t="s">
        <v>68</v>
      </c>
      <c r="Z48" s="697" t="s">
        <v>69</v>
      </c>
      <c r="AA48" s="697"/>
      <c r="AB48" s="697" t="s">
        <v>238</v>
      </c>
      <c r="AC48" s="698">
        <v>178</v>
      </c>
      <c r="AD48" s="698">
        <v>8</v>
      </c>
      <c r="AE48" s="698">
        <v>8</v>
      </c>
      <c r="AF48" s="761">
        <v>310.40000000000003</v>
      </c>
      <c r="AG48" s="761">
        <v>0</v>
      </c>
      <c r="AH48" s="762">
        <f t="shared" si="2"/>
        <v>310.40000000000003</v>
      </c>
      <c r="AI48" s="600">
        <f t="shared" si="3"/>
        <v>332.12800000000004</v>
      </c>
      <c r="AJ48" s="956"/>
    </row>
    <row r="49" spans="1:35">
      <c r="AH49" s="146"/>
    </row>
    <row r="50" spans="1:35">
      <c r="A50" s="692" t="s">
        <v>133</v>
      </c>
      <c r="V50" s="225">
        <f>SUM(V26:V48)</f>
        <v>0</v>
      </c>
      <c r="AH50" s="146"/>
      <c r="AI50" s="90"/>
    </row>
  </sheetData>
  <customSheetViews>
    <customSheetView guid="{1B6ADCBD-C280-4470-851F-30A10F715017}" scale="75" hiddenColumns="1">
      <pageMargins left="0.7" right="0.7" top="0.75" bottom="0.75" header="0.3" footer="0.3"/>
      <pageSetup orientation="portrait" horizontalDpi="4294967295" verticalDpi="4294967295"/>
    </customSheetView>
    <customSheetView guid="{5B1FA305-463D-4B6E-BF98-81A6929C891E}" scale="75" hiddenColumns="1">
      <pageMargins left="0.7" right="0.7" top="0.75" bottom="0.75" header="0.3" footer="0.3"/>
      <pageSetup orientation="portrait" horizontalDpi="4294967295" verticalDpi="4294967295"/>
    </customSheetView>
    <customSheetView guid="{3404915B-ECC1-450C-BC7F-CCAAA07C3040}" scale="75" hiddenColumns="1">
      <selection activeCell="AQ10" sqref="AQ10"/>
      <pageMargins left="0.7" right="0.7" top="0.75" bottom="0.75" header="0.3" footer="0.3"/>
      <pageSetup orientation="portrait" horizontalDpi="4294967295" verticalDpi="4294967295"/>
    </customSheetView>
    <customSheetView guid="{B6E6045D-E631-482D-8F65-2EABDB0B6ECE}" scale="75" hiddenColumns="1">
      <selection activeCell="AW39" sqref="AW39"/>
      <pageMargins left="0.7" right="0.7" top="0.75" bottom="0.75" header="0.3" footer="0.3"/>
      <pageSetup orientation="portrait" horizontalDpi="4294967295" verticalDpi="4294967295"/>
    </customSheetView>
    <customSheetView guid="{074FE138-8171-45F3-8951-6B9C47661CC2}" scale="75" hiddenColumns="1">
      <selection activeCell="AW39" sqref="AW39"/>
      <pageMargins left="0.7" right="0.7" top="0.75" bottom="0.75" header="0.3" footer="0.3"/>
      <pageSetup orientation="portrait" horizontalDpi="4294967295" verticalDpi="4294967295"/>
    </customSheetView>
    <customSheetView guid="{E9310A78-B1D5-4554-8685-C0561907B0AB}" scale="75" hiddenColumns="1" topLeftCell="A22">
      <selection activeCell="F54" sqref="F54"/>
      <pageMargins left="0" right="0" top="0" bottom="0" header="0" footer="0"/>
      <pageSetup orientation="portrait" horizontalDpi="4294967295" verticalDpi="4294967295"/>
    </customSheetView>
    <customSheetView guid="{C7D2B2DA-D43B-42CE-8359-0D8E1474403E}" scale="75" hiddenColumns="1">
      <pageMargins left="0.7" right="0.7" top="0.75" bottom="0.75" header="0.3" footer="0.3"/>
      <pageSetup orientation="portrait" horizontalDpi="4294967295" verticalDpi="4294967295"/>
    </customSheetView>
    <customSheetView guid="{71B299E4-61CE-49C1-81D9-062E3F90F2BD}" scale="75" hiddenColumns="1">
      <selection activeCell="AQ10" sqref="AQ10"/>
      <pageMargins left="0.7" right="0.7" top="0.75" bottom="0.75" header="0.3" footer="0.3"/>
      <pageSetup orientation="portrait" horizontalDpi="4294967295" verticalDpi="4294967295"/>
    </customSheetView>
    <customSheetView guid="{BF7BEA0E-ED18-4608-868B-0C16A30D130B}" scale="75" hiddenColumns="1">
      <pageMargins left="0.7" right="0.7" top="0.75" bottom="0.75" header="0.3" footer="0.3"/>
      <pageSetup orientation="portrait" horizontalDpi="4294967295" verticalDpi="4294967295"/>
    </customSheetView>
  </customSheetViews>
  <pageMargins left="0.7" right="0.7" top="0.75" bottom="0.75" header="0.3" footer="0.3"/>
  <pageSetup orientation="portrait" horizontalDpi="4294967295" verticalDpi="4294967295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7030A0"/>
  </sheetPr>
  <dimension ref="A1:AK70"/>
  <sheetViews>
    <sheetView topLeftCell="M37" zoomScale="75" zoomScaleNormal="75" workbookViewId="0">
      <selection activeCell="AF62" sqref="AF62"/>
    </sheetView>
  </sheetViews>
  <sheetFormatPr baseColWidth="10" defaultColWidth="9.140625" defaultRowHeight="15"/>
  <cols>
    <col min="1" max="1" width="4.28515625" style="692" bestFit="1" customWidth="1"/>
    <col min="2" max="2" width="15.7109375" style="225" bestFit="1" customWidth="1"/>
    <col min="3" max="3" width="12.85546875" style="225" hidden="1" customWidth="1"/>
    <col min="4" max="4" width="9.28515625" style="225" hidden="1" customWidth="1"/>
    <col min="5" max="5" width="11.5703125" style="225" hidden="1" customWidth="1"/>
    <col min="6" max="6" width="20.140625" style="225" bestFit="1" customWidth="1"/>
    <col min="7" max="7" width="7.140625" style="225" hidden="1" customWidth="1"/>
    <col min="8" max="8" width="22" style="225" bestFit="1" customWidth="1"/>
    <col min="9" max="9" width="11.42578125" style="225" hidden="1" customWidth="1"/>
    <col min="10" max="10" width="8" style="225" bestFit="1" customWidth="1"/>
    <col min="11" max="11" width="21.140625" style="225" bestFit="1" customWidth="1"/>
    <col min="12" max="12" width="17.42578125" style="225" bestFit="1" customWidth="1"/>
    <col min="13" max="13" width="11.140625" style="225" bestFit="1" customWidth="1"/>
    <col min="14" max="14" width="6.5703125" style="225" bestFit="1" customWidth="1"/>
    <col min="15" max="15" width="16.140625" style="225" bestFit="1" customWidth="1"/>
    <col min="16" max="16" width="9.28515625" style="225" hidden="1" customWidth="1"/>
    <col min="17" max="17" width="12.85546875" style="225" hidden="1" customWidth="1"/>
    <col min="18" max="18" width="15.7109375" style="225" hidden="1" customWidth="1"/>
    <col min="19" max="19" width="29.85546875" style="225" customWidth="1"/>
    <col min="20" max="20" width="10.5703125" style="225" hidden="1" customWidth="1"/>
    <col min="21" max="21" width="26.5703125" style="225" bestFit="1" customWidth="1"/>
    <col min="22" max="22" width="28.5703125" style="225" hidden="1" customWidth="1"/>
    <col min="23" max="23" width="28.5703125" style="225" bestFit="1" customWidth="1"/>
    <col min="24" max="24" width="16.85546875" style="225" bestFit="1" customWidth="1"/>
    <col min="25" max="25" width="15" style="225" bestFit="1" customWidth="1"/>
    <col min="26" max="26" width="4.7109375" style="225" bestFit="1" customWidth="1"/>
    <col min="27" max="27" width="6" style="225" customWidth="1"/>
    <col min="28" max="28" width="13.85546875" style="225" hidden="1" customWidth="1"/>
    <col min="29" max="29" width="13.140625" style="117" hidden="1" customWidth="1"/>
    <col min="30" max="30" width="10" style="117" hidden="1" customWidth="1"/>
    <col min="31" max="31" width="9.85546875" style="117" hidden="1" customWidth="1"/>
    <col min="32" max="32" width="8.5703125" style="760" bestFit="1" customWidth="1"/>
    <col min="33" max="33" width="12.5703125" style="760" bestFit="1" customWidth="1"/>
    <col min="34" max="34" width="10" style="117" bestFit="1" customWidth="1"/>
    <col min="35" max="35" width="11" style="88" bestFit="1" customWidth="1"/>
    <col min="36" max="36" width="9.140625" style="118"/>
    <col min="37" max="37" width="22.85546875" style="118" bestFit="1" customWidth="1"/>
    <col min="38" max="16384" width="9.140625" style="118"/>
  </cols>
  <sheetData>
    <row r="1" spans="1:37" s="272" customFormat="1" ht="77.25" customHeight="1" thickBot="1">
      <c r="A1" s="691"/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9"/>
      <c r="AD1" s="269"/>
      <c r="AE1" s="269"/>
      <c r="AF1" s="759"/>
      <c r="AG1" s="759"/>
      <c r="AH1" s="269"/>
      <c r="AI1" s="285"/>
    </row>
    <row r="2" spans="1:37" s="622" customFormat="1" ht="15.75" thickBot="1">
      <c r="A2" s="439" t="s">
        <v>22</v>
      </c>
      <c r="B2" s="618" t="s">
        <v>23</v>
      </c>
      <c r="C2" s="618" t="s">
        <v>24</v>
      </c>
      <c r="D2" s="618" t="s">
        <v>25</v>
      </c>
      <c r="E2" s="618" t="s">
        <v>26</v>
      </c>
      <c r="F2" s="618" t="s">
        <v>27</v>
      </c>
      <c r="G2" s="618" t="s">
        <v>28</v>
      </c>
      <c r="H2" s="618" t="s">
        <v>29</v>
      </c>
      <c r="I2" s="618" t="s">
        <v>30</v>
      </c>
      <c r="J2" s="618" t="s">
        <v>31</v>
      </c>
      <c r="K2" s="618" t="s">
        <v>32</v>
      </c>
      <c r="L2" s="618" t="s">
        <v>33</v>
      </c>
      <c r="M2" s="618" t="s">
        <v>34</v>
      </c>
      <c r="N2" s="618" t="s">
        <v>35</v>
      </c>
      <c r="O2" s="618" t="s">
        <v>36</v>
      </c>
      <c r="P2" s="618" t="s">
        <v>37</v>
      </c>
      <c r="Q2" s="618" t="s">
        <v>38</v>
      </c>
      <c r="R2" s="618" t="s">
        <v>39</v>
      </c>
      <c r="S2" s="618" t="s">
        <v>40</v>
      </c>
      <c r="T2" s="618" t="s">
        <v>41</v>
      </c>
      <c r="U2" s="618" t="s">
        <v>42</v>
      </c>
      <c r="V2" s="618" t="s">
        <v>43</v>
      </c>
      <c r="W2" s="618" t="s">
        <v>44</v>
      </c>
      <c r="X2" s="618" t="s">
        <v>45</v>
      </c>
      <c r="Y2" s="618" t="s">
        <v>46</v>
      </c>
      <c r="Z2" s="618" t="s">
        <v>47</v>
      </c>
      <c r="AA2" s="618" t="s">
        <v>48</v>
      </c>
      <c r="AB2" s="618" t="s">
        <v>49</v>
      </c>
      <c r="AC2" s="377" t="s">
        <v>50</v>
      </c>
      <c r="AD2" s="377" t="s">
        <v>51</v>
      </c>
      <c r="AE2" s="377" t="s">
        <v>52</v>
      </c>
      <c r="AF2" s="377" t="s">
        <v>53</v>
      </c>
      <c r="AG2" s="377" t="s">
        <v>54</v>
      </c>
      <c r="AH2" s="377" t="s">
        <v>55</v>
      </c>
      <c r="AI2" s="619" t="s">
        <v>56</v>
      </c>
      <c r="AJ2" s="620"/>
      <c r="AK2" s="621"/>
    </row>
    <row r="3" spans="1:37" s="272" customFormat="1">
      <c r="A3" s="693">
        <v>1</v>
      </c>
      <c r="B3" s="268" t="s">
        <v>113</v>
      </c>
      <c r="C3" s="268" t="s">
        <v>4618</v>
      </c>
      <c r="D3" s="268" t="s">
        <v>4619</v>
      </c>
      <c r="E3" s="268" t="s">
        <v>406</v>
      </c>
      <c r="F3" s="268" t="s">
        <v>113</v>
      </c>
      <c r="G3" s="268"/>
      <c r="H3" s="268" t="s">
        <v>241</v>
      </c>
      <c r="I3" s="268">
        <v>2000</v>
      </c>
      <c r="J3" s="268" t="s">
        <v>121</v>
      </c>
      <c r="K3" s="268"/>
      <c r="L3" s="268" t="s">
        <v>4620</v>
      </c>
      <c r="M3" s="268" t="s">
        <v>74</v>
      </c>
      <c r="N3" s="268" t="s">
        <v>75</v>
      </c>
      <c r="O3" s="268" t="s">
        <v>65</v>
      </c>
      <c r="P3" s="268">
        <v>0</v>
      </c>
      <c r="Q3" s="268"/>
      <c r="R3" s="268"/>
      <c r="S3" s="268" t="s">
        <v>4621</v>
      </c>
      <c r="T3" s="268"/>
      <c r="U3" s="268" t="s">
        <v>4622</v>
      </c>
      <c r="V3" s="268" t="s">
        <v>68</v>
      </c>
      <c r="W3" s="268" t="s">
        <v>68</v>
      </c>
      <c r="X3" s="268" t="s">
        <v>68</v>
      </c>
      <c r="Y3" s="268" t="s">
        <v>68</v>
      </c>
      <c r="Z3" s="268" t="s">
        <v>69</v>
      </c>
      <c r="AA3" s="268"/>
      <c r="AB3" s="268" t="s">
        <v>141</v>
      </c>
      <c r="AC3" s="269">
        <v>94</v>
      </c>
      <c r="AD3" s="269">
        <v>8</v>
      </c>
      <c r="AE3" s="269" t="e">
        <v>#N/A</v>
      </c>
      <c r="AF3" s="759">
        <v>44.800000000000004</v>
      </c>
      <c r="AG3" s="759">
        <v>0</v>
      </c>
      <c r="AH3" s="758">
        <f t="shared" ref="AH3:AH17" si="0">AF3-AG3</f>
        <v>44.800000000000004</v>
      </c>
      <c r="AI3" s="599">
        <f>AF3*1.07</f>
        <v>47.936000000000007</v>
      </c>
    </row>
    <row r="4" spans="1:37" s="272" customFormat="1">
      <c r="A4" s="693">
        <v>2</v>
      </c>
      <c r="B4" s="268" t="s">
        <v>113</v>
      </c>
      <c r="C4" s="268" t="s">
        <v>4623</v>
      </c>
      <c r="D4" s="268" t="s">
        <v>4619</v>
      </c>
      <c r="E4" s="268" t="s">
        <v>406</v>
      </c>
      <c r="F4" s="268" t="s">
        <v>113</v>
      </c>
      <c r="G4" s="268"/>
      <c r="H4" s="268" t="s">
        <v>9</v>
      </c>
      <c r="I4" s="268" t="s">
        <v>4624</v>
      </c>
      <c r="J4" s="268" t="s">
        <v>389</v>
      </c>
      <c r="K4" s="268"/>
      <c r="L4" s="268"/>
      <c r="M4" s="268" t="s">
        <v>63</v>
      </c>
      <c r="N4" s="268" t="s">
        <v>113</v>
      </c>
      <c r="O4" s="268" t="s">
        <v>65</v>
      </c>
      <c r="P4" s="268">
        <v>0</v>
      </c>
      <c r="Q4" s="268"/>
      <c r="R4" s="268"/>
      <c r="S4" s="268"/>
      <c r="T4" s="268"/>
      <c r="U4" s="268" t="s">
        <v>4625</v>
      </c>
      <c r="V4" s="268" t="s">
        <v>68</v>
      </c>
      <c r="W4" s="268" t="s">
        <v>68</v>
      </c>
      <c r="X4" s="268" t="s">
        <v>68</v>
      </c>
      <c r="Y4" s="268" t="s">
        <v>68</v>
      </c>
      <c r="Z4" s="268" t="s">
        <v>69</v>
      </c>
      <c r="AA4" s="268"/>
      <c r="AB4" s="268" t="s">
        <v>141</v>
      </c>
      <c r="AC4" s="269">
        <v>21</v>
      </c>
      <c r="AD4" s="269">
        <v>15</v>
      </c>
      <c r="AE4" s="269">
        <v>-10</v>
      </c>
      <c r="AF4" s="759">
        <v>41.6</v>
      </c>
      <c r="AG4" s="759">
        <v>0</v>
      </c>
      <c r="AH4" s="758">
        <f t="shared" si="0"/>
        <v>41.6</v>
      </c>
      <c r="AI4" s="599">
        <f t="shared" ref="AI4:AI17" si="1">AF4*1.07</f>
        <v>44.512000000000008</v>
      </c>
    </row>
    <row r="5" spans="1:37" s="272" customFormat="1">
      <c r="A5" s="693">
        <v>3</v>
      </c>
      <c r="B5" s="268" t="s">
        <v>113</v>
      </c>
      <c r="C5" s="268" t="s">
        <v>4626</v>
      </c>
      <c r="D5" s="268" t="s">
        <v>4619</v>
      </c>
      <c r="E5" s="268" t="s">
        <v>2337</v>
      </c>
      <c r="F5" s="268" t="s">
        <v>113</v>
      </c>
      <c r="G5" s="268"/>
      <c r="H5" s="268" t="s">
        <v>263</v>
      </c>
      <c r="I5" s="268">
        <v>2000</v>
      </c>
      <c r="J5" s="268" t="s">
        <v>108</v>
      </c>
      <c r="K5" s="268" t="s">
        <v>145</v>
      </c>
      <c r="L5" s="268">
        <v>250</v>
      </c>
      <c r="M5" s="268" t="s">
        <v>74</v>
      </c>
      <c r="N5" s="268" t="s">
        <v>75</v>
      </c>
      <c r="O5" s="268" t="s">
        <v>65</v>
      </c>
      <c r="P5" s="268">
        <v>0</v>
      </c>
      <c r="Q5" s="268"/>
      <c r="R5" s="268"/>
      <c r="S5" s="268" t="s">
        <v>4627</v>
      </c>
      <c r="T5" s="268"/>
      <c r="U5" s="268" t="s">
        <v>4628</v>
      </c>
      <c r="V5" s="268" t="s">
        <v>68</v>
      </c>
      <c r="W5" s="268" t="s">
        <v>68</v>
      </c>
      <c r="X5" s="268" t="s">
        <v>68</v>
      </c>
      <c r="Y5" s="268" t="s">
        <v>68</v>
      </c>
      <c r="Z5" s="268" t="s">
        <v>69</v>
      </c>
      <c r="AA5" s="268"/>
      <c r="AB5" s="268" t="s">
        <v>141</v>
      </c>
      <c r="AC5" s="269" t="s">
        <v>4629</v>
      </c>
      <c r="AD5" s="269">
        <v>0</v>
      </c>
      <c r="AE5" s="269">
        <v>0</v>
      </c>
      <c r="AF5" s="759">
        <v>57.6</v>
      </c>
      <c r="AG5" s="759">
        <v>0</v>
      </c>
      <c r="AH5" s="758">
        <f t="shared" si="0"/>
        <v>57.6</v>
      </c>
      <c r="AI5" s="599">
        <f t="shared" si="1"/>
        <v>61.632000000000005</v>
      </c>
    </row>
    <row r="6" spans="1:37" s="272" customFormat="1">
      <c r="A6" s="693">
        <v>4</v>
      </c>
      <c r="B6" s="268" t="s">
        <v>113</v>
      </c>
      <c r="C6" s="268" t="s">
        <v>4630</v>
      </c>
      <c r="D6" s="268" t="s">
        <v>4619</v>
      </c>
      <c r="E6" s="268" t="s">
        <v>2337</v>
      </c>
      <c r="F6" s="268" t="s">
        <v>113</v>
      </c>
      <c r="G6" s="268"/>
      <c r="H6" s="268" t="s">
        <v>394</v>
      </c>
      <c r="I6" s="268">
        <v>3000</v>
      </c>
      <c r="J6" s="268" t="s">
        <v>121</v>
      </c>
      <c r="K6" s="268" t="s">
        <v>194</v>
      </c>
      <c r="L6" s="268" t="s">
        <v>429</v>
      </c>
      <c r="M6" s="268" t="s">
        <v>74</v>
      </c>
      <c r="N6" s="268" t="s">
        <v>75</v>
      </c>
      <c r="O6" s="268" t="s">
        <v>4631</v>
      </c>
      <c r="P6" s="268">
        <v>0</v>
      </c>
      <c r="Q6" s="268"/>
      <c r="R6" s="268"/>
      <c r="S6" s="268" t="s">
        <v>4632</v>
      </c>
      <c r="T6" s="268" t="s">
        <v>375</v>
      </c>
      <c r="U6" s="268" t="s">
        <v>4633</v>
      </c>
      <c r="V6" s="268" t="s">
        <v>68</v>
      </c>
      <c r="W6" s="268" t="s">
        <v>68</v>
      </c>
      <c r="X6" s="268" t="s">
        <v>68</v>
      </c>
      <c r="Y6" s="268" t="s">
        <v>68</v>
      </c>
      <c r="Z6" s="268" t="s">
        <v>69</v>
      </c>
      <c r="AA6" s="268"/>
      <c r="AB6" s="268" t="s">
        <v>141</v>
      </c>
      <c r="AC6" s="269">
        <v>52</v>
      </c>
      <c r="AD6" s="269">
        <v>8</v>
      </c>
      <c r="AE6" s="269">
        <v>13</v>
      </c>
      <c r="AF6" s="759">
        <v>116.80000000000001</v>
      </c>
      <c r="AG6" s="759">
        <v>0</v>
      </c>
      <c r="AH6" s="758">
        <f t="shared" si="0"/>
        <v>116.80000000000001</v>
      </c>
      <c r="AI6" s="599">
        <f t="shared" si="1"/>
        <v>124.97600000000001</v>
      </c>
    </row>
    <row r="7" spans="1:37" s="272" customFormat="1">
      <c r="A7" s="693">
        <v>5</v>
      </c>
      <c r="B7" s="268" t="s">
        <v>113</v>
      </c>
      <c r="C7" s="268" t="s">
        <v>4634</v>
      </c>
      <c r="D7" s="268" t="s">
        <v>4619</v>
      </c>
      <c r="E7" s="268" t="s">
        <v>2337</v>
      </c>
      <c r="F7" s="268" t="s">
        <v>113</v>
      </c>
      <c r="G7" s="268"/>
      <c r="H7" s="268" t="s">
        <v>449</v>
      </c>
      <c r="I7" s="268"/>
      <c r="J7" s="268" t="s">
        <v>121</v>
      </c>
      <c r="K7" s="268"/>
      <c r="L7" s="268"/>
      <c r="M7" s="268" t="s">
        <v>74</v>
      </c>
      <c r="N7" s="268" t="s">
        <v>75</v>
      </c>
      <c r="O7" s="268" t="s">
        <v>65</v>
      </c>
      <c r="P7" s="268">
        <v>0</v>
      </c>
      <c r="Q7" s="268"/>
      <c r="R7" s="268"/>
      <c r="S7" s="268"/>
      <c r="T7" s="268"/>
      <c r="U7" s="268" t="s">
        <v>4635</v>
      </c>
      <c r="V7" s="268" t="s">
        <v>402</v>
      </c>
      <c r="W7" s="268" t="s">
        <v>402</v>
      </c>
      <c r="X7" s="268" t="s">
        <v>68</v>
      </c>
      <c r="Y7" s="268" t="s">
        <v>68</v>
      </c>
      <c r="Z7" s="268" t="s">
        <v>69</v>
      </c>
      <c r="AA7" s="268"/>
      <c r="AB7" s="268" t="s">
        <v>247</v>
      </c>
      <c r="AC7" s="269">
        <v>98</v>
      </c>
      <c r="AD7" s="269">
        <v>8</v>
      </c>
      <c r="AE7" s="269">
        <v>-10</v>
      </c>
      <c r="AF7" s="759">
        <v>153.60000000000002</v>
      </c>
      <c r="AG7" s="759">
        <v>0</v>
      </c>
      <c r="AH7" s="758">
        <f t="shared" si="0"/>
        <v>153.60000000000002</v>
      </c>
      <c r="AI7" s="599">
        <f t="shared" si="1"/>
        <v>164.35200000000003</v>
      </c>
    </row>
    <row r="8" spans="1:37" s="272" customFormat="1">
      <c r="A8" s="693">
        <v>6</v>
      </c>
      <c r="B8" s="268" t="s">
        <v>113</v>
      </c>
      <c r="C8" s="268" t="s">
        <v>4636</v>
      </c>
      <c r="D8" s="268" t="s">
        <v>4619</v>
      </c>
      <c r="E8" s="268" t="s">
        <v>2337</v>
      </c>
      <c r="F8" s="268" t="s">
        <v>113</v>
      </c>
      <c r="G8" s="268"/>
      <c r="H8" s="268" t="s">
        <v>449</v>
      </c>
      <c r="I8" s="268">
        <v>3000</v>
      </c>
      <c r="J8" s="268" t="s">
        <v>121</v>
      </c>
      <c r="K8" s="268" t="s">
        <v>437</v>
      </c>
      <c r="L8" s="268" t="s">
        <v>395</v>
      </c>
      <c r="M8" s="268" t="s">
        <v>74</v>
      </c>
      <c r="N8" s="268" t="s">
        <v>113</v>
      </c>
      <c r="O8" s="268" t="s">
        <v>65</v>
      </c>
      <c r="P8" s="268">
        <v>0</v>
      </c>
      <c r="Q8" s="268"/>
      <c r="R8" s="268"/>
      <c r="S8" s="268" t="s">
        <v>438</v>
      </c>
      <c r="T8" s="268"/>
      <c r="U8" s="268" t="s">
        <v>4637</v>
      </c>
      <c r="V8" s="268" t="s">
        <v>68</v>
      </c>
      <c r="W8" s="268" t="s">
        <v>68</v>
      </c>
      <c r="X8" s="268" t="s">
        <v>68</v>
      </c>
      <c r="Y8" s="268" t="s">
        <v>68</v>
      </c>
      <c r="Z8" s="268" t="s">
        <v>69</v>
      </c>
      <c r="AA8" s="268"/>
      <c r="AB8" s="268" t="s">
        <v>141</v>
      </c>
      <c r="AC8" s="269">
        <v>98</v>
      </c>
      <c r="AD8" s="269">
        <v>8</v>
      </c>
      <c r="AE8" s="269">
        <v>13</v>
      </c>
      <c r="AF8" s="759">
        <v>190.4</v>
      </c>
      <c r="AG8" s="759">
        <v>0</v>
      </c>
      <c r="AH8" s="758">
        <f t="shared" si="0"/>
        <v>190.4</v>
      </c>
      <c r="AI8" s="599">
        <f t="shared" si="1"/>
        <v>203.72800000000001</v>
      </c>
    </row>
    <row r="9" spans="1:37" s="272" customFormat="1">
      <c r="A9" s="693">
        <v>7</v>
      </c>
      <c r="B9" s="268" t="s">
        <v>113</v>
      </c>
      <c r="C9" s="268" t="s">
        <v>4638</v>
      </c>
      <c r="D9" s="268" t="s">
        <v>4619</v>
      </c>
      <c r="E9" s="268" t="s">
        <v>2337</v>
      </c>
      <c r="F9" s="268" t="s">
        <v>113</v>
      </c>
      <c r="G9" s="268"/>
      <c r="H9" s="268" t="s">
        <v>449</v>
      </c>
      <c r="I9" s="268"/>
      <c r="J9" s="268" t="s">
        <v>121</v>
      </c>
      <c r="K9" s="268"/>
      <c r="L9" s="268"/>
      <c r="M9" s="268" t="s">
        <v>74</v>
      </c>
      <c r="N9" s="268" t="s">
        <v>75</v>
      </c>
      <c r="O9" s="268" t="s">
        <v>65</v>
      </c>
      <c r="P9" s="268">
        <v>0</v>
      </c>
      <c r="Q9" s="268"/>
      <c r="R9" s="268"/>
      <c r="S9" s="268"/>
      <c r="T9" s="268"/>
      <c r="U9" s="268" t="s">
        <v>4639</v>
      </c>
      <c r="V9" s="268" t="s">
        <v>68</v>
      </c>
      <c r="W9" s="268" t="s">
        <v>68</v>
      </c>
      <c r="X9" s="268" t="s">
        <v>68</v>
      </c>
      <c r="Y9" s="268" t="s">
        <v>68</v>
      </c>
      <c r="Z9" s="268" t="s">
        <v>69</v>
      </c>
      <c r="AA9" s="268"/>
      <c r="AB9" s="268" t="s">
        <v>141</v>
      </c>
      <c r="AC9" s="269">
        <v>98</v>
      </c>
      <c r="AD9" s="269">
        <v>8</v>
      </c>
      <c r="AE9" s="269">
        <v>-10</v>
      </c>
      <c r="AF9" s="759">
        <v>153.60000000000002</v>
      </c>
      <c r="AG9" s="759">
        <v>0</v>
      </c>
      <c r="AH9" s="758">
        <f t="shared" si="0"/>
        <v>153.60000000000002</v>
      </c>
      <c r="AI9" s="599">
        <f t="shared" si="1"/>
        <v>164.35200000000003</v>
      </c>
    </row>
    <row r="10" spans="1:37" s="272" customFormat="1">
      <c r="A10" s="693">
        <v>8</v>
      </c>
      <c r="B10" s="268" t="s">
        <v>113</v>
      </c>
      <c r="C10" s="268" t="s">
        <v>4640</v>
      </c>
      <c r="D10" s="268" t="s">
        <v>4619</v>
      </c>
      <c r="E10" s="268" t="s">
        <v>2337</v>
      </c>
      <c r="F10" s="268" t="s">
        <v>113</v>
      </c>
      <c r="G10" s="268"/>
      <c r="H10" s="268" t="s">
        <v>394</v>
      </c>
      <c r="I10" s="268">
        <v>3000</v>
      </c>
      <c r="J10" s="268" t="s">
        <v>389</v>
      </c>
      <c r="K10" s="268" t="s">
        <v>194</v>
      </c>
      <c r="L10" s="268" t="s">
        <v>429</v>
      </c>
      <c r="M10" s="268" t="s">
        <v>74</v>
      </c>
      <c r="N10" s="268" t="s">
        <v>113</v>
      </c>
      <c r="O10" s="268" t="s">
        <v>65</v>
      </c>
      <c r="P10" s="268">
        <v>0</v>
      </c>
      <c r="Q10" s="268"/>
      <c r="R10" s="268"/>
      <c r="S10" s="268" t="s">
        <v>3207</v>
      </c>
      <c r="T10" s="268"/>
      <c r="U10" s="268" t="s">
        <v>4641</v>
      </c>
      <c r="V10" s="268" t="s">
        <v>68</v>
      </c>
      <c r="W10" s="268" t="s">
        <v>68</v>
      </c>
      <c r="X10" s="268" t="s">
        <v>68</v>
      </c>
      <c r="Y10" s="268" t="s">
        <v>68</v>
      </c>
      <c r="Z10" s="268" t="s">
        <v>69</v>
      </c>
      <c r="AA10" s="268"/>
      <c r="AB10" s="268" t="s">
        <v>141</v>
      </c>
      <c r="AC10" s="269">
        <v>52</v>
      </c>
      <c r="AD10" s="269">
        <v>15</v>
      </c>
      <c r="AE10" s="269">
        <v>13</v>
      </c>
      <c r="AF10" s="759">
        <v>128</v>
      </c>
      <c r="AG10" s="759">
        <v>0</v>
      </c>
      <c r="AH10" s="758">
        <f t="shared" si="0"/>
        <v>128</v>
      </c>
      <c r="AI10" s="599">
        <f t="shared" si="1"/>
        <v>136.96</v>
      </c>
    </row>
    <row r="11" spans="1:37" s="272" customFormat="1">
      <c r="A11" s="693">
        <v>9</v>
      </c>
      <c r="B11" s="268" t="s">
        <v>4642</v>
      </c>
      <c r="C11" s="268" t="s">
        <v>4643</v>
      </c>
      <c r="D11" s="268" t="s">
        <v>4619</v>
      </c>
      <c r="E11" s="268" t="s">
        <v>304</v>
      </c>
      <c r="F11" s="268" t="s">
        <v>4642</v>
      </c>
      <c r="G11" s="268"/>
      <c r="H11" s="268" t="s">
        <v>4644</v>
      </c>
      <c r="I11" s="268">
        <v>2000</v>
      </c>
      <c r="J11" s="268" t="s">
        <v>73</v>
      </c>
      <c r="K11" s="268"/>
      <c r="L11" s="268">
        <v>1000</v>
      </c>
      <c r="M11" s="268" t="s">
        <v>74</v>
      </c>
      <c r="N11" s="268" t="s">
        <v>64</v>
      </c>
      <c r="O11" s="268" t="s">
        <v>146</v>
      </c>
      <c r="P11" s="268">
        <v>0</v>
      </c>
      <c r="Q11" s="268"/>
      <c r="R11" s="268"/>
      <c r="S11" s="268"/>
      <c r="T11" s="268"/>
      <c r="U11" s="268">
        <v>16192016100420</v>
      </c>
      <c r="V11" s="268" t="s">
        <v>68</v>
      </c>
      <c r="W11" s="268" t="s">
        <v>68</v>
      </c>
      <c r="X11" s="268" t="s">
        <v>68</v>
      </c>
      <c r="Y11" s="268" t="s">
        <v>68</v>
      </c>
      <c r="Z11" s="268" t="s">
        <v>69</v>
      </c>
      <c r="AA11" s="268"/>
      <c r="AB11" s="268" t="s">
        <v>141</v>
      </c>
      <c r="AC11" s="269">
        <v>31</v>
      </c>
      <c r="AD11" s="269">
        <v>0</v>
      </c>
      <c r="AE11" s="269">
        <v>8</v>
      </c>
      <c r="AF11" s="759">
        <v>62.400000000000006</v>
      </c>
      <c r="AG11" s="759">
        <v>0</v>
      </c>
      <c r="AH11" s="758">
        <f t="shared" si="0"/>
        <v>62.400000000000006</v>
      </c>
      <c r="AI11" s="599">
        <f t="shared" si="1"/>
        <v>66.768000000000015</v>
      </c>
    </row>
    <row r="12" spans="1:37" s="272" customFormat="1">
      <c r="A12" s="693">
        <v>10</v>
      </c>
      <c r="B12" s="268" t="s">
        <v>4542</v>
      </c>
      <c r="C12" s="268" t="s">
        <v>4645</v>
      </c>
      <c r="D12" s="268" t="s">
        <v>4619</v>
      </c>
      <c r="E12" s="268" t="s">
        <v>439</v>
      </c>
      <c r="F12" s="268" t="s">
        <v>4642</v>
      </c>
      <c r="G12" s="268"/>
      <c r="H12" s="268" t="s">
        <v>3774</v>
      </c>
      <c r="I12" s="268">
        <v>3000</v>
      </c>
      <c r="J12" s="268" t="s">
        <v>108</v>
      </c>
      <c r="K12" s="268"/>
      <c r="L12" s="268"/>
      <c r="M12" s="268" t="s">
        <v>74</v>
      </c>
      <c r="N12" s="268" t="s">
        <v>113</v>
      </c>
      <c r="O12" s="268" t="s">
        <v>65</v>
      </c>
      <c r="P12" s="268">
        <v>0</v>
      </c>
      <c r="Q12" s="268"/>
      <c r="R12" s="268"/>
      <c r="S12" s="268"/>
      <c r="T12" s="268"/>
      <c r="U12" s="268" t="s">
        <v>4646</v>
      </c>
      <c r="V12" s="268" t="s">
        <v>426</v>
      </c>
      <c r="W12" s="268" t="s">
        <v>426</v>
      </c>
      <c r="X12" s="268" t="s">
        <v>68</v>
      </c>
      <c r="Y12" s="268" t="s">
        <v>68</v>
      </c>
      <c r="Z12" s="268" t="s">
        <v>69</v>
      </c>
      <c r="AA12" s="268"/>
      <c r="AB12" s="268" t="s">
        <v>247</v>
      </c>
      <c r="AC12" s="269">
        <v>36</v>
      </c>
      <c r="AD12" s="269">
        <v>0</v>
      </c>
      <c r="AE12" s="269">
        <v>-10</v>
      </c>
      <c r="AF12" s="759">
        <v>41.6</v>
      </c>
      <c r="AG12" s="759">
        <v>0</v>
      </c>
      <c r="AH12" s="758">
        <f t="shared" si="0"/>
        <v>41.6</v>
      </c>
      <c r="AI12" s="599">
        <f t="shared" si="1"/>
        <v>44.512000000000008</v>
      </c>
    </row>
    <row r="13" spans="1:37" s="272" customFormat="1">
      <c r="A13" s="693">
        <v>11</v>
      </c>
      <c r="B13" s="268" t="s">
        <v>456</v>
      </c>
      <c r="C13" s="268" t="s">
        <v>4647</v>
      </c>
      <c r="D13" s="268" t="s">
        <v>4619</v>
      </c>
      <c r="E13" s="268" t="s">
        <v>417</v>
      </c>
      <c r="F13" s="268" t="s">
        <v>4642</v>
      </c>
      <c r="G13" s="268"/>
      <c r="H13" s="268" t="s">
        <v>89</v>
      </c>
      <c r="I13" s="268">
        <v>2000</v>
      </c>
      <c r="J13" s="268" t="s">
        <v>121</v>
      </c>
      <c r="K13" s="268"/>
      <c r="L13" s="268">
        <v>160</v>
      </c>
      <c r="M13" s="268" t="s">
        <v>74</v>
      </c>
      <c r="N13" s="268" t="s">
        <v>113</v>
      </c>
      <c r="O13" s="268" t="s">
        <v>65</v>
      </c>
      <c r="P13" s="268"/>
      <c r="Q13" s="268"/>
      <c r="R13" s="268"/>
      <c r="S13" s="268"/>
      <c r="T13" s="268"/>
      <c r="U13" s="268" t="s">
        <v>4648</v>
      </c>
      <c r="V13" s="268" t="s">
        <v>332</v>
      </c>
      <c r="W13" s="268" t="s">
        <v>332</v>
      </c>
      <c r="X13" s="268" t="s">
        <v>68</v>
      </c>
      <c r="Y13" s="268" t="s">
        <v>68</v>
      </c>
      <c r="Z13" s="268" t="s">
        <v>69</v>
      </c>
      <c r="AA13" s="268"/>
      <c r="AB13" s="268" t="s">
        <v>333</v>
      </c>
      <c r="AC13" s="269">
        <v>22</v>
      </c>
      <c r="AD13" s="269">
        <v>8</v>
      </c>
      <c r="AE13" s="269">
        <v>0</v>
      </c>
      <c r="AF13" s="759">
        <v>48</v>
      </c>
      <c r="AG13" s="759">
        <v>0</v>
      </c>
      <c r="AH13" s="758">
        <f t="shared" si="0"/>
        <v>48</v>
      </c>
      <c r="AI13" s="599">
        <f t="shared" si="1"/>
        <v>51.36</v>
      </c>
    </row>
    <row r="14" spans="1:37" s="272" customFormat="1">
      <c r="A14" s="693">
        <v>12</v>
      </c>
      <c r="B14" s="268" t="s">
        <v>4649</v>
      </c>
      <c r="C14" s="268" t="s">
        <v>4650</v>
      </c>
      <c r="D14" s="268" t="s">
        <v>4619</v>
      </c>
      <c r="E14" s="268" t="s">
        <v>431</v>
      </c>
      <c r="F14" s="268" t="s">
        <v>4642</v>
      </c>
      <c r="G14" s="268"/>
      <c r="H14" s="268" t="s">
        <v>4651</v>
      </c>
      <c r="I14" s="268">
        <v>3000</v>
      </c>
      <c r="J14" s="268" t="s">
        <v>118</v>
      </c>
      <c r="K14" s="268" t="s">
        <v>983</v>
      </c>
      <c r="L14" s="268" t="s">
        <v>4459</v>
      </c>
      <c r="M14" s="268" t="s">
        <v>113</v>
      </c>
      <c r="N14" s="268" t="s">
        <v>113</v>
      </c>
      <c r="O14" s="268" t="s">
        <v>65</v>
      </c>
      <c r="P14" s="268">
        <v>0</v>
      </c>
      <c r="Q14" s="268"/>
      <c r="R14" s="268"/>
      <c r="S14" s="268" t="s">
        <v>4652</v>
      </c>
      <c r="T14" s="268"/>
      <c r="U14" s="268" t="s">
        <v>4653</v>
      </c>
      <c r="V14" s="268" t="s">
        <v>68</v>
      </c>
      <c r="W14" s="268" t="s">
        <v>68</v>
      </c>
      <c r="X14" s="268" t="s">
        <v>68</v>
      </c>
      <c r="Y14" s="268" t="s">
        <v>68</v>
      </c>
      <c r="Z14" s="268" t="s">
        <v>69</v>
      </c>
      <c r="AA14" s="268"/>
      <c r="AB14" s="268" t="s">
        <v>141</v>
      </c>
      <c r="AC14" s="269" t="s">
        <v>4629</v>
      </c>
      <c r="AD14" s="269">
        <v>0</v>
      </c>
      <c r="AE14" s="269" t="e">
        <v>#N/A</v>
      </c>
      <c r="AF14" s="759">
        <v>57.6</v>
      </c>
      <c r="AG14" s="759">
        <v>0</v>
      </c>
      <c r="AH14" s="758">
        <f t="shared" si="0"/>
        <v>57.6</v>
      </c>
      <c r="AI14" s="599">
        <f t="shared" si="1"/>
        <v>61.632000000000005</v>
      </c>
    </row>
    <row r="15" spans="1:37" s="272" customFormat="1">
      <c r="A15" s="693">
        <v>13</v>
      </c>
      <c r="B15" s="268" t="s">
        <v>4654</v>
      </c>
      <c r="C15" s="268" t="s">
        <v>4655</v>
      </c>
      <c r="D15" s="268" t="s">
        <v>4619</v>
      </c>
      <c r="E15" s="268" t="s">
        <v>431</v>
      </c>
      <c r="F15" s="268" t="s">
        <v>82</v>
      </c>
      <c r="G15" s="268"/>
      <c r="H15" s="268" t="s">
        <v>4656</v>
      </c>
      <c r="I15" s="268"/>
      <c r="J15" s="268" t="s">
        <v>108</v>
      </c>
      <c r="K15" s="268" t="s">
        <v>194</v>
      </c>
      <c r="L15" s="268"/>
      <c r="M15" s="268" t="s">
        <v>74</v>
      </c>
      <c r="N15" s="268" t="s">
        <v>631</v>
      </c>
      <c r="O15" s="268" t="s">
        <v>65</v>
      </c>
      <c r="P15" s="268">
        <v>0</v>
      </c>
      <c r="Q15" s="268"/>
      <c r="R15" s="268"/>
      <c r="S15" s="268" t="s">
        <v>4657</v>
      </c>
      <c r="T15" s="268"/>
      <c r="U15" s="268" t="s">
        <v>4658</v>
      </c>
      <c r="V15" s="268" t="s">
        <v>68</v>
      </c>
      <c r="W15" s="268" t="s">
        <v>68</v>
      </c>
      <c r="X15" s="268" t="s">
        <v>68</v>
      </c>
      <c r="Y15" s="268" t="s">
        <v>68</v>
      </c>
      <c r="Z15" s="268" t="s">
        <v>69</v>
      </c>
      <c r="AA15" s="268"/>
      <c r="AB15" s="268" t="s">
        <v>141</v>
      </c>
      <c r="AC15" s="269" t="s">
        <v>4629</v>
      </c>
      <c r="AD15" s="269">
        <v>0</v>
      </c>
      <c r="AE15" s="269">
        <v>-10</v>
      </c>
      <c r="AF15" s="759">
        <v>57.6</v>
      </c>
      <c r="AG15" s="759">
        <v>0</v>
      </c>
      <c r="AH15" s="758">
        <f t="shared" si="0"/>
        <v>57.6</v>
      </c>
      <c r="AI15" s="599">
        <f t="shared" si="1"/>
        <v>61.632000000000005</v>
      </c>
    </row>
    <row r="16" spans="1:37" s="272" customFormat="1">
      <c r="A16" s="693">
        <v>14</v>
      </c>
      <c r="B16" s="268" t="s">
        <v>4542</v>
      </c>
      <c r="C16" s="268" t="s">
        <v>4659</v>
      </c>
      <c r="D16" s="268" t="s">
        <v>4619</v>
      </c>
      <c r="E16" s="268" t="s">
        <v>445</v>
      </c>
      <c r="F16" s="268" t="s">
        <v>4642</v>
      </c>
      <c r="G16" s="268"/>
      <c r="H16" s="268" t="s">
        <v>263</v>
      </c>
      <c r="I16" s="268">
        <v>2000</v>
      </c>
      <c r="J16" s="268" t="s">
        <v>121</v>
      </c>
      <c r="K16" s="268"/>
      <c r="L16" s="268" t="s">
        <v>2264</v>
      </c>
      <c r="M16" s="268" t="s">
        <v>113</v>
      </c>
      <c r="N16" s="268" t="s">
        <v>113</v>
      </c>
      <c r="O16" s="268" t="s">
        <v>65</v>
      </c>
      <c r="P16" s="268">
        <v>0</v>
      </c>
      <c r="Q16" s="268"/>
      <c r="R16" s="268"/>
      <c r="S16" s="268" t="s">
        <v>4660</v>
      </c>
      <c r="T16" s="268"/>
      <c r="U16" s="268" t="s">
        <v>4661</v>
      </c>
      <c r="V16" s="268" t="s">
        <v>68</v>
      </c>
      <c r="W16" s="268" t="s">
        <v>68</v>
      </c>
      <c r="X16" s="268" t="s">
        <v>68</v>
      </c>
      <c r="Y16" s="268" t="s">
        <v>68</v>
      </c>
      <c r="Z16" s="268" t="s">
        <v>69</v>
      </c>
      <c r="AA16" s="268"/>
      <c r="AB16" s="268" t="s">
        <v>141</v>
      </c>
      <c r="AC16" s="269" t="s">
        <v>4629</v>
      </c>
      <c r="AD16" s="269">
        <v>8</v>
      </c>
      <c r="AE16" s="269">
        <v>8</v>
      </c>
      <c r="AF16" s="759">
        <v>57.6</v>
      </c>
      <c r="AG16" s="759">
        <v>0</v>
      </c>
      <c r="AH16" s="758">
        <f t="shared" si="0"/>
        <v>57.6</v>
      </c>
      <c r="AI16" s="599">
        <f t="shared" si="1"/>
        <v>61.632000000000005</v>
      </c>
    </row>
    <row r="17" spans="1:37" s="701" customFormat="1" ht="15.75" thickBot="1">
      <c r="A17" s="696">
        <v>15</v>
      </c>
      <c r="B17" s="697" t="s">
        <v>4662</v>
      </c>
      <c r="C17" s="697" t="s">
        <v>4663</v>
      </c>
      <c r="D17" s="697" t="s">
        <v>4619</v>
      </c>
      <c r="E17" s="697" t="s">
        <v>378</v>
      </c>
      <c r="F17" s="697"/>
      <c r="G17" s="697"/>
      <c r="H17" s="697" t="s">
        <v>4664</v>
      </c>
      <c r="I17" s="697"/>
      <c r="J17" s="697" t="s">
        <v>95</v>
      </c>
      <c r="K17" s="697"/>
      <c r="L17" s="697">
        <v>1000</v>
      </c>
      <c r="M17" s="697" t="s">
        <v>236</v>
      </c>
      <c r="N17" s="697" t="s">
        <v>436</v>
      </c>
      <c r="O17" s="697" t="s">
        <v>65</v>
      </c>
      <c r="P17" s="697"/>
      <c r="Q17" s="697"/>
      <c r="R17" s="697"/>
      <c r="S17" s="697"/>
      <c r="T17" s="697"/>
      <c r="U17" s="697" t="s">
        <v>4665</v>
      </c>
      <c r="V17" s="697" t="s">
        <v>68</v>
      </c>
      <c r="W17" s="697" t="s">
        <v>68</v>
      </c>
      <c r="X17" s="697" t="s">
        <v>68</v>
      </c>
      <c r="Y17" s="697" t="s">
        <v>68</v>
      </c>
      <c r="Z17" s="697" t="s">
        <v>69</v>
      </c>
      <c r="AA17" s="697"/>
      <c r="AB17" s="697" t="s">
        <v>238</v>
      </c>
      <c r="AC17" s="698" t="s">
        <v>4629</v>
      </c>
      <c r="AD17" s="698">
        <v>10</v>
      </c>
      <c r="AE17" s="698">
        <v>8</v>
      </c>
      <c r="AF17" s="761">
        <v>32</v>
      </c>
      <c r="AG17" s="761">
        <v>0</v>
      </c>
      <c r="AH17" s="762">
        <f t="shared" si="0"/>
        <v>32</v>
      </c>
      <c r="AI17" s="600">
        <f t="shared" si="1"/>
        <v>34.24</v>
      </c>
    </row>
    <row r="18" spans="1:37" ht="15.75" thickBot="1">
      <c r="AH18" s="146"/>
    </row>
    <row r="19" spans="1:37" s="622" customFormat="1" ht="15.75" thickBot="1">
      <c r="A19" s="439" t="s">
        <v>22</v>
      </c>
      <c r="B19" s="618" t="s">
        <v>23</v>
      </c>
      <c r="C19" s="618" t="s">
        <v>24</v>
      </c>
      <c r="D19" s="618" t="s">
        <v>25</v>
      </c>
      <c r="E19" s="618" t="s">
        <v>26</v>
      </c>
      <c r="F19" s="618" t="s">
        <v>27</v>
      </c>
      <c r="G19" s="618" t="s">
        <v>28</v>
      </c>
      <c r="H19" s="618" t="s">
        <v>29</v>
      </c>
      <c r="I19" s="618" t="s">
        <v>30</v>
      </c>
      <c r="J19" s="618" t="s">
        <v>31</v>
      </c>
      <c r="K19" s="618" t="s">
        <v>32</v>
      </c>
      <c r="L19" s="618" t="s">
        <v>33</v>
      </c>
      <c r="M19" s="618" t="s">
        <v>34</v>
      </c>
      <c r="N19" s="618" t="s">
        <v>35</v>
      </c>
      <c r="O19" s="618" t="s">
        <v>36</v>
      </c>
      <c r="P19" s="618" t="s">
        <v>37</v>
      </c>
      <c r="Q19" s="618" t="s">
        <v>38</v>
      </c>
      <c r="R19" s="618" t="s">
        <v>39</v>
      </c>
      <c r="S19" s="618" t="s">
        <v>40</v>
      </c>
      <c r="T19" s="618" t="s">
        <v>41</v>
      </c>
      <c r="U19" s="618" t="s">
        <v>42</v>
      </c>
      <c r="V19" s="618" t="s">
        <v>43</v>
      </c>
      <c r="W19" s="618" t="s">
        <v>44</v>
      </c>
      <c r="X19" s="618" t="s">
        <v>45</v>
      </c>
      <c r="Y19" s="618" t="s">
        <v>46</v>
      </c>
      <c r="Z19" s="618" t="s">
        <v>47</v>
      </c>
      <c r="AA19" s="618" t="s">
        <v>48</v>
      </c>
      <c r="AB19" s="618" t="s">
        <v>49</v>
      </c>
      <c r="AC19" s="377" t="s">
        <v>50</v>
      </c>
      <c r="AD19" s="377" t="s">
        <v>51</v>
      </c>
      <c r="AE19" s="377" t="s">
        <v>52</v>
      </c>
      <c r="AF19" s="377" t="s">
        <v>53</v>
      </c>
      <c r="AG19" s="377" t="s">
        <v>54</v>
      </c>
      <c r="AH19" s="377" t="s">
        <v>55</v>
      </c>
      <c r="AI19" s="619" t="s">
        <v>56</v>
      </c>
      <c r="AJ19" s="620"/>
      <c r="AK19" s="621"/>
    </row>
    <row r="20" spans="1:37" s="272" customFormat="1">
      <c r="A20" s="693">
        <v>1</v>
      </c>
      <c r="B20" s="268" t="s">
        <v>1</v>
      </c>
      <c r="C20" s="268" t="s">
        <v>4666</v>
      </c>
      <c r="D20" s="268" t="s">
        <v>4667</v>
      </c>
      <c r="E20" s="268" t="s">
        <v>381</v>
      </c>
      <c r="F20" s="268" t="s">
        <v>4347</v>
      </c>
      <c r="G20" s="268"/>
      <c r="H20" s="268" t="s">
        <v>4092</v>
      </c>
      <c r="I20" s="268">
        <v>3000</v>
      </c>
      <c r="J20" s="268" t="s">
        <v>108</v>
      </c>
      <c r="K20" s="268"/>
      <c r="L20" s="268">
        <v>500</v>
      </c>
      <c r="M20" s="268" t="s">
        <v>74</v>
      </c>
      <c r="N20" s="268" t="s">
        <v>75</v>
      </c>
      <c r="O20" s="268" t="s">
        <v>65</v>
      </c>
      <c r="P20" s="268">
        <v>0</v>
      </c>
      <c r="Q20" s="268"/>
      <c r="R20" s="268"/>
      <c r="S20" s="268"/>
      <c r="T20" s="268"/>
      <c r="U20" s="268" t="s">
        <v>4668</v>
      </c>
      <c r="V20" s="268" t="s">
        <v>68</v>
      </c>
      <c r="W20" s="268" t="s">
        <v>68</v>
      </c>
      <c r="X20" s="268" t="s">
        <v>68</v>
      </c>
      <c r="Y20" s="268" t="s">
        <v>68</v>
      </c>
      <c r="Z20" s="268" t="s">
        <v>69</v>
      </c>
      <c r="AA20" s="268"/>
      <c r="AB20" s="268" t="s">
        <v>141</v>
      </c>
      <c r="AC20" s="269">
        <v>41</v>
      </c>
      <c r="AD20" s="269">
        <v>0</v>
      </c>
      <c r="AE20" s="269">
        <v>0</v>
      </c>
      <c r="AF20" s="759">
        <v>65.600000000000009</v>
      </c>
      <c r="AG20" s="759">
        <v>0</v>
      </c>
      <c r="AH20" s="758">
        <f t="shared" ref="AH20:AH37" si="2">AF20-AG20</f>
        <v>65.600000000000009</v>
      </c>
      <c r="AI20" s="599">
        <f>AF20*1.07</f>
        <v>70.192000000000007</v>
      </c>
      <c r="AJ20" s="270"/>
    </row>
    <row r="21" spans="1:37" s="272" customFormat="1">
      <c r="A21" s="693">
        <v>2</v>
      </c>
      <c r="B21" s="268" t="s">
        <v>1</v>
      </c>
      <c r="C21" s="268" t="s">
        <v>4669</v>
      </c>
      <c r="D21" s="268" t="s">
        <v>4667</v>
      </c>
      <c r="E21" s="268" t="s">
        <v>414</v>
      </c>
      <c r="F21" s="268" t="s">
        <v>10</v>
      </c>
      <c r="G21" s="268"/>
      <c r="H21" s="268" t="s">
        <v>4108</v>
      </c>
      <c r="I21" s="268">
        <v>3000</v>
      </c>
      <c r="J21" s="268" t="s">
        <v>108</v>
      </c>
      <c r="K21" s="268" t="s">
        <v>194</v>
      </c>
      <c r="L21" s="268" t="s">
        <v>386</v>
      </c>
      <c r="M21" s="268" t="s">
        <v>113</v>
      </c>
      <c r="N21" s="268" t="s">
        <v>392</v>
      </c>
      <c r="O21" s="268" t="s">
        <v>146</v>
      </c>
      <c r="P21" s="268">
        <v>0</v>
      </c>
      <c r="Q21" s="268"/>
      <c r="R21" s="268"/>
      <c r="S21" s="268" t="s">
        <v>3982</v>
      </c>
      <c r="T21" s="268"/>
      <c r="U21" s="268" t="s">
        <v>4670</v>
      </c>
      <c r="V21" s="268" t="s">
        <v>416</v>
      </c>
      <c r="W21" s="268" t="s">
        <v>416</v>
      </c>
      <c r="X21" s="268" t="s">
        <v>68</v>
      </c>
      <c r="Y21" s="268" t="s">
        <v>68</v>
      </c>
      <c r="Z21" s="268" t="s">
        <v>69</v>
      </c>
      <c r="AA21" s="268"/>
      <c r="AB21" s="268" t="s">
        <v>4671</v>
      </c>
      <c r="AC21" s="269">
        <v>53</v>
      </c>
      <c r="AD21" s="269">
        <v>0</v>
      </c>
      <c r="AE21" s="269">
        <v>8</v>
      </c>
      <c r="AF21" s="759">
        <v>97.600000000000009</v>
      </c>
      <c r="AG21" s="759">
        <v>0</v>
      </c>
      <c r="AH21" s="758">
        <f t="shared" si="2"/>
        <v>97.600000000000009</v>
      </c>
      <c r="AI21" s="599">
        <f t="shared" ref="AI21:AI37" si="3">AF21*1.07</f>
        <v>104.43200000000002</v>
      </c>
      <c r="AJ21" s="270"/>
    </row>
    <row r="22" spans="1:37" s="272" customFormat="1">
      <c r="A22" s="693">
        <v>3</v>
      </c>
      <c r="B22" s="268" t="s">
        <v>1</v>
      </c>
      <c r="C22" s="268" t="s">
        <v>4672</v>
      </c>
      <c r="D22" s="268" t="s">
        <v>4667</v>
      </c>
      <c r="E22" s="268" t="s">
        <v>414</v>
      </c>
      <c r="F22" s="268" t="s">
        <v>10</v>
      </c>
      <c r="G22" s="268"/>
      <c r="H22" s="268" t="s">
        <v>4108</v>
      </c>
      <c r="I22" s="268">
        <v>3000</v>
      </c>
      <c r="J22" s="268" t="s">
        <v>108</v>
      </c>
      <c r="K22" s="268" t="s">
        <v>194</v>
      </c>
      <c r="L22" s="268" t="s">
        <v>386</v>
      </c>
      <c r="M22" s="268" t="s">
        <v>74</v>
      </c>
      <c r="N22" s="268" t="s">
        <v>392</v>
      </c>
      <c r="O22" s="268" t="s">
        <v>146</v>
      </c>
      <c r="P22" s="268">
        <v>0</v>
      </c>
      <c r="Q22" s="268"/>
      <c r="R22" s="268"/>
      <c r="S22" s="268" t="s">
        <v>3982</v>
      </c>
      <c r="T22" s="268"/>
      <c r="U22" s="268" t="s">
        <v>4673</v>
      </c>
      <c r="V22" s="268" t="s">
        <v>68</v>
      </c>
      <c r="W22" s="268" t="s">
        <v>68</v>
      </c>
      <c r="X22" s="268" t="s">
        <v>68</v>
      </c>
      <c r="Y22" s="268" t="s">
        <v>68</v>
      </c>
      <c r="Z22" s="268" t="s">
        <v>69</v>
      </c>
      <c r="AA22" s="268"/>
      <c r="AB22" s="268" t="s">
        <v>4674</v>
      </c>
      <c r="AC22" s="269">
        <v>53</v>
      </c>
      <c r="AD22" s="269">
        <v>0</v>
      </c>
      <c r="AE22" s="269">
        <v>8</v>
      </c>
      <c r="AF22" s="759">
        <v>97.600000000000009</v>
      </c>
      <c r="AG22" s="759">
        <v>0</v>
      </c>
      <c r="AH22" s="758">
        <f t="shared" si="2"/>
        <v>97.600000000000009</v>
      </c>
      <c r="AI22" s="599">
        <f t="shared" si="3"/>
        <v>104.43200000000002</v>
      </c>
      <c r="AJ22" s="270"/>
    </row>
    <row r="23" spans="1:37" s="272" customFormat="1">
      <c r="A23" s="693">
        <v>4</v>
      </c>
      <c r="B23" s="268" t="s">
        <v>1</v>
      </c>
      <c r="C23" s="268" t="s">
        <v>4675</v>
      </c>
      <c r="D23" s="268" t="s">
        <v>4667</v>
      </c>
      <c r="E23" s="268" t="s">
        <v>414</v>
      </c>
      <c r="F23" s="268" t="s">
        <v>10</v>
      </c>
      <c r="G23" s="268"/>
      <c r="H23" s="268" t="s">
        <v>82</v>
      </c>
      <c r="I23" s="268"/>
      <c r="J23" s="268" t="s">
        <v>121</v>
      </c>
      <c r="K23" s="268"/>
      <c r="L23" s="268"/>
      <c r="M23" s="268" t="s">
        <v>74</v>
      </c>
      <c r="N23" s="268" t="s">
        <v>392</v>
      </c>
      <c r="O23" s="268" t="s">
        <v>146</v>
      </c>
      <c r="P23" s="268">
        <v>0</v>
      </c>
      <c r="Q23" s="268"/>
      <c r="R23" s="268"/>
      <c r="S23" s="268"/>
      <c r="T23" s="268"/>
      <c r="U23" s="268" t="s">
        <v>4676</v>
      </c>
      <c r="V23" s="268" t="s">
        <v>68</v>
      </c>
      <c r="W23" s="268" t="s">
        <v>68</v>
      </c>
      <c r="X23" s="268" t="s">
        <v>68</v>
      </c>
      <c r="Y23" s="268" t="s">
        <v>68</v>
      </c>
      <c r="Z23" s="268" t="s">
        <v>69</v>
      </c>
      <c r="AA23" s="268"/>
      <c r="AB23" s="268" t="s">
        <v>4674</v>
      </c>
      <c r="AC23" s="269">
        <v>53</v>
      </c>
      <c r="AD23" s="269">
        <v>8</v>
      </c>
      <c r="AE23" s="269">
        <v>-10</v>
      </c>
      <c r="AF23" s="759">
        <v>81.600000000000009</v>
      </c>
      <c r="AG23" s="759">
        <v>0</v>
      </c>
      <c r="AH23" s="758">
        <f t="shared" si="2"/>
        <v>81.600000000000009</v>
      </c>
      <c r="AI23" s="599">
        <f t="shared" si="3"/>
        <v>87.312000000000012</v>
      </c>
      <c r="AJ23" s="270"/>
    </row>
    <row r="24" spans="1:37" s="272" customFormat="1">
      <c r="A24" s="693">
        <v>5</v>
      </c>
      <c r="B24" s="268" t="s">
        <v>1</v>
      </c>
      <c r="C24" s="268" t="s">
        <v>4677</v>
      </c>
      <c r="D24" s="268" t="s">
        <v>4667</v>
      </c>
      <c r="E24" s="268" t="s">
        <v>414</v>
      </c>
      <c r="F24" s="268" t="s">
        <v>10</v>
      </c>
      <c r="G24" s="268"/>
      <c r="H24" s="268" t="s">
        <v>82</v>
      </c>
      <c r="I24" s="268"/>
      <c r="J24" s="268" t="s">
        <v>121</v>
      </c>
      <c r="K24" s="268"/>
      <c r="L24" s="268"/>
      <c r="M24" s="268" t="s">
        <v>74</v>
      </c>
      <c r="N24" s="268" t="s">
        <v>392</v>
      </c>
      <c r="O24" s="268" t="s">
        <v>146</v>
      </c>
      <c r="P24" s="268">
        <v>0</v>
      </c>
      <c r="Q24" s="268"/>
      <c r="R24" s="268"/>
      <c r="S24" s="268"/>
      <c r="T24" s="268"/>
      <c r="U24" s="268" t="s">
        <v>4678</v>
      </c>
      <c r="V24" s="268" t="s">
        <v>68</v>
      </c>
      <c r="W24" s="268" t="s">
        <v>68</v>
      </c>
      <c r="X24" s="268" t="s">
        <v>68</v>
      </c>
      <c r="Y24" s="268" t="s">
        <v>68</v>
      </c>
      <c r="Z24" s="268" t="s">
        <v>69</v>
      </c>
      <c r="AA24" s="268"/>
      <c r="AB24" s="268" t="s">
        <v>4674</v>
      </c>
      <c r="AC24" s="269">
        <v>53</v>
      </c>
      <c r="AD24" s="269">
        <v>8</v>
      </c>
      <c r="AE24" s="269">
        <v>-10</v>
      </c>
      <c r="AF24" s="759">
        <v>81.600000000000009</v>
      </c>
      <c r="AG24" s="759">
        <v>0</v>
      </c>
      <c r="AH24" s="758">
        <f t="shared" si="2"/>
        <v>81.600000000000009</v>
      </c>
      <c r="AI24" s="599">
        <f t="shared" si="3"/>
        <v>87.312000000000012</v>
      </c>
      <c r="AJ24" s="270"/>
    </row>
    <row r="25" spans="1:37" s="272" customFormat="1">
      <c r="A25" s="693">
        <v>6</v>
      </c>
      <c r="B25" s="268" t="s">
        <v>1</v>
      </c>
      <c r="C25" s="268" t="s">
        <v>4679</v>
      </c>
      <c r="D25" s="268" t="s">
        <v>4667</v>
      </c>
      <c r="E25" s="268" t="s">
        <v>414</v>
      </c>
      <c r="F25" s="268" t="s">
        <v>10</v>
      </c>
      <c r="G25" s="268"/>
      <c r="H25" s="268" t="s">
        <v>82</v>
      </c>
      <c r="I25" s="268"/>
      <c r="J25" s="268"/>
      <c r="K25" s="268"/>
      <c r="L25" s="268"/>
      <c r="M25" s="268" t="s">
        <v>74</v>
      </c>
      <c r="N25" s="268" t="s">
        <v>392</v>
      </c>
      <c r="O25" s="268" t="s">
        <v>146</v>
      </c>
      <c r="P25" s="268">
        <v>0</v>
      </c>
      <c r="Q25" s="268"/>
      <c r="R25" s="268"/>
      <c r="S25" s="268"/>
      <c r="T25" s="268"/>
      <c r="U25" s="268" t="s">
        <v>4680</v>
      </c>
      <c r="V25" s="268" t="s">
        <v>432</v>
      </c>
      <c r="W25" s="268" t="s">
        <v>432</v>
      </c>
      <c r="X25" s="268" t="s">
        <v>68</v>
      </c>
      <c r="Y25" s="268" t="s">
        <v>68</v>
      </c>
      <c r="Z25" s="268" t="s">
        <v>69</v>
      </c>
      <c r="AA25" s="268"/>
      <c r="AB25" s="268" t="s">
        <v>4674</v>
      </c>
      <c r="AC25" s="269">
        <v>53</v>
      </c>
      <c r="AD25" s="269">
        <v>-10</v>
      </c>
      <c r="AE25" s="269">
        <v>-10</v>
      </c>
      <c r="AF25" s="759">
        <v>52.800000000000004</v>
      </c>
      <c r="AG25" s="759">
        <v>0</v>
      </c>
      <c r="AH25" s="758">
        <f t="shared" si="2"/>
        <v>52.800000000000004</v>
      </c>
      <c r="AI25" s="599">
        <f t="shared" si="3"/>
        <v>56.496000000000009</v>
      </c>
      <c r="AJ25" s="270"/>
    </row>
    <row r="26" spans="1:37" s="272" customFormat="1">
      <c r="A26" s="693">
        <v>7</v>
      </c>
      <c r="B26" s="268" t="s">
        <v>1</v>
      </c>
      <c r="C26" s="268" t="s">
        <v>4681</v>
      </c>
      <c r="D26" s="268" t="s">
        <v>4667</v>
      </c>
      <c r="E26" s="268" t="s">
        <v>428</v>
      </c>
      <c r="F26" s="268" t="s">
        <v>4427</v>
      </c>
      <c r="G26" s="268"/>
      <c r="H26" s="268" t="s">
        <v>387</v>
      </c>
      <c r="I26" s="268">
        <v>3000</v>
      </c>
      <c r="J26" s="268" t="s">
        <v>121</v>
      </c>
      <c r="K26" s="268" t="s">
        <v>194</v>
      </c>
      <c r="L26" s="268" t="s">
        <v>4150</v>
      </c>
      <c r="M26" s="268" t="s">
        <v>74</v>
      </c>
      <c r="N26" s="268" t="s">
        <v>75</v>
      </c>
      <c r="O26" s="268" t="s">
        <v>65</v>
      </c>
      <c r="P26" s="268">
        <v>0</v>
      </c>
      <c r="Q26" s="268"/>
      <c r="R26" s="268"/>
      <c r="S26" s="268"/>
      <c r="T26" s="268"/>
      <c r="U26" s="268" t="s">
        <v>4682</v>
      </c>
      <c r="V26" s="268" t="s">
        <v>416</v>
      </c>
      <c r="W26" s="268" t="s">
        <v>416</v>
      </c>
      <c r="X26" s="268" t="s">
        <v>68</v>
      </c>
      <c r="Y26" s="268" t="s">
        <v>68</v>
      </c>
      <c r="Z26" s="268" t="s">
        <v>69</v>
      </c>
      <c r="AA26" s="268"/>
      <c r="AB26" s="268" t="s">
        <v>4683</v>
      </c>
      <c r="AC26" s="269">
        <v>38</v>
      </c>
      <c r="AD26" s="269">
        <v>8</v>
      </c>
      <c r="AE26" s="269">
        <v>13</v>
      </c>
      <c r="AF26" s="759">
        <v>94.4</v>
      </c>
      <c r="AG26" s="759">
        <v>0</v>
      </c>
      <c r="AH26" s="758">
        <f t="shared" si="2"/>
        <v>94.4</v>
      </c>
      <c r="AI26" s="599">
        <f t="shared" si="3"/>
        <v>101.00800000000001</v>
      </c>
      <c r="AJ26" s="270"/>
    </row>
    <row r="27" spans="1:37" s="272" customFormat="1">
      <c r="A27" s="693">
        <v>8</v>
      </c>
      <c r="B27" s="268" t="s">
        <v>1</v>
      </c>
      <c r="C27" s="268" t="s">
        <v>4684</v>
      </c>
      <c r="D27" s="268" t="s">
        <v>4667</v>
      </c>
      <c r="E27" s="268" t="s">
        <v>445</v>
      </c>
      <c r="F27" s="268" t="s">
        <v>4685</v>
      </c>
      <c r="G27" s="268"/>
      <c r="H27" s="268" t="s">
        <v>394</v>
      </c>
      <c r="I27" s="268">
        <v>3000</v>
      </c>
      <c r="J27" s="268" t="s">
        <v>121</v>
      </c>
      <c r="K27" s="268" t="s">
        <v>194</v>
      </c>
      <c r="L27" s="268">
        <v>1000</v>
      </c>
      <c r="M27" s="268" t="s">
        <v>74</v>
      </c>
      <c r="N27" s="268" t="s">
        <v>75</v>
      </c>
      <c r="O27" s="268" t="s">
        <v>65</v>
      </c>
      <c r="P27" s="268">
        <v>0</v>
      </c>
      <c r="Q27" s="268"/>
      <c r="R27" s="268"/>
      <c r="S27" s="268" t="s">
        <v>2449</v>
      </c>
      <c r="T27" s="268"/>
      <c r="U27" s="268" t="s">
        <v>4686</v>
      </c>
      <c r="V27" s="268" t="s">
        <v>68</v>
      </c>
      <c r="W27" s="268" t="s">
        <v>68</v>
      </c>
      <c r="X27" s="268" t="s">
        <v>68</v>
      </c>
      <c r="Y27" s="268" t="s">
        <v>68</v>
      </c>
      <c r="Z27" s="268" t="s">
        <v>69</v>
      </c>
      <c r="AA27" s="268"/>
      <c r="AB27" s="268" t="s">
        <v>4687</v>
      </c>
      <c r="AC27" s="269">
        <v>52</v>
      </c>
      <c r="AD27" s="269">
        <v>8</v>
      </c>
      <c r="AE27" s="269">
        <v>8</v>
      </c>
      <c r="AF27" s="759">
        <v>108.80000000000001</v>
      </c>
      <c r="AG27" s="759">
        <v>0</v>
      </c>
      <c r="AH27" s="758">
        <f t="shared" si="2"/>
        <v>108.80000000000001</v>
      </c>
      <c r="AI27" s="599">
        <f t="shared" si="3"/>
        <v>116.41600000000003</v>
      </c>
      <c r="AJ27" s="270"/>
    </row>
    <row r="28" spans="1:37" s="272" customFormat="1">
      <c r="A28" s="693">
        <v>9</v>
      </c>
      <c r="B28" s="268" t="s">
        <v>6</v>
      </c>
      <c r="C28" s="268" t="s">
        <v>4688</v>
      </c>
      <c r="D28" s="268" t="s">
        <v>4667</v>
      </c>
      <c r="E28" s="268" t="s">
        <v>381</v>
      </c>
      <c r="F28" s="268" t="s">
        <v>3766</v>
      </c>
      <c r="G28" s="268"/>
      <c r="H28" s="268" t="s">
        <v>4689</v>
      </c>
      <c r="I28" s="268">
        <v>2000</v>
      </c>
      <c r="J28" s="268" t="s">
        <v>108</v>
      </c>
      <c r="K28" s="268"/>
      <c r="L28" s="268"/>
      <c r="M28" s="268" t="s">
        <v>74</v>
      </c>
      <c r="N28" s="268" t="s">
        <v>392</v>
      </c>
      <c r="O28" s="268" t="s">
        <v>65</v>
      </c>
      <c r="P28" s="268"/>
      <c r="Q28" s="268"/>
      <c r="R28" s="268"/>
      <c r="S28" s="268"/>
      <c r="T28" s="268"/>
      <c r="U28" s="268" t="s">
        <v>4690</v>
      </c>
      <c r="V28" s="268" t="s">
        <v>68</v>
      </c>
      <c r="W28" s="268" t="s">
        <v>68</v>
      </c>
      <c r="X28" s="268" t="s">
        <v>68</v>
      </c>
      <c r="Y28" s="268" t="s">
        <v>68</v>
      </c>
      <c r="Z28" s="268" t="s">
        <v>69</v>
      </c>
      <c r="AA28" s="268"/>
      <c r="AB28" s="268" t="s">
        <v>3769</v>
      </c>
      <c r="AC28" s="269">
        <v>53</v>
      </c>
      <c r="AD28" s="269">
        <v>0</v>
      </c>
      <c r="AE28" s="269">
        <v>-10</v>
      </c>
      <c r="AF28" s="759">
        <v>68.8</v>
      </c>
      <c r="AG28" s="759">
        <v>0</v>
      </c>
      <c r="AH28" s="758">
        <f t="shared" si="2"/>
        <v>68.8</v>
      </c>
      <c r="AI28" s="599">
        <f t="shared" si="3"/>
        <v>73.616</v>
      </c>
      <c r="AJ28" s="270"/>
    </row>
    <row r="29" spans="1:37" s="272" customFormat="1">
      <c r="A29" s="693">
        <v>10</v>
      </c>
      <c r="B29" s="268" t="s">
        <v>6</v>
      </c>
      <c r="C29" s="268" t="s">
        <v>4691</v>
      </c>
      <c r="D29" s="268" t="s">
        <v>4667</v>
      </c>
      <c r="E29" s="268" t="s">
        <v>378</v>
      </c>
      <c r="F29" s="268" t="s">
        <v>4379</v>
      </c>
      <c r="G29" s="268"/>
      <c r="H29" s="268" t="s">
        <v>2272</v>
      </c>
      <c r="I29" s="268"/>
      <c r="J29" s="268" t="s">
        <v>121</v>
      </c>
      <c r="K29" s="268"/>
      <c r="L29" s="268">
        <v>500</v>
      </c>
      <c r="M29" s="268" t="s">
        <v>236</v>
      </c>
      <c r="N29" s="268" t="s">
        <v>75</v>
      </c>
      <c r="O29" s="268" t="s">
        <v>65</v>
      </c>
      <c r="P29" s="268"/>
      <c r="Q29" s="268"/>
      <c r="R29" s="268"/>
      <c r="S29" s="268"/>
      <c r="T29" s="268"/>
      <c r="U29" s="268" t="s">
        <v>4692</v>
      </c>
      <c r="V29" s="268" t="s">
        <v>68</v>
      </c>
      <c r="W29" s="268" t="s">
        <v>68</v>
      </c>
      <c r="X29" s="268" t="s">
        <v>68</v>
      </c>
      <c r="Y29" s="268" t="s">
        <v>68</v>
      </c>
      <c r="Z29" s="268" t="s">
        <v>69</v>
      </c>
      <c r="AA29" s="268"/>
      <c r="AB29" s="268" t="s">
        <v>238</v>
      </c>
      <c r="AC29" s="269">
        <v>41</v>
      </c>
      <c r="AD29" s="269">
        <v>8</v>
      </c>
      <c r="AE29" s="269">
        <v>0</v>
      </c>
      <c r="AF29" s="759">
        <v>78.400000000000006</v>
      </c>
      <c r="AG29" s="759">
        <v>0</v>
      </c>
      <c r="AH29" s="758">
        <f t="shared" si="2"/>
        <v>78.400000000000006</v>
      </c>
      <c r="AI29" s="599">
        <f t="shared" si="3"/>
        <v>83.888000000000005</v>
      </c>
      <c r="AJ29" s="270"/>
    </row>
    <row r="30" spans="1:37" s="272" customFormat="1">
      <c r="A30" s="693">
        <v>11</v>
      </c>
      <c r="B30" s="268" t="s">
        <v>6</v>
      </c>
      <c r="C30" s="268" t="s">
        <v>4693</v>
      </c>
      <c r="D30" s="268" t="s">
        <v>4667</v>
      </c>
      <c r="E30" s="268" t="s">
        <v>378</v>
      </c>
      <c r="F30" s="268" t="s">
        <v>4694</v>
      </c>
      <c r="G30" s="268"/>
      <c r="H30" s="268" t="s">
        <v>374</v>
      </c>
      <c r="I30" s="268">
        <v>3000</v>
      </c>
      <c r="J30" s="268" t="s">
        <v>108</v>
      </c>
      <c r="K30" s="268" t="s">
        <v>194</v>
      </c>
      <c r="L30" s="268">
        <v>500</v>
      </c>
      <c r="M30" s="268" t="s">
        <v>74</v>
      </c>
      <c r="N30" s="268" t="s">
        <v>75</v>
      </c>
      <c r="O30" s="268" t="s">
        <v>146</v>
      </c>
      <c r="P30" s="268">
        <v>0</v>
      </c>
      <c r="Q30" s="268"/>
      <c r="R30" s="268"/>
      <c r="S30" s="268"/>
      <c r="T30" s="268"/>
      <c r="U30" s="268" t="s">
        <v>4695</v>
      </c>
      <c r="V30" s="268" t="s">
        <v>68</v>
      </c>
      <c r="W30" s="268" t="s">
        <v>68</v>
      </c>
      <c r="X30" s="268" t="s">
        <v>68</v>
      </c>
      <c r="Y30" s="268" t="s">
        <v>68</v>
      </c>
      <c r="Z30" s="268" t="s">
        <v>69</v>
      </c>
      <c r="AA30" s="268"/>
      <c r="AB30" s="268" t="s">
        <v>141</v>
      </c>
      <c r="AC30" s="269">
        <v>72</v>
      </c>
      <c r="AD30" s="269">
        <v>0</v>
      </c>
      <c r="AE30" s="269">
        <v>0</v>
      </c>
      <c r="AF30" s="759">
        <v>115.2</v>
      </c>
      <c r="AG30" s="759">
        <v>0</v>
      </c>
      <c r="AH30" s="758">
        <f t="shared" si="2"/>
        <v>115.2</v>
      </c>
      <c r="AI30" s="599">
        <f t="shared" si="3"/>
        <v>123.26400000000001</v>
      </c>
      <c r="AJ30" s="270"/>
    </row>
    <row r="31" spans="1:37" s="272" customFormat="1">
      <c r="A31" s="693">
        <v>12</v>
      </c>
      <c r="B31" s="268" t="s">
        <v>6</v>
      </c>
      <c r="C31" s="268" t="s">
        <v>4696</v>
      </c>
      <c r="D31" s="268" t="s">
        <v>4667</v>
      </c>
      <c r="E31" s="268" t="s">
        <v>378</v>
      </c>
      <c r="F31" s="268" t="s">
        <v>4694</v>
      </c>
      <c r="G31" s="268"/>
      <c r="H31" s="268" t="s">
        <v>249</v>
      </c>
      <c r="I31" s="268"/>
      <c r="J31" s="268" t="s">
        <v>108</v>
      </c>
      <c r="K31" s="268"/>
      <c r="L31" s="268">
        <v>500</v>
      </c>
      <c r="M31" s="268" t="s">
        <v>236</v>
      </c>
      <c r="N31" s="268" t="s">
        <v>75</v>
      </c>
      <c r="O31" s="268" t="s">
        <v>65</v>
      </c>
      <c r="P31" s="268"/>
      <c r="Q31" s="268"/>
      <c r="R31" s="268"/>
      <c r="S31" s="268"/>
      <c r="T31" s="268"/>
      <c r="U31" s="268" t="s">
        <v>4697</v>
      </c>
      <c r="V31" s="268" t="s">
        <v>68</v>
      </c>
      <c r="W31" s="268" t="s">
        <v>68</v>
      </c>
      <c r="X31" s="268" t="s">
        <v>68</v>
      </c>
      <c r="Y31" s="268" t="s">
        <v>68</v>
      </c>
      <c r="Z31" s="268" t="s">
        <v>69</v>
      </c>
      <c r="AA31" s="268"/>
      <c r="AB31" s="268" t="s">
        <v>238</v>
      </c>
      <c r="AC31" s="269">
        <v>94</v>
      </c>
      <c r="AD31" s="269">
        <v>0</v>
      </c>
      <c r="AE31" s="269">
        <v>0</v>
      </c>
      <c r="AF31" s="759">
        <v>150.4</v>
      </c>
      <c r="AG31" s="759">
        <v>0</v>
      </c>
      <c r="AH31" s="758">
        <f t="shared" si="2"/>
        <v>150.4</v>
      </c>
      <c r="AI31" s="599">
        <f t="shared" si="3"/>
        <v>160.92800000000003</v>
      </c>
      <c r="AJ31" s="270"/>
    </row>
    <row r="32" spans="1:37" s="272" customFormat="1">
      <c r="A32" s="693">
        <v>13</v>
      </c>
      <c r="B32" s="268" t="s">
        <v>6</v>
      </c>
      <c r="C32" s="268" t="s">
        <v>4698</v>
      </c>
      <c r="D32" s="268" t="s">
        <v>4667</v>
      </c>
      <c r="E32" s="268" t="s">
        <v>378</v>
      </c>
      <c r="F32" s="268" t="s">
        <v>4381</v>
      </c>
      <c r="G32" s="268"/>
      <c r="H32" s="268" t="s">
        <v>387</v>
      </c>
      <c r="I32" s="268"/>
      <c r="J32" s="268" t="s">
        <v>121</v>
      </c>
      <c r="K32" s="268"/>
      <c r="L32" s="268">
        <v>500</v>
      </c>
      <c r="M32" s="268" t="s">
        <v>236</v>
      </c>
      <c r="N32" s="268" t="s">
        <v>75</v>
      </c>
      <c r="O32" s="268" t="s">
        <v>65</v>
      </c>
      <c r="P32" s="268"/>
      <c r="Q32" s="268"/>
      <c r="R32" s="268"/>
      <c r="S32" s="268"/>
      <c r="T32" s="268"/>
      <c r="U32" s="268" t="s">
        <v>4699</v>
      </c>
      <c r="V32" s="268" t="s">
        <v>68</v>
      </c>
      <c r="W32" s="268" t="s">
        <v>68</v>
      </c>
      <c r="X32" s="268" t="s">
        <v>68</v>
      </c>
      <c r="Y32" s="268" t="s">
        <v>68</v>
      </c>
      <c r="Z32" s="268" t="s">
        <v>69</v>
      </c>
      <c r="AA32" s="268"/>
      <c r="AB32" s="268" t="s">
        <v>4382</v>
      </c>
      <c r="AC32" s="269">
        <v>38</v>
      </c>
      <c r="AD32" s="269">
        <v>8</v>
      </c>
      <c r="AE32" s="269">
        <v>0</v>
      </c>
      <c r="AF32" s="759">
        <v>73.600000000000009</v>
      </c>
      <c r="AG32" s="759">
        <v>0</v>
      </c>
      <c r="AH32" s="758">
        <f t="shared" si="2"/>
        <v>73.600000000000009</v>
      </c>
      <c r="AI32" s="599">
        <f t="shared" si="3"/>
        <v>78.75200000000001</v>
      </c>
      <c r="AJ32" s="270"/>
    </row>
    <row r="33" spans="1:37" s="272" customFormat="1">
      <c r="A33" s="693">
        <v>14</v>
      </c>
      <c r="B33" s="268" t="s">
        <v>6</v>
      </c>
      <c r="C33" s="268" t="s">
        <v>4700</v>
      </c>
      <c r="D33" s="268" t="s">
        <v>4667</v>
      </c>
      <c r="E33" s="268" t="s">
        <v>321</v>
      </c>
      <c r="F33" s="268" t="s">
        <v>4381</v>
      </c>
      <c r="G33" s="268"/>
      <c r="H33" s="268" t="s">
        <v>2236</v>
      </c>
      <c r="I33" s="268">
        <v>3000</v>
      </c>
      <c r="J33" s="268" t="s">
        <v>121</v>
      </c>
      <c r="K33" s="268"/>
      <c r="L33" s="268">
        <v>500</v>
      </c>
      <c r="M33" s="268" t="s">
        <v>74</v>
      </c>
      <c r="N33" s="268" t="s">
        <v>75</v>
      </c>
      <c r="O33" s="268" t="s">
        <v>146</v>
      </c>
      <c r="P33" s="268">
        <v>0</v>
      </c>
      <c r="Q33" s="268"/>
      <c r="R33" s="268"/>
      <c r="S33" s="268"/>
      <c r="T33" s="268"/>
      <c r="U33" s="268" t="s">
        <v>4701</v>
      </c>
      <c r="V33" s="268" t="s">
        <v>68</v>
      </c>
      <c r="W33" s="268" t="s">
        <v>68</v>
      </c>
      <c r="X33" s="268" t="s">
        <v>68</v>
      </c>
      <c r="Y33" s="268" t="s">
        <v>68</v>
      </c>
      <c r="Z33" s="268" t="s">
        <v>69</v>
      </c>
      <c r="AA33" s="268"/>
      <c r="AB33" s="268" t="s">
        <v>141</v>
      </c>
      <c r="AC33" s="269">
        <v>38</v>
      </c>
      <c r="AD33" s="269">
        <v>8</v>
      </c>
      <c r="AE33" s="269">
        <v>0</v>
      </c>
      <c r="AF33" s="759">
        <v>73.600000000000009</v>
      </c>
      <c r="AG33" s="759">
        <v>0</v>
      </c>
      <c r="AH33" s="758">
        <f t="shared" si="2"/>
        <v>73.600000000000009</v>
      </c>
      <c r="AI33" s="599">
        <f t="shared" si="3"/>
        <v>78.75200000000001</v>
      </c>
      <c r="AJ33" s="270"/>
    </row>
    <row r="34" spans="1:37" s="272" customFormat="1">
      <c r="A34" s="693">
        <v>15</v>
      </c>
      <c r="B34" s="268" t="s">
        <v>6</v>
      </c>
      <c r="C34" s="268" t="s">
        <v>4702</v>
      </c>
      <c r="D34" s="268" t="s">
        <v>4667</v>
      </c>
      <c r="E34" s="268" t="s">
        <v>321</v>
      </c>
      <c r="F34" s="268" t="s">
        <v>4381</v>
      </c>
      <c r="G34" s="268"/>
      <c r="H34" s="268" t="s">
        <v>425</v>
      </c>
      <c r="I34" s="268">
        <v>3000</v>
      </c>
      <c r="J34" s="268" t="s">
        <v>121</v>
      </c>
      <c r="K34" s="268"/>
      <c r="L34" s="268">
        <v>500</v>
      </c>
      <c r="M34" s="268" t="s">
        <v>74</v>
      </c>
      <c r="N34" s="268" t="s">
        <v>75</v>
      </c>
      <c r="O34" s="268" t="s">
        <v>146</v>
      </c>
      <c r="P34" s="268">
        <v>0</v>
      </c>
      <c r="Q34" s="268"/>
      <c r="R34" s="268"/>
      <c r="S34" s="268"/>
      <c r="T34" s="268"/>
      <c r="U34" s="268" t="s">
        <v>4703</v>
      </c>
      <c r="V34" s="268" t="s">
        <v>68</v>
      </c>
      <c r="W34" s="268" t="s">
        <v>68</v>
      </c>
      <c r="X34" s="268" t="s">
        <v>68</v>
      </c>
      <c r="Y34" s="268" t="s">
        <v>68</v>
      </c>
      <c r="Z34" s="268" t="s">
        <v>69</v>
      </c>
      <c r="AA34" s="268"/>
      <c r="AB34" s="268" t="s">
        <v>141</v>
      </c>
      <c r="AC34" s="269">
        <v>41</v>
      </c>
      <c r="AD34" s="269">
        <v>8</v>
      </c>
      <c r="AE34" s="269">
        <v>0</v>
      </c>
      <c r="AF34" s="759">
        <v>78.400000000000006</v>
      </c>
      <c r="AG34" s="759">
        <v>0</v>
      </c>
      <c r="AH34" s="758">
        <f t="shared" si="2"/>
        <v>78.400000000000006</v>
      </c>
      <c r="AI34" s="599">
        <f t="shared" si="3"/>
        <v>83.888000000000005</v>
      </c>
      <c r="AJ34" s="270"/>
    </row>
    <row r="35" spans="1:37" s="272" customFormat="1">
      <c r="A35" s="693">
        <v>16</v>
      </c>
      <c r="B35" s="268" t="s">
        <v>6</v>
      </c>
      <c r="C35" s="268" t="s">
        <v>4704</v>
      </c>
      <c r="D35" s="268" t="s">
        <v>4667</v>
      </c>
      <c r="E35" s="268" t="s">
        <v>3013</v>
      </c>
      <c r="F35" s="268" t="s">
        <v>4383</v>
      </c>
      <c r="G35" s="268"/>
      <c r="H35" s="268" t="s">
        <v>425</v>
      </c>
      <c r="I35" s="268">
        <v>3000</v>
      </c>
      <c r="J35" s="268" t="s">
        <v>108</v>
      </c>
      <c r="K35" s="268" t="s">
        <v>194</v>
      </c>
      <c r="L35" s="268">
        <v>500</v>
      </c>
      <c r="M35" s="268" t="s">
        <v>74</v>
      </c>
      <c r="N35" s="268" t="s">
        <v>75</v>
      </c>
      <c r="O35" s="268" t="s">
        <v>65</v>
      </c>
      <c r="P35" s="268">
        <v>0</v>
      </c>
      <c r="Q35" s="268"/>
      <c r="R35" s="268"/>
      <c r="S35" s="268" t="s">
        <v>4705</v>
      </c>
      <c r="T35" s="268"/>
      <c r="U35" s="268" t="s">
        <v>4706</v>
      </c>
      <c r="V35" s="268" t="s">
        <v>68</v>
      </c>
      <c r="W35" s="268" t="s">
        <v>68</v>
      </c>
      <c r="X35" s="268" t="s">
        <v>68</v>
      </c>
      <c r="Y35" s="268" t="s">
        <v>68</v>
      </c>
      <c r="Z35" s="268" t="s">
        <v>69</v>
      </c>
      <c r="AA35" s="268"/>
      <c r="AB35" s="268" t="s">
        <v>4707</v>
      </c>
      <c r="AC35" s="269">
        <v>38</v>
      </c>
      <c r="AD35" s="269">
        <v>0</v>
      </c>
      <c r="AE35" s="269">
        <v>0</v>
      </c>
      <c r="AF35" s="759">
        <v>60.800000000000004</v>
      </c>
      <c r="AG35" s="759">
        <v>0</v>
      </c>
      <c r="AH35" s="758">
        <f t="shared" si="2"/>
        <v>60.800000000000004</v>
      </c>
      <c r="AI35" s="599">
        <f t="shared" si="3"/>
        <v>65.056000000000012</v>
      </c>
      <c r="AJ35" s="270"/>
    </row>
    <row r="36" spans="1:37" s="272" customFormat="1">
      <c r="A36" s="693">
        <v>17</v>
      </c>
      <c r="B36" s="268" t="s">
        <v>6</v>
      </c>
      <c r="C36" s="268" t="s">
        <v>4708</v>
      </c>
      <c r="D36" s="268" t="s">
        <v>4667</v>
      </c>
      <c r="E36" s="268" t="s">
        <v>417</v>
      </c>
      <c r="F36" s="268" t="s">
        <v>4383</v>
      </c>
      <c r="G36" s="268"/>
      <c r="H36" s="268" t="s">
        <v>425</v>
      </c>
      <c r="I36" s="268">
        <v>3000</v>
      </c>
      <c r="J36" s="268" t="s">
        <v>121</v>
      </c>
      <c r="K36" s="268"/>
      <c r="L36" s="268" t="s">
        <v>404</v>
      </c>
      <c r="M36" s="268" t="s">
        <v>74</v>
      </c>
      <c r="N36" s="268" t="s">
        <v>75</v>
      </c>
      <c r="O36" s="268" t="s">
        <v>65</v>
      </c>
      <c r="P36" s="268"/>
      <c r="Q36" s="268"/>
      <c r="R36" s="268"/>
      <c r="S36" s="268"/>
      <c r="T36" s="268"/>
      <c r="U36" s="268" t="s">
        <v>4709</v>
      </c>
      <c r="V36" s="268" t="s">
        <v>68</v>
      </c>
      <c r="W36" s="268" t="s">
        <v>68</v>
      </c>
      <c r="X36" s="268" t="s">
        <v>68</v>
      </c>
      <c r="Y36" s="268" t="s">
        <v>68</v>
      </c>
      <c r="Z36" s="268" t="s">
        <v>69</v>
      </c>
      <c r="AA36" s="268"/>
      <c r="AB36" s="268" t="s">
        <v>141</v>
      </c>
      <c r="AC36" s="269">
        <v>38</v>
      </c>
      <c r="AD36" s="269">
        <v>8</v>
      </c>
      <c r="AE36" s="269">
        <v>13</v>
      </c>
      <c r="AF36" s="759">
        <v>94.4</v>
      </c>
      <c r="AG36" s="759">
        <v>0</v>
      </c>
      <c r="AH36" s="758">
        <f t="shared" si="2"/>
        <v>94.4</v>
      </c>
      <c r="AI36" s="599">
        <f t="shared" si="3"/>
        <v>101.00800000000001</v>
      </c>
      <c r="AJ36" s="270"/>
    </row>
    <row r="37" spans="1:37" s="701" customFormat="1" ht="15.75" thickBot="1">
      <c r="A37" s="696">
        <v>18</v>
      </c>
      <c r="B37" s="697" t="s">
        <v>6</v>
      </c>
      <c r="C37" s="697" t="s">
        <v>4710</v>
      </c>
      <c r="D37" s="697" t="s">
        <v>4667</v>
      </c>
      <c r="E37" s="697" t="s">
        <v>417</v>
      </c>
      <c r="F37" s="697" t="s">
        <v>4383</v>
      </c>
      <c r="G37" s="697"/>
      <c r="H37" s="697" t="s">
        <v>425</v>
      </c>
      <c r="I37" s="697">
        <v>3000</v>
      </c>
      <c r="J37" s="697" t="s">
        <v>121</v>
      </c>
      <c r="K37" s="697"/>
      <c r="L37" s="697" t="s">
        <v>404</v>
      </c>
      <c r="M37" s="697" t="s">
        <v>74</v>
      </c>
      <c r="N37" s="697" t="s">
        <v>75</v>
      </c>
      <c r="O37" s="697" t="s">
        <v>65</v>
      </c>
      <c r="P37" s="697"/>
      <c r="Q37" s="697"/>
      <c r="R37" s="697"/>
      <c r="S37" s="697"/>
      <c r="T37" s="697"/>
      <c r="U37" s="697" t="s">
        <v>4711</v>
      </c>
      <c r="V37" s="697" t="s">
        <v>68</v>
      </c>
      <c r="W37" s="697" t="s">
        <v>68</v>
      </c>
      <c r="X37" s="697" t="s">
        <v>68</v>
      </c>
      <c r="Y37" s="697" t="s">
        <v>68</v>
      </c>
      <c r="Z37" s="697" t="s">
        <v>69</v>
      </c>
      <c r="AA37" s="697"/>
      <c r="AB37" s="697" t="s">
        <v>141</v>
      </c>
      <c r="AC37" s="698">
        <v>38</v>
      </c>
      <c r="AD37" s="698">
        <v>8</v>
      </c>
      <c r="AE37" s="698">
        <v>13</v>
      </c>
      <c r="AF37" s="761">
        <v>94.4</v>
      </c>
      <c r="AG37" s="761">
        <v>0</v>
      </c>
      <c r="AH37" s="762">
        <f t="shared" si="2"/>
        <v>94.4</v>
      </c>
      <c r="AI37" s="600">
        <f t="shared" si="3"/>
        <v>101.00800000000001</v>
      </c>
      <c r="AJ37" s="956"/>
    </row>
    <row r="38" spans="1:37" ht="15.75" thickBot="1">
      <c r="AH38" s="146"/>
    </row>
    <row r="39" spans="1:37" s="622" customFormat="1" ht="15.75" thickBot="1">
      <c r="A39" s="439" t="s">
        <v>22</v>
      </c>
      <c r="B39" s="618" t="s">
        <v>23</v>
      </c>
      <c r="C39" s="618" t="s">
        <v>24</v>
      </c>
      <c r="D39" s="618" t="s">
        <v>25</v>
      </c>
      <c r="E39" s="618" t="s">
        <v>26</v>
      </c>
      <c r="F39" s="618" t="s">
        <v>27</v>
      </c>
      <c r="G39" s="618" t="s">
        <v>28</v>
      </c>
      <c r="H39" s="618" t="s">
        <v>29</v>
      </c>
      <c r="I39" s="618" t="s">
        <v>30</v>
      </c>
      <c r="J39" s="618" t="s">
        <v>31</v>
      </c>
      <c r="K39" s="618" t="s">
        <v>32</v>
      </c>
      <c r="L39" s="618" t="s">
        <v>33</v>
      </c>
      <c r="M39" s="618" t="s">
        <v>34</v>
      </c>
      <c r="N39" s="618" t="s">
        <v>35</v>
      </c>
      <c r="O39" s="618" t="s">
        <v>36</v>
      </c>
      <c r="P39" s="618" t="s">
        <v>37</v>
      </c>
      <c r="Q39" s="618" t="s">
        <v>38</v>
      </c>
      <c r="R39" s="618" t="s">
        <v>39</v>
      </c>
      <c r="S39" s="618" t="s">
        <v>40</v>
      </c>
      <c r="T39" s="618" t="s">
        <v>41</v>
      </c>
      <c r="U39" s="618" t="s">
        <v>42</v>
      </c>
      <c r="V39" s="618" t="s">
        <v>43</v>
      </c>
      <c r="W39" s="618" t="s">
        <v>44</v>
      </c>
      <c r="X39" s="618" t="s">
        <v>45</v>
      </c>
      <c r="Y39" s="618" t="s">
        <v>46</v>
      </c>
      <c r="Z39" s="618" t="s">
        <v>47</v>
      </c>
      <c r="AA39" s="618" t="s">
        <v>48</v>
      </c>
      <c r="AB39" s="618" t="s">
        <v>49</v>
      </c>
      <c r="AC39" s="377" t="s">
        <v>50</v>
      </c>
      <c r="AD39" s="377" t="s">
        <v>51</v>
      </c>
      <c r="AE39" s="377" t="s">
        <v>52</v>
      </c>
      <c r="AF39" s="377" t="s">
        <v>53</v>
      </c>
      <c r="AG39" s="377" t="s">
        <v>54</v>
      </c>
      <c r="AH39" s="377" t="s">
        <v>55</v>
      </c>
      <c r="AI39" s="619" t="s">
        <v>56</v>
      </c>
      <c r="AJ39" s="620"/>
      <c r="AK39" s="621"/>
    </row>
    <row r="40" spans="1:37" s="409" customFormat="1">
      <c r="A40" s="404">
        <v>1</v>
      </c>
      <c r="B40" s="405" t="s">
        <v>456</v>
      </c>
      <c r="C40" s="405" t="s">
        <v>7490</v>
      </c>
      <c r="D40" s="405" t="s">
        <v>7390</v>
      </c>
      <c r="E40" s="405" t="s">
        <v>381</v>
      </c>
      <c r="F40" s="405" t="s">
        <v>7489</v>
      </c>
      <c r="G40" s="405"/>
      <c r="H40" s="405" t="s">
        <v>7488</v>
      </c>
      <c r="I40" s="405">
        <v>2000</v>
      </c>
      <c r="J40" s="405" t="s">
        <v>73</v>
      </c>
      <c r="K40" s="405"/>
      <c r="L40" s="405">
        <v>160</v>
      </c>
      <c r="M40" s="405" t="s">
        <v>74</v>
      </c>
      <c r="N40" s="405" t="s">
        <v>90</v>
      </c>
      <c r="O40" s="405" t="s">
        <v>65</v>
      </c>
      <c r="P40" s="405"/>
      <c r="Q40" s="405"/>
      <c r="R40" s="405"/>
      <c r="S40" s="405"/>
      <c r="T40" s="405"/>
      <c r="U40" s="405" t="s">
        <v>7487</v>
      </c>
      <c r="V40" s="405" t="s">
        <v>68</v>
      </c>
      <c r="W40" s="405" t="s">
        <v>68</v>
      </c>
      <c r="X40" s="405" t="s">
        <v>68</v>
      </c>
      <c r="Y40" s="405" t="s">
        <v>68</v>
      </c>
      <c r="Z40" s="405" t="s">
        <v>69</v>
      </c>
      <c r="AA40" s="405"/>
      <c r="AB40" s="405" t="s">
        <v>141</v>
      </c>
      <c r="AC40" s="406">
        <v>23</v>
      </c>
      <c r="AD40" s="406">
        <v>0</v>
      </c>
      <c r="AE40" s="406">
        <v>0</v>
      </c>
      <c r="AF40" s="407">
        <v>36.800000000000004</v>
      </c>
      <c r="AG40" s="407">
        <v>0</v>
      </c>
      <c r="AH40" s="408">
        <f t="shared" ref="AH40:AH68" si="4">AF40-AG40</f>
        <v>36.800000000000004</v>
      </c>
      <c r="AI40" s="434">
        <f>AF40*1.07</f>
        <v>39.376000000000005</v>
      </c>
      <c r="AJ40" s="410"/>
    </row>
    <row r="41" spans="1:37" s="409" customFormat="1">
      <c r="A41" s="404">
        <v>2</v>
      </c>
      <c r="B41" s="405" t="s">
        <v>0</v>
      </c>
      <c r="C41" s="405" t="s">
        <v>7486</v>
      </c>
      <c r="D41" s="405" t="s">
        <v>7390</v>
      </c>
      <c r="E41" s="405" t="s">
        <v>412</v>
      </c>
      <c r="F41" s="405" t="s">
        <v>7485</v>
      </c>
      <c r="G41" s="405"/>
      <c r="H41" s="405" t="s">
        <v>241</v>
      </c>
      <c r="I41" s="405">
        <v>2000</v>
      </c>
      <c r="J41" s="405" t="s">
        <v>121</v>
      </c>
      <c r="K41" s="405" t="s">
        <v>983</v>
      </c>
      <c r="L41" s="405">
        <v>1000</v>
      </c>
      <c r="M41" s="405" t="s">
        <v>74</v>
      </c>
      <c r="N41" s="405" t="s">
        <v>75</v>
      </c>
      <c r="O41" s="405" t="s">
        <v>65</v>
      </c>
      <c r="P41" s="405"/>
      <c r="Q41" s="405"/>
      <c r="R41" s="405"/>
      <c r="S41" s="405" t="s">
        <v>7484</v>
      </c>
      <c r="T41" s="405"/>
      <c r="U41" s="405" t="s">
        <v>7483</v>
      </c>
      <c r="V41" s="405" t="s">
        <v>68</v>
      </c>
      <c r="W41" s="405" t="s">
        <v>68</v>
      </c>
      <c r="X41" s="405" t="s">
        <v>68</v>
      </c>
      <c r="Y41" s="405" t="s">
        <v>68</v>
      </c>
      <c r="Z41" s="405" t="s">
        <v>69</v>
      </c>
      <c r="AA41" s="405"/>
      <c r="AB41" s="405" t="s">
        <v>141</v>
      </c>
      <c r="AC41" s="406">
        <v>94</v>
      </c>
      <c r="AD41" s="406">
        <v>8</v>
      </c>
      <c r="AE41" s="406">
        <v>8</v>
      </c>
      <c r="AF41" s="407">
        <v>176</v>
      </c>
      <c r="AG41" s="407">
        <v>0</v>
      </c>
      <c r="AH41" s="408">
        <f t="shared" si="4"/>
        <v>176</v>
      </c>
      <c r="AI41" s="434">
        <f t="shared" ref="AI41:AI68" si="5">AF41*1.07</f>
        <v>188.32000000000002</v>
      </c>
      <c r="AJ41" s="410"/>
    </row>
    <row r="42" spans="1:37" s="409" customFormat="1">
      <c r="A42" s="404">
        <v>3</v>
      </c>
      <c r="B42" s="405" t="s">
        <v>1</v>
      </c>
      <c r="C42" s="405" t="s">
        <v>7482</v>
      </c>
      <c r="D42" s="405" t="s">
        <v>7390</v>
      </c>
      <c r="E42" s="405" t="s">
        <v>344</v>
      </c>
      <c r="F42" s="405" t="s">
        <v>7481</v>
      </c>
      <c r="G42" s="405"/>
      <c r="H42" s="405" t="s">
        <v>7435</v>
      </c>
      <c r="I42" s="405">
        <v>3000</v>
      </c>
      <c r="J42" s="405" t="s">
        <v>121</v>
      </c>
      <c r="K42" s="405"/>
      <c r="L42" s="405"/>
      <c r="M42" s="405" t="s">
        <v>74</v>
      </c>
      <c r="N42" s="405" t="s">
        <v>75</v>
      </c>
      <c r="O42" s="405" t="s">
        <v>65</v>
      </c>
      <c r="P42" s="405"/>
      <c r="Q42" s="405"/>
      <c r="R42" s="405"/>
      <c r="S42" s="405"/>
      <c r="T42" s="405"/>
      <c r="U42" s="405" t="s">
        <v>7480</v>
      </c>
      <c r="V42" s="405" t="s">
        <v>68</v>
      </c>
      <c r="W42" s="405" t="s">
        <v>68</v>
      </c>
      <c r="X42" s="405" t="s">
        <v>68</v>
      </c>
      <c r="Y42" s="405" t="s">
        <v>68</v>
      </c>
      <c r="Z42" s="405" t="s">
        <v>69</v>
      </c>
      <c r="AA42" s="405"/>
      <c r="AB42" s="405" t="s">
        <v>141</v>
      </c>
      <c r="AC42" s="406">
        <v>72</v>
      </c>
      <c r="AD42" s="406">
        <v>8</v>
      </c>
      <c r="AE42" s="406">
        <v>-10</v>
      </c>
      <c r="AF42" s="407">
        <v>112</v>
      </c>
      <c r="AG42" s="407">
        <v>0</v>
      </c>
      <c r="AH42" s="408">
        <f t="shared" si="4"/>
        <v>112</v>
      </c>
      <c r="AI42" s="434">
        <f t="shared" si="5"/>
        <v>119.84</v>
      </c>
      <c r="AJ42" s="410"/>
    </row>
    <row r="43" spans="1:37" s="409" customFormat="1">
      <c r="A43" s="404">
        <v>4</v>
      </c>
      <c r="B43" s="405" t="s">
        <v>1</v>
      </c>
      <c r="C43" s="405" t="s">
        <v>7479</v>
      </c>
      <c r="D43" s="405" t="s">
        <v>7390</v>
      </c>
      <c r="E43" s="405" t="s">
        <v>455</v>
      </c>
      <c r="F43" s="405" t="s">
        <v>4347</v>
      </c>
      <c r="G43" s="405"/>
      <c r="H43" s="405" t="s">
        <v>7478</v>
      </c>
      <c r="I43" s="405">
        <v>3000</v>
      </c>
      <c r="J43" s="405" t="s">
        <v>108</v>
      </c>
      <c r="K43" s="405" t="s">
        <v>194</v>
      </c>
      <c r="L43" s="405">
        <v>500</v>
      </c>
      <c r="M43" s="405" t="s">
        <v>74</v>
      </c>
      <c r="N43" s="405" t="s">
        <v>401</v>
      </c>
      <c r="O43" s="405" t="s">
        <v>65</v>
      </c>
      <c r="P43" s="405"/>
      <c r="Q43" s="405"/>
      <c r="R43" s="405"/>
      <c r="S43" s="405"/>
      <c r="T43" s="405"/>
      <c r="U43" s="405" t="s">
        <v>7477</v>
      </c>
      <c r="V43" s="405" t="s">
        <v>68</v>
      </c>
      <c r="W43" s="405" t="s">
        <v>68</v>
      </c>
      <c r="X43" s="405" t="s">
        <v>68</v>
      </c>
      <c r="Y43" s="405" t="s">
        <v>68</v>
      </c>
      <c r="Z43" s="405" t="s">
        <v>69</v>
      </c>
      <c r="AA43" s="405"/>
      <c r="AB43" s="405" t="s">
        <v>141</v>
      </c>
      <c r="AC43" s="406">
        <v>29</v>
      </c>
      <c r="AD43" s="406">
        <v>0</v>
      </c>
      <c r="AE43" s="406">
        <v>0</v>
      </c>
      <c r="AF43" s="407">
        <v>46.400000000000006</v>
      </c>
      <c r="AG43" s="407">
        <v>0</v>
      </c>
      <c r="AH43" s="408">
        <f t="shared" si="4"/>
        <v>46.400000000000006</v>
      </c>
      <c r="AI43" s="434">
        <f t="shared" si="5"/>
        <v>49.64800000000001</v>
      </c>
      <c r="AJ43" s="410"/>
    </row>
    <row r="44" spans="1:37" s="409" customFormat="1">
      <c r="A44" s="404">
        <v>5</v>
      </c>
      <c r="B44" s="405" t="s">
        <v>1</v>
      </c>
      <c r="C44" s="405" t="s">
        <v>7476</v>
      </c>
      <c r="D44" s="405" t="s">
        <v>7390</v>
      </c>
      <c r="E44" s="405" t="s">
        <v>1811</v>
      </c>
      <c r="F44" s="405" t="s">
        <v>7475</v>
      </c>
      <c r="G44" s="405"/>
      <c r="H44" s="405" t="s">
        <v>300</v>
      </c>
      <c r="I44" s="405">
        <v>2000</v>
      </c>
      <c r="J44" s="405" t="s">
        <v>108</v>
      </c>
      <c r="K44" s="405" t="s">
        <v>194</v>
      </c>
      <c r="L44" s="405">
        <v>320</v>
      </c>
      <c r="M44" s="405" t="s">
        <v>74</v>
      </c>
      <c r="N44" s="405" t="s">
        <v>75</v>
      </c>
      <c r="O44" s="405" t="s">
        <v>65</v>
      </c>
      <c r="P44" s="405"/>
      <c r="Q44" s="405"/>
      <c r="R44" s="405"/>
      <c r="S44" s="405"/>
      <c r="T44" s="405"/>
      <c r="U44" s="405" t="s">
        <v>7474</v>
      </c>
      <c r="V44" s="405" t="s">
        <v>68</v>
      </c>
      <c r="W44" s="405" t="s">
        <v>68</v>
      </c>
      <c r="X44" s="405" t="s">
        <v>68</v>
      </c>
      <c r="Y44" s="405" t="s">
        <v>68</v>
      </c>
      <c r="Z44" s="405" t="s">
        <v>69</v>
      </c>
      <c r="AA44" s="405"/>
      <c r="AB44" s="405" t="s">
        <v>141</v>
      </c>
      <c r="AC44" s="406">
        <v>29</v>
      </c>
      <c r="AD44" s="406">
        <v>0</v>
      </c>
      <c r="AE44" s="406">
        <v>0</v>
      </c>
      <c r="AF44" s="407">
        <v>46.400000000000006</v>
      </c>
      <c r="AG44" s="407">
        <v>0</v>
      </c>
      <c r="AH44" s="408">
        <f t="shared" si="4"/>
        <v>46.400000000000006</v>
      </c>
      <c r="AI44" s="434">
        <f t="shared" si="5"/>
        <v>49.64800000000001</v>
      </c>
      <c r="AJ44" s="410"/>
    </row>
    <row r="45" spans="1:37" s="409" customFormat="1">
      <c r="A45" s="404">
        <v>6</v>
      </c>
      <c r="B45" s="405" t="s">
        <v>1</v>
      </c>
      <c r="C45" s="405" t="s">
        <v>7473</v>
      </c>
      <c r="D45" s="405" t="s">
        <v>7390</v>
      </c>
      <c r="E45" s="405" t="s">
        <v>352</v>
      </c>
      <c r="F45" s="405" t="s">
        <v>7472</v>
      </c>
      <c r="G45" s="405"/>
      <c r="H45" s="405" t="s">
        <v>7471</v>
      </c>
      <c r="I45" s="405">
        <v>2000</v>
      </c>
      <c r="J45" s="405" t="s">
        <v>73</v>
      </c>
      <c r="K45" s="405"/>
      <c r="L45" s="405">
        <v>160</v>
      </c>
      <c r="M45" s="405" t="s">
        <v>74</v>
      </c>
      <c r="N45" s="405" t="s">
        <v>75</v>
      </c>
      <c r="O45" s="405" t="s">
        <v>146</v>
      </c>
      <c r="P45" s="405"/>
      <c r="Q45" s="405"/>
      <c r="R45" s="405"/>
      <c r="S45" s="405"/>
      <c r="T45" s="405"/>
      <c r="U45" s="405" t="s">
        <v>7470</v>
      </c>
      <c r="V45" s="405" t="s">
        <v>68</v>
      </c>
      <c r="W45" s="405" t="s">
        <v>68</v>
      </c>
      <c r="X45" s="405" t="s">
        <v>68</v>
      </c>
      <c r="Y45" s="405" t="s">
        <v>68</v>
      </c>
      <c r="Z45" s="405" t="s">
        <v>69</v>
      </c>
      <c r="AA45" s="405"/>
      <c r="AB45" s="405" t="s">
        <v>141</v>
      </c>
      <c r="AC45" s="406">
        <v>22</v>
      </c>
      <c r="AD45" s="406">
        <v>0</v>
      </c>
      <c r="AE45" s="406">
        <v>0</v>
      </c>
      <c r="AF45" s="407">
        <v>35.200000000000003</v>
      </c>
      <c r="AG45" s="407">
        <v>0</v>
      </c>
      <c r="AH45" s="408">
        <f t="shared" si="4"/>
        <v>35.200000000000003</v>
      </c>
      <c r="AI45" s="434">
        <f t="shared" si="5"/>
        <v>37.664000000000009</v>
      </c>
      <c r="AJ45" s="410"/>
    </row>
    <row r="46" spans="1:37" s="409" customFormat="1">
      <c r="A46" s="404">
        <v>7</v>
      </c>
      <c r="B46" s="405" t="s">
        <v>1</v>
      </c>
      <c r="C46" s="405" t="s">
        <v>7469</v>
      </c>
      <c r="D46" s="405" t="s">
        <v>7390</v>
      </c>
      <c r="E46" s="405" t="s">
        <v>1309</v>
      </c>
      <c r="F46" s="405" t="s">
        <v>7468</v>
      </c>
      <c r="G46" s="405"/>
      <c r="H46" s="405" t="s">
        <v>3476</v>
      </c>
      <c r="I46" s="405">
        <v>2000</v>
      </c>
      <c r="J46" s="405" t="s">
        <v>121</v>
      </c>
      <c r="K46" s="405" t="s">
        <v>194</v>
      </c>
      <c r="L46" s="405">
        <v>250</v>
      </c>
      <c r="M46" s="405" t="s">
        <v>63</v>
      </c>
      <c r="N46" s="405" t="s">
        <v>113</v>
      </c>
      <c r="O46" s="405" t="s">
        <v>65</v>
      </c>
      <c r="P46" s="405"/>
      <c r="Q46" s="405"/>
      <c r="R46" s="405"/>
      <c r="S46" s="405"/>
      <c r="T46" s="405"/>
      <c r="U46" s="405" t="s">
        <v>7467</v>
      </c>
      <c r="V46" s="405" t="s">
        <v>68</v>
      </c>
      <c r="W46" s="405" t="s">
        <v>68</v>
      </c>
      <c r="X46" s="405" t="s">
        <v>68</v>
      </c>
      <c r="Y46" s="405" t="s">
        <v>68</v>
      </c>
      <c r="Z46" s="405" t="s">
        <v>69</v>
      </c>
      <c r="AA46" s="405"/>
      <c r="AB46" s="405" t="s">
        <v>7466</v>
      </c>
      <c r="AC46" s="406">
        <v>23</v>
      </c>
      <c r="AD46" s="406">
        <v>8</v>
      </c>
      <c r="AE46" s="406">
        <v>0</v>
      </c>
      <c r="AF46" s="407">
        <v>49.6</v>
      </c>
      <c r="AG46" s="407">
        <v>0</v>
      </c>
      <c r="AH46" s="408">
        <f t="shared" si="4"/>
        <v>49.6</v>
      </c>
      <c r="AI46" s="434">
        <f t="shared" si="5"/>
        <v>53.072000000000003</v>
      </c>
      <c r="AJ46" s="410"/>
    </row>
    <row r="47" spans="1:37" s="409" customFormat="1">
      <c r="A47" s="404">
        <v>8</v>
      </c>
      <c r="B47" s="405" t="s">
        <v>1</v>
      </c>
      <c r="C47" s="405" t="s">
        <v>7465</v>
      </c>
      <c r="D47" s="405" t="s">
        <v>7390</v>
      </c>
      <c r="E47" s="405" t="s">
        <v>352</v>
      </c>
      <c r="F47" s="405" t="s">
        <v>7464</v>
      </c>
      <c r="G47" s="405"/>
      <c r="H47" s="405" t="s">
        <v>94</v>
      </c>
      <c r="I47" s="405">
        <v>2000</v>
      </c>
      <c r="J47" s="405" t="s">
        <v>108</v>
      </c>
      <c r="K47" s="405"/>
      <c r="L47" s="405">
        <v>320</v>
      </c>
      <c r="M47" s="405" t="s">
        <v>74</v>
      </c>
      <c r="N47" s="405" t="s">
        <v>75</v>
      </c>
      <c r="O47" s="405" t="s">
        <v>146</v>
      </c>
      <c r="P47" s="405"/>
      <c r="Q47" s="405"/>
      <c r="R47" s="405"/>
      <c r="S47" s="405"/>
      <c r="T47" s="405"/>
      <c r="U47" s="405" t="s">
        <v>7463</v>
      </c>
      <c r="V47" s="405" t="s">
        <v>68</v>
      </c>
      <c r="W47" s="405" t="s">
        <v>68</v>
      </c>
      <c r="X47" s="405" t="s">
        <v>68</v>
      </c>
      <c r="Y47" s="405" t="s">
        <v>68</v>
      </c>
      <c r="Z47" s="405" t="s">
        <v>69</v>
      </c>
      <c r="AA47" s="405"/>
      <c r="AB47" s="405" t="s">
        <v>141</v>
      </c>
      <c r="AC47" s="406">
        <v>31</v>
      </c>
      <c r="AD47" s="406">
        <v>0</v>
      </c>
      <c r="AE47" s="406">
        <v>0</v>
      </c>
      <c r="AF47" s="407">
        <v>49.6</v>
      </c>
      <c r="AG47" s="407">
        <v>0</v>
      </c>
      <c r="AH47" s="408">
        <f t="shared" si="4"/>
        <v>49.6</v>
      </c>
      <c r="AI47" s="434">
        <f t="shared" si="5"/>
        <v>53.072000000000003</v>
      </c>
      <c r="AJ47" s="410"/>
    </row>
    <row r="48" spans="1:37" s="409" customFormat="1">
      <c r="A48" s="404">
        <v>9</v>
      </c>
      <c r="B48" s="405" t="s">
        <v>8</v>
      </c>
      <c r="C48" s="405" t="s">
        <v>7462</v>
      </c>
      <c r="D48" s="405" t="s">
        <v>7390</v>
      </c>
      <c r="E48" s="405" t="s">
        <v>1309</v>
      </c>
      <c r="F48" s="405" t="s">
        <v>7461</v>
      </c>
      <c r="G48" s="405"/>
      <c r="H48" s="405" t="s">
        <v>7460</v>
      </c>
      <c r="I48" s="405">
        <v>3000</v>
      </c>
      <c r="J48" s="405" t="s">
        <v>108</v>
      </c>
      <c r="K48" s="405" t="s">
        <v>194</v>
      </c>
      <c r="L48" s="405">
        <v>500</v>
      </c>
      <c r="M48" s="405" t="s">
        <v>74</v>
      </c>
      <c r="N48" s="405" t="s">
        <v>392</v>
      </c>
      <c r="O48" s="405" t="s">
        <v>65</v>
      </c>
      <c r="P48" s="405"/>
      <c r="Q48" s="405"/>
      <c r="R48" s="405"/>
      <c r="S48" s="405" t="s">
        <v>7459</v>
      </c>
      <c r="T48" s="405"/>
      <c r="U48" s="405" t="s">
        <v>7458</v>
      </c>
      <c r="V48" s="405" t="s">
        <v>68</v>
      </c>
      <c r="W48" s="405" t="s">
        <v>68</v>
      </c>
      <c r="X48" s="405" t="s">
        <v>68</v>
      </c>
      <c r="Y48" s="405" t="s">
        <v>68</v>
      </c>
      <c r="Z48" s="405" t="s">
        <v>69</v>
      </c>
      <c r="AA48" s="405"/>
      <c r="AB48" s="405" t="s">
        <v>141</v>
      </c>
      <c r="AC48" s="406">
        <v>23</v>
      </c>
      <c r="AD48" s="406">
        <v>0</v>
      </c>
      <c r="AE48" s="406">
        <v>0</v>
      </c>
      <c r="AF48" s="407">
        <v>36.800000000000004</v>
      </c>
      <c r="AG48" s="407">
        <v>0</v>
      </c>
      <c r="AH48" s="408">
        <f t="shared" si="4"/>
        <v>36.800000000000004</v>
      </c>
      <c r="AI48" s="434">
        <f t="shared" si="5"/>
        <v>39.376000000000005</v>
      </c>
      <c r="AJ48" s="410"/>
    </row>
    <row r="49" spans="1:36" s="409" customFormat="1">
      <c r="A49" s="404">
        <v>10</v>
      </c>
      <c r="B49" s="405" t="s">
        <v>8</v>
      </c>
      <c r="C49" s="405" t="s">
        <v>7457</v>
      </c>
      <c r="D49" s="405" t="s">
        <v>7390</v>
      </c>
      <c r="E49" s="405" t="s">
        <v>344</v>
      </c>
      <c r="F49" s="405">
        <v>6000</v>
      </c>
      <c r="G49" s="405"/>
      <c r="H49" s="405" t="s">
        <v>103</v>
      </c>
      <c r="I49" s="405">
        <v>2000</v>
      </c>
      <c r="J49" s="405" t="s">
        <v>108</v>
      </c>
      <c r="K49" s="405"/>
      <c r="L49" s="405"/>
      <c r="M49" s="405" t="s">
        <v>74</v>
      </c>
      <c r="N49" s="405" t="s">
        <v>75</v>
      </c>
      <c r="O49" s="405" t="s">
        <v>65</v>
      </c>
      <c r="P49" s="405"/>
      <c r="Q49" s="405"/>
      <c r="R49" s="405"/>
      <c r="S49" s="405"/>
      <c r="T49" s="405"/>
      <c r="U49" s="405" t="s">
        <v>7456</v>
      </c>
      <c r="V49" s="405" t="s">
        <v>68</v>
      </c>
      <c r="W49" s="405" t="s">
        <v>68</v>
      </c>
      <c r="X49" s="405" t="s">
        <v>68</v>
      </c>
      <c r="Y49" s="405" t="s">
        <v>68</v>
      </c>
      <c r="Z49" s="405" t="s">
        <v>69</v>
      </c>
      <c r="AA49" s="405"/>
      <c r="AB49" s="405" t="s">
        <v>141</v>
      </c>
      <c r="AC49" s="406">
        <v>22</v>
      </c>
      <c r="AD49" s="406">
        <v>0</v>
      </c>
      <c r="AE49" s="406">
        <v>-10</v>
      </c>
      <c r="AF49" s="407">
        <v>19.200000000000003</v>
      </c>
      <c r="AG49" s="407">
        <v>0</v>
      </c>
      <c r="AH49" s="408">
        <f t="shared" si="4"/>
        <v>19.200000000000003</v>
      </c>
      <c r="AI49" s="434">
        <f t="shared" si="5"/>
        <v>20.544000000000004</v>
      </c>
      <c r="AJ49" s="410"/>
    </row>
    <row r="50" spans="1:36" s="409" customFormat="1">
      <c r="A50" s="404">
        <v>11</v>
      </c>
      <c r="B50" s="405" t="s">
        <v>8</v>
      </c>
      <c r="C50" s="405" t="s">
        <v>7455</v>
      </c>
      <c r="D50" s="405" t="s">
        <v>7390</v>
      </c>
      <c r="E50" s="405" t="s">
        <v>344</v>
      </c>
      <c r="F50" s="405">
        <v>6000</v>
      </c>
      <c r="G50" s="405"/>
      <c r="H50" s="405" t="s">
        <v>103</v>
      </c>
      <c r="I50" s="405">
        <v>2000</v>
      </c>
      <c r="J50" s="405" t="s">
        <v>108</v>
      </c>
      <c r="K50" s="405"/>
      <c r="L50" s="405"/>
      <c r="M50" s="405" t="s">
        <v>74</v>
      </c>
      <c r="N50" s="405" t="s">
        <v>75</v>
      </c>
      <c r="O50" s="405" t="s">
        <v>65</v>
      </c>
      <c r="P50" s="405"/>
      <c r="Q50" s="405"/>
      <c r="R50" s="405"/>
      <c r="S50" s="405"/>
      <c r="T50" s="405"/>
      <c r="U50" s="405" t="s">
        <v>7454</v>
      </c>
      <c r="V50" s="405" t="s">
        <v>68</v>
      </c>
      <c r="W50" s="405" t="s">
        <v>68</v>
      </c>
      <c r="X50" s="405" t="s">
        <v>68</v>
      </c>
      <c r="Y50" s="405" t="s">
        <v>68</v>
      </c>
      <c r="Z50" s="405" t="s">
        <v>69</v>
      </c>
      <c r="AA50" s="405"/>
      <c r="AB50" s="405" t="s">
        <v>289</v>
      </c>
      <c r="AC50" s="406">
        <v>22</v>
      </c>
      <c r="AD50" s="406">
        <v>0</v>
      </c>
      <c r="AE50" s="406">
        <v>-10</v>
      </c>
      <c r="AF50" s="407">
        <v>19.200000000000003</v>
      </c>
      <c r="AG50" s="407">
        <v>0</v>
      </c>
      <c r="AH50" s="408">
        <f t="shared" si="4"/>
        <v>19.200000000000003</v>
      </c>
      <c r="AI50" s="434">
        <f t="shared" si="5"/>
        <v>20.544000000000004</v>
      </c>
      <c r="AJ50" s="410"/>
    </row>
    <row r="51" spans="1:36" s="409" customFormat="1">
      <c r="A51" s="404">
        <v>12</v>
      </c>
      <c r="B51" s="405" t="s">
        <v>8</v>
      </c>
      <c r="C51" s="405" t="s">
        <v>7453</v>
      </c>
      <c r="D51" s="405" t="s">
        <v>7390</v>
      </c>
      <c r="E51" s="405" t="s">
        <v>304</v>
      </c>
      <c r="F51" s="405" t="s">
        <v>7450</v>
      </c>
      <c r="G51" s="405"/>
      <c r="H51" s="405" t="s">
        <v>103</v>
      </c>
      <c r="I51" s="405">
        <v>2000</v>
      </c>
      <c r="J51" s="405" t="s">
        <v>73</v>
      </c>
      <c r="K51" s="405"/>
      <c r="L51" s="405">
        <v>320</v>
      </c>
      <c r="M51" s="405" t="s">
        <v>74</v>
      </c>
      <c r="N51" s="405" t="s">
        <v>75</v>
      </c>
      <c r="O51" s="405" t="s">
        <v>146</v>
      </c>
      <c r="P51" s="405"/>
      <c r="Q51" s="405"/>
      <c r="R51" s="405"/>
      <c r="S51" s="405"/>
      <c r="T51" s="405"/>
      <c r="U51" s="405" t="s">
        <v>7452</v>
      </c>
      <c r="V51" s="405" t="s">
        <v>68</v>
      </c>
      <c r="W51" s="405" t="s">
        <v>68</v>
      </c>
      <c r="X51" s="405" t="s">
        <v>68</v>
      </c>
      <c r="Y51" s="405" t="s">
        <v>68</v>
      </c>
      <c r="Z51" s="405" t="s">
        <v>69</v>
      </c>
      <c r="AA51" s="405"/>
      <c r="AB51" s="405" t="s">
        <v>141</v>
      </c>
      <c r="AC51" s="406">
        <v>22</v>
      </c>
      <c r="AD51" s="406">
        <v>0</v>
      </c>
      <c r="AE51" s="406">
        <v>0</v>
      </c>
      <c r="AF51" s="407">
        <v>35.200000000000003</v>
      </c>
      <c r="AG51" s="407">
        <v>0</v>
      </c>
      <c r="AH51" s="408">
        <f t="shared" si="4"/>
        <v>35.200000000000003</v>
      </c>
      <c r="AI51" s="434">
        <f t="shared" si="5"/>
        <v>37.664000000000009</v>
      </c>
      <c r="AJ51" s="410"/>
    </row>
    <row r="52" spans="1:36" s="409" customFormat="1">
      <c r="A52" s="404">
        <v>13</v>
      </c>
      <c r="B52" s="405" t="s">
        <v>8</v>
      </c>
      <c r="C52" s="405" t="s">
        <v>7451</v>
      </c>
      <c r="D52" s="405" t="s">
        <v>7390</v>
      </c>
      <c r="E52" s="405" t="s">
        <v>304</v>
      </c>
      <c r="F52" s="405" t="s">
        <v>7450</v>
      </c>
      <c r="G52" s="405"/>
      <c r="H52" s="405" t="s">
        <v>127</v>
      </c>
      <c r="I52" s="405">
        <v>3000</v>
      </c>
      <c r="J52" s="405" t="s">
        <v>108</v>
      </c>
      <c r="K52" s="405"/>
      <c r="L52" s="405">
        <v>320</v>
      </c>
      <c r="M52" s="405" t="s">
        <v>74</v>
      </c>
      <c r="N52" s="405" t="s">
        <v>75</v>
      </c>
      <c r="O52" s="405" t="s">
        <v>146</v>
      </c>
      <c r="P52" s="405"/>
      <c r="Q52" s="405"/>
      <c r="R52" s="405"/>
      <c r="S52" s="405"/>
      <c r="T52" s="405"/>
      <c r="U52" s="405" t="s">
        <v>7449</v>
      </c>
      <c r="V52" s="405" t="s">
        <v>68</v>
      </c>
      <c r="W52" s="405" t="s">
        <v>68</v>
      </c>
      <c r="X52" s="405" t="s">
        <v>68</v>
      </c>
      <c r="Y52" s="405" t="s">
        <v>68</v>
      </c>
      <c r="Z52" s="405" t="s">
        <v>69</v>
      </c>
      <c r="AA52" s="405"/>
      <c r="AB52" s="405" t="s">
        <v>141</v>
      </c>
      <c r="AC52" s="406">
        <v>22</v>
      </c>
      <c r="AD52" s="406">
        <v>0</v>
      </c>
      <c r="AE52" s="406">
        <v>0</v>
      </c>
      <c r="AF52" s="407">
        <v>35.200000000000003</v>
      </c>
      <c r="AG52" s="407">
        <v>0</v>
      </c>
      <c r="AH52" s="408">
        <f t="shared" si="4"/>
        <v>35.200000000000003</v>
      </c>
      <c r="AI52" s="434">
        <f t="shared" si="5"/>
        <v>37.664000000000009</v>
      </c>
      <c r="AJ52" s="410"/>
    </row>
    <row r="53" spans="1:36" s="409" customFormat="1">
      <c r="A53" s="404">
        <v>14</v>
      </c>
      <c r="B53" s="405" t="s">
        <v>8</v>
      </c>
      <c r="C53" s="405" t="s">
        <v>7448</v>
      </c>
      <c r="D53" s="405" t="s">
        <v>7390</v>
      </c>
      <c r="E53" s="405" t="s">
        <v>304</v>
      </c>
      <c r="F53" s="405" t="s">
        <v>7447</v>
      </c>
      <c r="G53" s="405"/>
      <c r="H53" s="405" t="s">
        <v>7446</v>
      </c>
      <c r="I53" s="405" t="s">
        <v>7445</v>
      </c>
      <c r="J53" s="405" t="s">
        <v>108</v>
      </c>
      <c r="K53" s="405"/>
      <c r="L53" s="405">
        <v>250</v>
      </c>
      <c r="M53" s="405" t="s">
        <v>74</v>
      </c>
      <c r="N53" s="405" t="s">
        <v>75</v>
      </c>
      <c r="O53" s="405" t="s">
        <v>146</v>
      </c>
      <c r="P53" s="405"/>
      <c r="Q53" s="405"/>
      <c r="R53" s="405"/>
      <c r="S53" s="405"/>
      <c r="T53" s="405"/>
      <c r="U53" s="405" t="s">
        <v>7444</v>
      </c>
      <c r="V53" s="405" t="s">
        <v>68</v>
      </c>
      <c r="W53" s="405" t="s">
        <v>68</v>
      </c>
      <c r="X53" s="405" t="s">
        <v>68</v>
      </c>
      <c r="Y53" s="405" t="s">
        <v>68</v>
      </c>
      <c r="Z53" s="405" t="s">
        <v>69</v>
      </c>
      <c r="AA53" s="405"/>
      <c r="AB53" s="405" t="s">
        <v>141</v>
      </c>
      <c r="AC53" s="406">
        <v>23</v>
      </c>
      <c r="AD53" s="406">
        <v>0</v>
      </c>
      <c r="AE53" s="406">
        <v>0</v>
      </c>
      <c r="AF53" s="407">
        <v>36.800000000000004</v>
      </c>
      <c r="AG53" s="407">
        <v>0</v>
      </c>
      <c r="AH53" s="408">
        <f t="shared" si="4"/>
        <v>36.800000000000004</v>
      </c>
      <c r="AI53" s="434">
        <f t="shared" si="5"/>
        <v>39.376000000000005</v>
      </c>
      <c r="AJ53" s="410"/>
    </row>
    <row r="54" spans="1:36" s="409" customFormat="1">
      <c r="A54" s="404">
        <v>15</v>
      </c>
      <c r="B54" s="405" t="s">
        <v>8</v>
      </c>
      <c r="C54" s="405" t="s">
        <v>7443</v>
      </c>
      <c r="D54" s="405" t="s">
        <v>7390</v>
      </c>
      <c r="E54" s="405" t="s">
        <v>455</v>
      </c>
      <c r="F54" s="405" t="s">
        <v>2585</v>
      </c>
      <c r="G54" s="405"/>
      <c r="H54" s="405" t="s">
        <v>7442</v>
      </c>
      <c r="I54" s="405">
        <v>2000</v>
      </c>
      <c r="J54" s="405" t="s">
        <v>108</v>
      </c>
      <c r="K54" s="405" t="s">
        <v>194</v>
      </c>
      <c r="L54" s="405">
        <v>500</v>
      </c>
      <c r="M54" s="405" t="s">
        <v>74</v>
      </c>
      <c r="N54" s="405" t="s">
        <v>75</v>
      </c>
      <c r="O54" s="405" t="s">
        <v>65</v>
      </c>
      <c r="P54" s="405"/>
      <c r="Q54" s="405"/>
      <c r="R54" s="405"/>
      <c r="S54" s="405"/>
      <c r="T54" s="405"/>
      <c r="U54" s="405" t="s">
        <v>7441</v>
      </c>
      <c r="V54" s="405" t="s">
        <v>68</v>
      </c>
      <c r="W54" s="405" t="s">
        <v>68</v>
      </c>
      <c r="X54" s="405" t="s">
        <v>68</v>
      </c>
      <c r="Y54" s="405" t="s">
        <v>68</v>
      </c>
      <c r="Z54" s="405" t="s">
        <v>69</v>
      </c>
      <c r="AA54" s="405" t="s">
        <v>82</v>
      </c>
      <c r="AB54" s="405" t="s">
        <v>7440</v>
      </c>
      <c r="AC54" s="406">
        <v>29</v>
      </c>
      <c r="AD54" s="406">
        <v>0</v>
      </c>
      <c r="AE54" s="406">
        <v>0</v>
      </c>
      <c r="AF54" s="407">
        <v>46.400000000000006</v>
      </c>
      <c r="AG54" s="407">
        <v>0</v>
      </c>
      <c r="AH54" s="408">
        <f t="shared" si="4"/>
        <v>46.400000000000006</v>
      </c>
      <c r="AI54" s="434">
        <f t="shared" si="5"/>
        <v>49.64800000000001</v>
      </c>
      <c r="AJ54" s="410"/>
    </row>
    <row r="55" spans="1:36" s="409" customFormat="1">
      <c r="A55" s="404">
        <v>16</v>
      </c>
      <c r="B55" s="405" t="s">
        <v>8</v>
      </c>
      <c r="C55" s="405" t="s">
        <v>7439</v>
      </c>
      <c r="D55" s="405" t="s">
        <v>7390</v>
      </c>
      <c r="E55" s="405" t="s">
        <v>7436</v>
      </c>
      <c r="F55" s="405">
        <v>8100</v>
      </c>
      <c r="G55" s="405"/>
      <c r="H55" s="405" t="s">
        <v>7435</v>
      </c>
      <c r="I55" s="405">
        <v>3000</v>
      </c>
      <c r="J55" s="405" t="s">
        <v>121</v>
      </c>
      <c r="K55" s="405" t="s">
        <v>194</v>
      </c>
      <c r="L55" s="405">
        <v>500</v>
      </c>
      <c r="M55" s="405" t="s">
        <v>113</v>
      </c>
      <c r="N55" s="405" t="s">
        <v>75</v>
      </c>
      <c r="O55" s="405" t="s">
        <v>65</v>
      </c>
      <c r="P55" s="405"/>
      <c r="Q55" s="405"/>
      <c r="R55" s="405"/>
      <c r="S55" s="405"/>
      <c r="T55" s="405"/>
      <c r="U55" s="405" t="s">
        <v>7438</v>
      </c>
      <c r="V55" s="405" t="s">
        <v>68</v>
      </c>
      <c r="W55" s="405" t="s">
        <v>68</v>
      </c>
      <c r="X55" s="405" t="s">
        <v>68</v>
      </c>
      <c r="Y55" s="405" t="s">
        <v>68</v>
      </c>
      <c r="Z55" s="405" t="s">
        <v>69</v>
      </c>
      <c r="AA55" s="405"/>
      <c r="AB55" s="405" t="s">
        <v>141</v>
      </c>
      <c r="AC55" s="406">
        <v>28</v>
      </c>
      <c r="AD55" s="406">
        <v>8</v>
      </c>
      <c r="AE55" s="406">
        <v>0</v>
      </c>
      <c r="AF55" s="407">
        <v>57.6</v>
      </c>
      <c r="AG55" s="407">
        <v>0</v>
      </c>
      <c r="AH55" s="408">
        <f t="shared" si="4"/>
        <v>57.6</v>
      </c>
      <c r="AI55" s="434">
        <f t="shared" si="5"/>
        <v>61.632000000000005</v>
      </c>
      <c r="AJ55" s="410"/>
    </row>
    <row r="56" spans="1:36" s="409" customFormat="1">
      <c r="A56" s="404">
        <v>17</v>
      </c>
      <c r="B56" s="405" t="s">
        <v>8</v>
      </c>
      <c r="C56" s="405" t="s">
        <v>7437</v>
      </c>
      <c r="D56" s="405" t="s">
        <v>7390</v>
      </c>
      <c r="E56" s="405" t="s">
        <v>7436</v>
      </c>
      <c r="F56" s="405">
        <v>8100</v>
      </c>
      <c r="G56" s="405"/>
      <c r="H56" s="405" t="s">
        <v>7435</v>
      </c>
      <c r="I56" s="405">
        <v>3000</v>
      </c>
      <c r="J56" s="405" t="s">
        <v>121</v>
      </c>
      <c r="K56" s="405" t="s">
        <v>194</v>
      </c>
      <c r="L56" s="405">
        <v>1000</v>
      </c>
      <c r="M56" s="405" t="s">
        <v>74</v>
      </c>
      <c r="N56" s="405" t="s">
        <v>75</v>
      </c>
      <c r="O56" s="405" t="s">
        <v>65</v>
      </c>
      <c r="P56" s="405"/>
      <c r="Q56" s="405"/>
      <c r="R56" s="405"/>
      <c r="S56" s="405"/>
      <c r="T56" s="405"/>
      <c r="U56" s="405" t="s">
        <v>7434</v>
      </c>
      <c r="V56" s="405" t="s">
        <v>68</v>
      </c>
      <c r="W56" s="405" t="s">
        <v>68</v>
      </c>
      <c r="X56" s="405" t="s">
        <v>68</v>
      </c>
      <c r="Y56" s="405" t="s">
        <v>68</v>
      </c>
      <c r="Z56" s="405" t="s">
        <v>69</v>
      </c>
      <c r="AA56" s="405"/>
      <c r="AB56" s="405" t="s">
        <v>141</v>
      </c>
      <c r="AC56" s="406">
        <v>28</v>
      </c>
      <c r="AD56" s="406">
        <v>8</v>
      </c>
      <c r="AE56" s="406">
        <v>8</v>
      </c>
      <c r="AF56" s="407">
        <v>70.400000000000006</v>
      </c>
      <c r="AG56" s="407">
        <v>0</v>
      </c>
      <c r="AH56" s="408">
        <f t="shared" si="4"/>
        <v>70.400000000000006</v>
      </c>
      <c r="AI56" s="434">
        <f t="shared" si="5"/>
        <v>75.328000000000017</v>
      </c>
      <c r="AJ56" s="410"/>
    </row>
    <row r="57" spans="1:36" s="409" customFormat="1">
      <c r="A57" s="404">
        <v>18</v>
      </c>
      <c r="B57" s="405" t="s">
        <v>8</v>
      </c>
      <c r="C57" s="405" t="s">
        <v>7433</v>
      </c>
      <c r="D57" s="405" t="s">
        <v>7390</v>
      </c>
      <c r="E57" s="405" t="s">
        <v>304</v>
      </c>
      <c r="F57" s="405" t="s">
        <v>7432</v>
      </c>
      <c r="G57" s="405"/>
      <c r="H57" s="405" t="s">
        <v>7431</v>
      </c>
      <c r="I57" s="405" t="s">
        <v>7430</v>
      </c>
      <c r="J57" s="405" t="s">
        <v>7429</v>
      </c>
      <c r="K57" s="405"/>
      <c r="L57" s="405"/>
      <c r="M57" s="405" t="s">
        <v>63</v>
      </c>
      <c r="N57" s="405" t="s">
        <v>64</v>
      </c>
      <c r="O57" s="405" t="s">
        <v>65</v>
      </c>
      <c r="P57" s="405"/>
      <c r="Q57" s="405"/>
      <c r="R57" s="405"/>
      <c r="S57" s="405"/>
      <c r="T57" s="405"/>
      <c r="U57" s="405" t="s">
        <v>7428</v>
      </c>
      <c r="V57" s="405" t="s">
        <v>68</v>
      </c>
      <c r="W57" s="405" t="s">
        <v>68</v>
      </c>
      <c r="X57" s="405" t="s">
        <v>68</v>
      </c>
      <c r="Y57" s="405" t="s">
        <v>68</v>
      </c>
      <c r="Z57" s="405" t="s">
        <v>69</v>
      </c>
      <c r="AA57" s="405"/>
      <c r="AB57" s="405" t="s">
        <v>141</v>
      </c>
      <c r="AC57" s="406">
        <v>23</v>
      </c>
      <c r="AD57" s="406">
        <v>0</v>
      </c>
      <c r="AE57" s="406">
        <v>-10</v>
      </c>
      <c r="AF57" s="407">
        <v>20.8</v>
      </c>
      <c r="AG57" s="407">
        <v>0</v>
      </c>
      <c r="AH57" s="408">
        <f t="shared" si="4"/>
        <v>20.8</v>
      </c>
      <c r="AI57" s="434">
        <f t="shared" si="5"/>
        <v>22.256000000000004</v>
      </c>
      <c r="AJ57" s="410"/>
    </row>
    <row r="58" spans="1:36" s="409" customFormat="1">
      <c r="A58" s="404">
        <v>19</v>
      </c>
      <c r="B58" s="405" t="s">
        <v>8</v>
      </c>
      <c r="C58" s="405" t="s">
        <v>7427</v>
      </c>
      <c r="D58" s="405" t="s">
        <v>7390</v>
      </c>
      <c r="E58" s="405" t="s">
        <v>421</v>
      </c>
      <c r="F58" s="405" t="s">
        <v>7426</v>
      </c>
      <c r="G58" s="405"/>
      <c r="H58" s="405" t="s">
        <v>7425</v>
      </c>
      <c r="I58" s="405">
        <v>2000</v>
      </c>
      <c r="J58" s="405" t="s">
        <v>108</v>
      </c>
      <c r="K58" s="405"/>
      <c r="L58" s="405"/>
      <c r="M58" s="405" t="s">
        <v>63</v>
      </c>
      <c r="N58" s="405" t="s">
        <v>113</v>
      </c>
      <c r="O58" s="405" t="s">
        <v>65</v>
      </c>
      <c r="P58" s="405"/>
      <c r="Q58" s="405"/>
      <c r="R58" s="405"/>
      <c r="S58" s="405"/>
      <c r="T58" s="405"/>
      <c r="U58" s="405" t="s">
        <v>7424</v>
      </c>
      <c r="V58" s="405" t="s">
        <v>68</v>
      </c>
      <c r="W58" s="405" t="s">
        <v>68</v>
      </c>
      <c r="X58" s="405" t="s">
        <v>68</v>
      </c>
      <c r="Y58" s="405" t="s">
        <v>68</v>
      </c>
      <c r="Z58" s="405" t="s">
        <v>69</v>
      </c>
      <c r="AA58" s="405"/>
      <c r="AB58" s="405" t="s">
        <v>4732</v>
      </c>
      <c r="AC58" s="406">
        <v>23</v>
      </c>
      <c r="AD58" s="406">
        <v>0</v>
      </c>
      <c r="AE58" s="406">
        <v>-10</v>
      </c>
      <c r="AF58" s="407">
        <v>20.8</v>
      </c>
      <c r="AG58" s="407">
        <v>0</v>
      </c>
      <c r="AH58" s="408">
        <f t="shared" si="4"/>
        <v>20.8</v>
      </c>
      <c r="AI58" s="434">
        <f t="shared" si="5"/>
        <v>22.256000000000004</v>
      </c>
      <c r="AJ58" s="410"/>
    </row>
    <row r="59" spans="1:36" s="409" customFormat="1">
      <c r="A59" s="404">
        <v>20</v>
      </c>
      <c r="B59" s="405" t="s">
        <v>8</v>
      </c>
      <c r="C59" s="405" t="s">
        <v>7423</v>
      </c>
      <c r="D59" s="405" t="s">
        <v>7390</v>
      </c>
      <c r="E59" s="405" t="s">
        <v>2594</v>
      </c>
      <c r="F59" s="405" t="s">
        <v>7422</v>
      </c>
      <c r="G59" s="405"/>
      <c r="H59" s="405" t="s">
        <v>7421</v>
      </c>
      <c r="I59" s="405">
        <v>2000</v>
      </c>
      <c r="J59" s="405" t="s">
        <v>118</v>
      </c>
      <c r="K59" s="405" t="s">
        <v>2717</v>
      </c>
      <c r="L59" s="405">
        <v>320</v>
      </c>
      <c r="M59" s="405" t="s">
        <v>74</v>
      </c>
      <c r="N59" s="405" t="s">
        <v>75</v>
      </c>
      <c r="O59" s="405" t="s">
        <v>65</v>
      </c>
      <c r="P59" s="405"/>
      <c r="Q59" s="405"/>
      <c r="R59" s="405"/>
      <c r="S59" s="405"/>
      <c r="T59" s="405"/>
      <c r="U59" s="405" t="s">
        <v>7420</v>
      </c>
      <c r="V59" s="405" t="s">
        <v>68</v>
      </c>
      <c r="W59" s="405" t="s">
        <v>68</v>
      </c>
      <c r="X59" s="405" t="s">
        <v>68</v>
      </c>
      <c r="Y59" s="405" t="s">
        <v>68</v>
      </c>
      <c r="Z59" s="405" t="s">
        <v>69</v>
      </c>
      <c r="AA59" s="405"/>
      <c r="AB59" s="405" t="s">
        <v>141</v>
      </c>
      <c r="AC59" s="406">
        <v>29</v>
      </c>
      <c r="AD59" s="406">
        <v>0</v>
      </c>
      <c r="AE59" s="406">
        <v>0</v>
      </c>
      <c r="AF59" s="407">
        <v>46.400000000000006</v>
      </c>
      <c r="AG59" s="407">
        <v>0</v>
      </c>
      <c r="AH59" s="408">
        <f t="shared" si="4"/>
        <v>46.400000000000006</v>
      </c>
      <c r="AI59" s="434">
        <f t="shared" si="5"/>
        <v>49.64800000000001</v>
      </c>
      <c r="AJ59" s="410"/>
    </row>
    <row r="60" spans="1:36" s="409" customFormat="1">
      <c r="A60" s="404">
        <v>21</v>
      </c>
      <c r="B60" s="405" t="s">
        <v>8</v>
      </c>
      <c r="C60" s="405" t="s">
        <v>7419</v>
      </c>
      <c r="D60" s="405" t="s">
        <v>7390</v>
      </c>
      <c r="E60" s="405" t="s">
        <v>344</v>
      </c>
      <c r="F60" s="405" t="s">
        <v>7413</v>
      </c>
      <c r="G60" s="405"/>
      <c r="H60" s="405" t="s">
        <v>7416</v>
      </c>
      <c r="I60" s="405">
        <v>3000</v>
      </c>
      <c r="J60" s="405" t="s">
        <v>121</v>
      </c>
      <c r="K60" s="405"/>
      <c r="L60" s="405"/>
      <c r="M60" s="405" t="s">
        <v>74</v>
      </c>
      <c r="N60" s="405" t="s">
        <v>392</v>
      </c>
      <c r="O60" s="405" t="s">
        <v>146</v>
      </c>
      <c r="P60" s="405"/>
      <c r="Q60" s="405"/>
      <c r="R60" s="405"/>
      <c r="S60" s="405"/>
      <c r="T60" s="405"/>
      <c r="U60" s="405" t="s">
        <v>7418</v>
      </c>
      <c r="V60" s="405" t="s">
        <v>68</v>
      </c>
      <c r="W60" s="405" t="s">
        <v>68</v>
      </c>
      <c r="X60" s="405" t="s">
        <v>68</v>
      </c>
      <c r="Y60" s="405" t="s">
        <v>68</v>
      </c>
      <c r="Z60" s="405" t="s">
        <v>69</v>
      </c>
      <c r="AA60" s="405"/>
      <c r="AB60" s="405" t="s">
        <v>289</v>
      </c>
      <c r="AC60" s="406">
        <v>72</v>
      </c>
      <c r="AD60" s="406">
        <v>8</v>
      </c>
      <c r="AE60" s="406">
        <v>-10</v>
      </c>
      <c r="AF60" s="407">
        <v>112</v>
      </c>
      <c r="AG60" s="407">
        <v>0</v>
      </c>
      <c r="AH60" s="408">
        <f t="shared" si="4"/>
        <v>112</v>
      </c>
      <c r="AI60" s="434">
        <f t="shared" si="5"/>
        <v>119.84</v>
      </c>
      <c r="AJ60" s="410"/>
    </row>
    <row r="61" spans="1:36" s="409" customFormat="1">
      <c r="A61" s="404">
        <v>22</v>
      </c>
      <c r="B61" s="405" t="s">
        <v>8</v>
      </c>
      <c r="C61" s="405" t="s">
        <v>7417</v>
      </c>
      <c r="D61" s="405" t="s">
        <v>7390</v>
      </c>
      <c r="E61" s="405" t="s">
        <v>344</v>
      </c>
      <c r="F61" s="405" t="s">
        <v>7413</v>
      </c>
      <c r="G61" s="405"/>
      <c r="H61" s="405" t="s">
        <v>7416</v>
      </c>
      <c r="I61" s="405">
        <v>3000</v>
      </c>
      <c r="J61" s="405" t="s">
        <v>121</v>
      </c>
      <c r="K61" s="405"/>
      <c r="L61" s="405"/>
      <c r="M61" s="405" t="s">
        <v>74</v>
      </c>
      <c r="N61" s="405" t="s">
        <v>392</v>
      </c>
      <c r="O61" s="405" t="s">
        <v>146</v>
      </c>
      <c r="P61" s="405"/>
      <c r="Q61" s="405"/>
      <c r="R61" s="405"/>
      <c r="S61" s="405"/>
      <c r="T61" s="405"/>
      <c r="U61" s="405" t="s">
        <v>7415</v>
      </c>
      <c r="V61" s="405" t="s">
        <v>68</v>
      </c>
      <c r="W61" s="405" t="s">
        <v>68</v>
      </c>
      <c r="X61" s="405" t="s">
        <v>68</v>
      </c>
      <c r="Y61" s="405" t="s">
        <v>68</v>
      </c>
      <c r="Z61" s="405" t="s">
        <v>69</v>
      </c>
      <c r="AA61" s="405"/>
      <c r="AB61" s="405" t="s">
        <v>289</v>
      </c>
      <c r="AC61" s="406">
        <v>72</v>
      </c>
      <c r="AD61" s="406">
        <v>8</v>
      </c>
      <c r="AE61" s="406">
        <v>-10</v>
      </c>
      <c r="AF61" s="407">
        <v>112</v>
      </c>
      <c r="AG61" s="407">
        <v>0</v>
      </c>
      <c r="AH61" s="408">
        <f t="shared" si="4"/>
        <v>112</v>
      </c>
      <c r="AI61" s="434">
        <f t="shared" si="5"/>
        <v>119.84</v>
      </c>
      <c r="AJ61" s="410"/>
    </row>
    <row r="62" spans="1:36" s="409" customFormat="1">
      <c r="A62" s="404">
        <v>23</v>
      </c>
      <c r="B62" s="405" t="s">
        <v>8</v>
      </c>
      <c r="C62" s="405" t="s">
        <v>7414</v>
      </c>
      <c r="D62" s="405" t="s">
        <v>7390</v>
      </c>
      <c r="E62" s="405" t="s">
        <v>344</v>
      </c>
      <c r="F62" s="405" t="s">
        <v>7413</v>
      </c>
      <c r="G62" s="405"/>
      <c r="H62" s="405" t="s">
        <v>7412</v>
      </c>
      <c r="I62" s="405">
        <v>3000</v>
      </c>
      <c r="J62" s="405" t="s">
        <v>121</v>
      </c>
      <c r="K62" s="405"/>
      <c r="L62" s="405"/>
      <c r="M62" s="405" t="s">
        <v>74</v>
      </c>
      <c r="N62" s="405" t="s">
        <v>392</v>
      </c>
      <c r="O62" s="405" t="s">
        <v>146</v>
      </c>
      <c r="P62" s="405"/>
      <c r="Q62" s="405"/>
      <c r="R62" s="405"/>
      <c r="S62" s="405"/>
      <c r="T62" s="405"/>
      <c r="U62" s="405" t="s">
        <v>7411</v>
      </c>
      <c r="V62" s="405" t="s">
        <v>68</v>
      </c>
      <c r="W62" s="405" t="s">
        <v>68</v>
      </c>
      <c r="X62" s="405" t="s">
        <v>68</v>
      </c>
      <c r="Y62" s="405" t="s">
        <v>68</v>
      </c>
      <c r="Z62" s="405" t="s">
        <v>69</v>
      </c>
      <c r="AA62" s="405"/>
      <c r="AB62" s="405" t="s">
        <v>289</v>
      </c>
      <c r="AC62" s="406">
        <v>23</v>
      </c>
      <c r="AD62" s="406">
        <v>8</v>
      </c>
      <c r="AE62" s="406">
        <v>-10</v>
      </c>
      <c r="AF62" s="407">
        <v>33.6</v>
      </c>
      <c r="AG62" s="407">
        <v>0</v>
      </c>
      <c r="AH62" s="408">
        <f t="shared" si="4"/>
        <v>33.6</v>
      </c>
      <c r="AI62" s="434">
        <f t="shared" si="5"/>
        <v>35.952000000000005</v>
      </c>
      <c r="AJ62" s="410"/>
    </row>
    <row r="63" spans="1:36" s="409" customFormat="1">
      <c r="A63" s="404">
        <v>24</v>
      </c>
      <c r="B63" s="405" t="s">
        <v>8</v>
      </c>
      <c r="C63" s="405" t="s">
        <v>7410</v>
      </c>
      <c r="D63" s="405" t="s">
        <v>7390</v>
      </c>
      <c r="E63" s="405" t="s">
        <v>417</v>
      </c>
      <c r="F63" s="405" t="s">
        <v>7409</v>
      </c>
      <c r="G63" s="405"/>
      <c r="H63" s="405" t="s">
        <v>7408</v>
      </c>
      <c r="I63" s="405">
        <v>2000</v>
      </c>
      <c r="J63" s="405" t="s">
        <v>108</v>
      </c>
      <c r="K63" s="405"/>
      <c r="L63" s="405">
        <v>250</v>
      </c>
      <c r="M63" s="405" t="s">
        <v>74</v>
      </c>
      <c r="N63" s="405" t="s">
        <v>64</v>
      </c>
      <c r="O63" s="405" t="s">
        <v>65</v>
      </c>
      <c r="P63" s="405"/>
      <c r="Q63" s="405"/>
      <c r="R63" s="405"/>
      <c r="S63" s="405"/>
      <c r="T63" s="405"/>
      <c r="U63" s="405" t="s">
        <v>7407</v>
      </c>
      <c r="V63" s="405" t="s">
        <v>68</v>
      </c>
      <c r="W63" s="405" t="s">
        <v>68</v>
      </c>
      <c r="X63" s="405" t="s">
        <v>68</v>
      </c>
      <c r="Y63" s="405" t="s">
        <v>68</v>
      </c>
      <c r="Z63" s="405" t="s">
        <v>69</v>
      </c>
      <c r="AA63" s="405"/>
      <c r="AB63" s="405" t="s">
        <v>141</v>
      </c>
      <c r="AC63" s="406">
        <v>23</v>
      </c>
      <c r="AD63" s="406">
        <v>0</v>
      </c>
      <c r="AE63" s="406">
        <v>0</v>
      </c>
      <c r="AF63" s="407">
        <v>36.800000000000004</v>
      </c>
      <c r="AG63" s="407">
        <v>0</v>
      </c>
      <c r="AH63" s="408">
        <f t="shared" si="4"/>
        <v>36.800000000000004</v>
      </c>
      <c r="AI63" s="434">
        <f t="shared" si="5"/>
        <v>39.376000000000005</v>
      </c>
      <c r="AJ63" s="410"/>
    </row>
    <row r="64" spans="1:36" s="409" customFormat="1">
      <c r="A64" s="404">
        <v>25</v>
      </c>
      <c r="B64" s="405" t="s">
        <v>8</v>
      </c>
      <c r="C64" s="405" t="s">
        <v>7406</v>
      </c>
      <c r="D64" s="405" t="s">
        <v>7390</v>
      </c>
      <c r="E64" s="405" t="s">
        <v>352</v>
      </c>
      <c r="F64" s="405" t="s">
        <v>7148</v>
      </c>
      <c r="G64" s="405"/>
      <c r="H64" s="405" t="s">
        <v>860</v>
      </c>
      <c r="I64" s="405">
        <v>2000</v>
      </c>
      <c r="J64" s="405" t="s">
        <v>95</v>
      </c>
      <c r="K64" s="405"/>
      <c r="L64" s="405" t="s">
        <v>7405</v>
      </c>
      <c r="M64" s="405" t="s">
        <v>74</v>
      </c>
      <c r="N64" s="405" t="s">
        <v>90</v>
      </c>
      <c r="O64" s="405" t="s">
        <v>65</v>
      </c>
      <c r="P64" s="405"/>
      <c r="Q64" s="405"/>
      <c r="R64" s="405"/>
      <c r="S64" s="405"/>
      <c r="T64" s="405"/>
      <c r="U64" s="405" t="s">
        <v>7404</v>
      </c>
      <c r="V64" s="405" t="s">
        <v>68</v>
      </c>
      <c r="W64" s="405" t="s">
        <v>68</v>
      </c>
      <c r="X64" s="405" t="s">
        <v>68</v>
      </c>
      <c r="Y64" s="405" t="s">
        <v>68</v>
      </c>
      <c r="Z64" s="405" t="s">
        <v>69</v>
      </c>
      <c r="AA64" s="405"/>
      <c r="AB64" s="405" t="s">
        <v>7146</v>
      </c>
      <c r="AC64" s="406">
        <v>44</v>
      </c>
      <c r="AD64" s="406">
        <v>10</v>
      </c>
      <c r="AE64" s="406">
        <v>16</v>
      </c>
      <c r="AF64" s="407">
        <v>112</v>
      </c>
      <c r="AG64" s="407">
        <v>0</v>
      </c>
      <c r="AH64" s="408">
        <f t="shared" si="4"/>
        <v>112</v>
      </c>
      <c r="AI64" s="434">
        <f t="shared" si="5"/>
        <v>119.84</v>
      </c>
      <c r="AJ64" s="410"/>
    </row>
    <row r="65" spans="1:36" s="409" customFormat="1">
      <c r="A65" s="404">
        <v>26</v>
      </c>
      <c r="B65" s="405" t="s">
        <v>4928</v>
      </c>
      <c r="C65" s="405" t="s">
        <v>7403</v>
      </c>
      <c r="D65" s="405" t="s">
        <v>7390</v>
      </c>
      <c r="E65" s="405" t="s">
        <v>344</v>
      </c>
      <c r="F65" s="405" t="s">
        <v>7402</v>
      </c>
      <c r="G65" s="405"/>
      <c r="H65" s="405" t="s">
        <v>127</v>
      </c>
      <c r="I65" s="405">
        <v>3000</v>
      </c>
      <c r="J65" s="405" t="s">
        <v>108</v>
      </c>
      <c r="K65" s="405"/>
      <c r="L65" s="405">
        <v>500</v>
      </c>
      <c r="M65" s="405" t="s">
        <v>113</v>
      </c>
      <c r="N65" s="405" t="s">
        <v>64</v>
      </c>
      <c r="O65" s="405" t="s">
        <v>65</v>
      </c>
      <c r="P65" s="405"/>
      <c r="Q65" s="405"/>
      <c r="R65" s="405"/>
      <c r="S65" s="405"/>
      <c r="T65" s="405"/>
      <c r="U65" s="405" t="s">
        <v>7401</v>
      </c>
      <c r="V65" s="405" t="s">
        <v>68</v>
      </c>
      <c r="W65" s="405" t="s">
        <v>68</v>
      </c>
      <c r="X65" s="405" t="s">
        <v>68</v>
      </c>
      <c r="Y65" s="405" t="s">
        <v>68</v>
      </c>
      <c r="Z65" s="405" t="s">
        <v>69</v>
      </c>
      <c r="AA65" s="405"/>
      <c r="AB65" s="405" t="s">
        <v>141</v>
      </c>
      <c r="AC65" s="406">
        <v>22</v>
      </c>
      <c r="AD65" s="406">
        <v>0</v>
      </c>
      <c r="AE65" s="406">
        <v>0</v>
      </c>
      <c r="AF65" s="407">
        <v>35.200000000000003</v>
      </c>
      <c r="AG65" s="407">
        <v>0</v>
      </c>
      <c r="AH65" s="408">
        <f t="shared" si="4"/>
        <v>35.200000000000003</v>
      </c>
      <c r="AI65" s="434">
        <f t="shared" si="5"/>
        <v>37.664000000000009</v>
      </c>
      <c r="AJ65" s="410"/>
    </row>
    <row r="66" spans="1:36" s="409" customFormat="1">
      <c r="A66" s="404">
        <v>27</v>
      </c>
      <c r="B66" s="405" t="s">
        <v>6</v>
      </c>
      <c r="C66" s="405" t="s">
        <v>7400</v>
      </c>
      <c r="D66" s="405" t="s">
        <v>7390</v>
      </c>
      <c r="E66" s="405" t="s">
        <v>6853</v>
      </c>
      <c r="F66" s="405" t="s">
        <v>7399</v>
      </c>
      <c r="G66" s="405"/>
      <c r="H66" s="405" t="s">
        <v>7398</v>
      </c>
      <c r="I66" s="405">
        <v>3000</v>
      </c>
      <c r="J66" s="405" t="s">
        <v>73</v>
      </c>
      <c r="K66" s="405" t="s">
        <v>194</v>
      </c>
      <c r="L66" s="405">
        <v>320</v>
      </c>
      <c r="M66" s="405" t="s">
        <v>74</v>
      </c>
      <c r="N66" s="405" t="s">
        <v>75</v>
      </c>
      <c r="O66" s="405" t="s">
        <v>65</v>
      </c>
      <c r="P66" s="405"/>
      <c r="Q66" s="405"/>
      <c r="R66" s="405"/>
      <c r="S66" s="405"/>
      <c r="T66" s="405"/>
      <c r="U66" s="405" t="s">
        <v>7397</v>
      </c>
      <c r="V66" s="405" t="s">
        <v>68</v>
      </c>
      <c r="W66" s="405" t="s">
        <v>68</v>
      </c>
      <c r="X66" s="405" t="s">
        <v>68</v>
      </c>
      <c r="Y66" s="405" t="s">
        <v>68</v>
      </c>
      <c r="Z66" s="405" t="s">
        <v>69</v>
      </c>
      <c r="AA66" s="405"/>
      <c r="AB66" s="405" t="s">
        <v>7396</v>
      </c>
      <c r="AC66" s="406">
        <v>25</v>
      </c>
      <c r="AD66" s="406">
        <v>0</v>
      </c>
      <c r="AE66" s="406">
        <v>0</v>
      </c>
      <c r="AF66" s="407">
        <v>40</v>
      </c>
      <c r="AG66" s="407">
        <v>0</v>
      </c>
      <c r="AH66" s="408">
        <f t="shared" si="4"/>
        <v>40</v>
      </c>
      <c r="AI66" s="434">
        <f t="shared" si="5"/>
        <v>42.800000000000004</v>
      </c>
      <c r="AJ66" s="410"/>
    </row>
    <row r="67" spans="1:36" s="409" customFormat="1">
      <c r="A67" s="404">
        <v>28</v>
      </c>
      <c r="B67" s="405" t="s">
        <v>7395</v>
      </c>
      <c r="C67" s="405" t="s">
        <v>7394</v>
      </c>
      <c r="D67" s="405" t="s">
        <v>7390</v>
      </c>
      <c r="E67" s="405" t="s">
        <v>400</v>
      </c>
      <c r="F67" s="405" t="s">
        <v>7392</v>
      </c>
      <c r="G67" s="405"/>
      <c r="H67" s="405" t="s">
        <v>7393</v>
      </c>
      <c r="I67" s="405"/>
      <c r="J67" s="405" t="s">
        <v>108</v>
      </c>
      <c r="K67" s="405"/>
      <c r="L67" s="405">
        <v>500</v>
      </c>
      <c r="M67" s="405" t="s">
        <v>63</v>
      </c>
      <c r="N67" s="405" t="s">
        <v>75</v>
      </c>
      <c r="O67" s="405" t="s">
        <v>65</v>
      </c>
      <c r="P67" s="405"/>
      <c r="Q67" s="405"/>
      <c r="R67" s="405"/>
      <c r="S67" s="405"/>
      <c r="T67" s="405"/>
      <c r="U67" s="405" t="s">
        <v>7392</v>
      </c>
      <c r="V67" s="405" t="s">
        <v>68</v>
      </c>
      <c r="W67" s="405" t="s">
        <v>68</v>
      </c>
      <c r="X67" s="405" t="s">
        <v>68</v>
      </c>
      <c r="Y67" s="405" t="s">
        <v>68</v>
      </c>
      <c r="Z67" s="405" t="s">
        <v>69</v>
      </c>
      <c r="AA67" s="405"/>
      <c r="AB67" s="405" t="s">
        <v>238</v>
      </c>
      <c r="AC67" s="406">
        <v>28</v>
      </c>
      <c r="AD67" s="406">
        <v>0</v>
      </c>
      <c r="AE67" s="406">
        <v>0</v>
      </c>
      <c r="AF67" s="407">
        <v>44.800000000000004</v>
      </c>
      <c r="AG67" s="407">
        <v>0</v>
      </c>
      <c r="AH67" s="408">
        <f t="shared" si="4"/>
        <v>44.800000000000004</v>
      </c>
      <c r="AI67" s="434">
        <f t="shared" si="5"/>
        <v>47.936000000000007</v>
      </c>
      <c r="AJ67" s="410"/>
    </row>
    <row r="68" spans="1:36" s="417" customFormat="1" ht="15.75" thickBot="1">
      <c r="A68" s="411">
        <v>29</v>
      </c>
      <c r="B68" s="412" t="s">
        <v>4642</v>
      </c>
      <c r="C68" s="412" t="s">
        <v>7391</v>
      </c>
      <c r="D68" s="412" t="s">
        <v>7390</v>
      </c>
      <c r="E68" s="412" t="s">
        <v>352</v>
      </c>
      <c r="F68" s="412" t="s">
        <v>4642</v>
      </c>
      <c r="G68" s="412"/>
      <c r="H68" s="412" t="s">
        <v>7389</v>
      </c>
      <c r="I68" s="412">
        <v>2000</v>
      </c>
      <c r="J68" s="412" t="s">
        <v>95</v>
      </c>
      <c r="K68" s="412"/>
      <c r="L68" s="412" t="s">
        <v>7388</v>
      </c>
      <c r="M68" s="412" t="s">
        <v>74</v>
      </c>
      <c r="N68" s="412" t="s">
        <v>75</v>
      </c>
      <c r="O68" s="412" t="s">
        <v>65</v>
      </c>
      <c r="P68" s="412"/>
      <c r="Q68" s="412"/>
      <c r="R68" s="412"/>
      <c r="S68" s="412"/>
      <c r="T68" s="412"/>
      <c r="U68" s="412">
        <v>10806</v>
      </c>
      <c r="V68" s="412" t="s">
        <v>68</v>
      </c>
      <c r="W68" s="412" t="s">
        <v>68</v>
      </c>
      <c r="X68" s="412" t="s">
        <v>68</v>
      </c>
      <c r="Y68" s="412" t="s">
        <v>68</v>
      </c>
      <c r="Z68" s="412" t="s">
        <v>69</v>
      </c>
      <c r="AA68" s="412"/>
      <c r="AB68" s="412" t="s">
        <v>141</v>
      </c>
      <c r="AC68" s="413">
        <v>36</v>
      </c>
      <c r="AD68" s="413">
        <v>10</v>
      </c>
      <c r="AE68" s="413">
        <v>29</v>
      </c>
      <c r="AF68" s="414">
        <v>120</v>
      </c>
      <c r="AG68" s="414">
        <v>0</v>
      </c>
      <c r="AH68" s="415">
        <f t="shared" si="4"/>
        <v>120</v>
      </c>
      <c r="AI68" s="451">
        <f t="shared" si="5"/>
        <v>128.4</v>
      </c>
      <c r="AJ68" s="416"/>
    </row>
    <row r="69" spans="1:36" s="11" customFormat="1">
      <c r="A69" s="382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15"/>
      <c r="AD69" s="15"/>
      <c r="AE69" s="15"/>
      <c r="AF69" s="376"/>
      <c r="AG69" s="376"/>
      <c r="AH69" s="17"/>
      <c r="AI69" s="16"/>
    </row>
    <row r="70" spans="1:36" s="11" customFormat="1">
      <c r="A70" s="382" t="s">
        <v>133</v>
      </c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10"/>
      <c r="AD70" s="10"/>
      <c r="AE70" s="10"/>
      <c r="AF70" s="376"/>
      <c r="AG70" s="376"/>
      <c r="AH70" s="17"/>
      <c r="AI70" s="18"/>
    </row>
  </sheetData>
  <customSheetViews>
    <customSheetView guid="{1B6ADCBD-C280-4470-851F-30A10F715017}" scale="75" hiddenColumns="1">
      <pageMargins left="0.7" right="0.7" top="0.75" bottom="0.75" header="0.3" footer="0.3"/>
      <pageSetup orientation="portrait" horizontalDpi="4294967295" verticalDpi="4294967295"/>
    </customSheetView>
    <customSheetView guid="{5B1FA305-463D-4B6E-BF98-81A6929C891E}" scale="75" hiddenColumns="1">
      <pageMargins left="0.7" right="0.7" top="0.75" bottom="0.75" header="0.3" footer="0.3"/>
      <pageSetup orientation="portrait" horizontalDpi="4294967295" verticalDpi="4294967295"/>
    </customSheetView>
    <customSheetView guid="{3404915B-ECC1-450C-BC7F-CCAAA07C3040}" scale="75" hiddenColumns="1">
      <pageMargins left="0.7" right="0.7" top="0.75" bottom="0.75" header="0.3" footer="0.3"/>
      <pageSetup orientation="portrait" horizontalDpi="4294967295" verticalDpi="4294967295"/>
    </customSheetView>
    <customSheetView guid="{B6E6045D-E631-482D-8F65-2EABDB0B6ECE}" scale="75" hiddenColumns="1">
      <selection activeCell="AW39" sqref="AW39"/>
      <pageMargins left="0.7" right="0.7" top="0.75" bottom="0.75" header="0.3" footer="0.3"/>
      <pageSetup orientation="portrait" horizontalDpi="4294967295" verticalDpi="4294967295"/>
    </customSheetView>
    <customSheetView guid="{074FE138-8171-45F3-8951-6B9C47661CC2}" scale="75" hiddenColumns="1">
      <selection activeCell="AW39" sqref="AW39"/>
      <pageMargins left="0.7" right="0.7" top="0.75" bottom="0.75" header="0.3" footer="0.3"/>
      <pageSetup orientation="portrait" horizontalDpi="4294967295" verticalDpi="4294967295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/>
    </customSheetView>
    <customSheetView guid="{C7D2B2DA-D43B-42CE-8359-0D8E1474403E}" scale="75" hiddenColumns="1">
      <pageMargins left="0.7" right="0.7" top="0.75" bottom="0.75" header="0.3" footer="0.3"/>
      <pageSetup orientation="portrait" horizontalDpi="4294967295" verticalDpi="4294967295"/>
    </customSheetView>
    <customSheetView guid="{71B299E4-61CE-49C1-81D9-062E3F90F2BD}" scale="75" hiddenColumns="1">
      <pageMargins left="0.7" right="0.7" top="0.75" bottom="0.75" header="0.3" footer="0.3"/>
      <pageSetup orientation="portrait" horizontalDpi="4294967295" verticalDpi="4294967295"/>
    </customSheetView>
    <customSheetView guid="{BF7BEA0E-ED18-4608-868B-0C16A30D130B}" scale="75" hiddenColumns="1">
      <pageMargins left="0.7" right="0.7" top="0.75" bottom="0.75" header="0.3" footer="0.3"/>
      <pageSetup orientation="portrait" horizontalDpi="4294967295" verticalDpi="4294967295"/>
    </customSheetView>
  </customSheetViews>
  <pageMargins left="0.7" right="0.7" top="0.75" bottom="0.75" header="0.3" footer="0.3"/>
  <pageSetup orientation="portrait" horizontalDpi="4294967295" verticalDpi="4294967295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7030A0"/>
  </sheetPr>
  <dimension ref="A1:AK11"/>
  <sheetViews>
    <sheetView zoomScale="75" zoomScaleNormal="75" workbookViewId="0">
      <selection activeCell="A11" sqref="A11"/>
    </sheetView>
  </sheetViews>
  <sheetFormatPr baseColWidth="10" defaultColWidth="9.140625" defaultRowHeight="15"/>
  <cols>
    <col min="1" max="1" width="4" style="960" bestFit="1" customWidth="1"/>
    <col min="2" max="2" width="8.7109375" style="198" bestFit="1" customWidth="1"/>
    <col min="3" max="3" width="12.85546875" style="198" hidden="1" customWidth="1"/>
    <col min="4" max="4" width="9.28515625" style="198" hidden="1" customWidth="1"/>
    <col min="5" max="5" width="11.5703125" style="198" hidden="1" customWidth="1"/>
    <col min="6" max="6" width="18" style="198" bestFit="1" customWidth="1"/>
    <col min="7" max="7" width="7.140625" style="198" hidden="1" customWidth="1"/>
    <col min="8" max="8" width="10.5703125" style="198" bestFit="1" customWidth="1"/>
    <col min="9" max="9" width="8.85546875" style="198" hidden="1" customWidth="1"/>
    <col min="10" max="10" width="6.42578125" style="198" bestFit="1" customWidth="1"/>
    <col min="11" max="11" width="11.5703125" style="198" bestFit="1" customWidth="1"/>
    <col min="12" max="12" width="8.28515625" style="198" bestFit="1" customWidth="1"/>
    <col min="13" max="13" width="11.140625" style="198" bestFit="1" customWidth="1"/>
    <col min="14" max="14" width="6.42578125" style="198" bestFit="1" customWidth="1"/>
    <col min="15" max="15" width="6.85546875" style="198" bestFit="1" customWidth="1"/>
    <col min="16" max="16" width="9.28515625" style="198" customWidth="1"/>
    <col min="17" max="17" width="12.85546875" style="198" customWidth="1"/>
    <col min="18" max="18" width="15.7109375" style="198" customWidth="1"/>
    <col min="19" max="19" width="16.7109375" style="198" customWidth="1"/>
    <col min="20" max="20" width="10.5703125" style="198" customWidth="1"/>
    <col min="21" max="21" width="27.42578125" style="198" bestFit="1" customWidth="1"/>
    <col min="22" max="22" width="8.5703125" style="198" hidden="1" customWidth="1"/>
    <col min="23" max="23" width="16.28515625" style="198" bestFit="1" customWidth="1"/>
    <col min="24" max="24" width="16.85546875" style="198" customWidth="1"/>
    <col min="25" max="25" width="15" style="198" bestFit="1" customWidth="1"/>
    <col min="26" max="26" width="4.7109375" style="198" bestFit="1" customWidth="1"/>
    <col min="27" max="27" width="6" style="198" customWidth="1"/>
    <col min="28" max="28" width="13.85546875" style="198" hidden="1" customWidth="1"/>
    <col min="29" max="29" width="13.140625" style="199" hidden="1" customWidth="1"/>
    <col min="30" max="30" width="10" style="199" hidden="1" customWidth="1"/>
    <col min="31" max="31" width="9.85546875" style="199" hidden="1" customWidth="1"/>
    <col min="32" max="32" width="8.5703125" style="958" bestFit="1" customWidth="1"/>
    <col min="33" max="33" width="12.5703125" style="958" bestFit="1" customWidth="1"/>
    <col min="34" max="34" width="10" style="199" bestFit="1" customWidth="1"/>
    <col min="35" max="35" width="11" style="200" bestFit="1" customWidth="1"/>
    <col min="36" max="36" width="9.140625" style="201"/>
    <col min="37" max="37" width="22.85546875" style="201" bestFit="1" customWidth="1"/>
    <col min="38" max="16384" width="9.140625" style="201"/>
  </cols>
  <sheetData>
    <row r="1" spans="1:37" s="334" customFormat="1" ht="79.5" customHeight="1" thickBot="1">
      <c r="A1" s="959"/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  <c r="Y1" s="331"/>
      <c r="Z1" s="331"/>
      <c r="AA1" s="331"/>
      <c r="AB1" s="331"/>
      <c r="AC1" s="332"/>
      <c r="AD1" s="332"/>
      <c r="AE1" s="332"/>
      <c r="AF1" s="957"/>
      <c r="AG1" s="957"/>
      <c r="AH1" s="332"/>
      <c r="AI1" s="333"/>
    </row>
    <row r="2" spans="1:37" s="622" customFormat="1" ht="15.75" thickBot="1">
      <c r="A2" s="439" t="s">
        <v>22</v>
      </c>
      <c r="B2" s="618" t="s">
        <v>23</v>
      </c>
      <c r="C2" s="618" t="s">
        <v>24</v>
      </c>
      <c r="D2" s="618" t="s">
        <v>25</v>
      </c>
      <c r="E2" s="618" t="s">
        <v>26</v>
      </c>
      <c r="F2" s="618" t="s">
        <v>27</v>
      </c>
      <c r="G2" s="618" t="s">
        <v>28</v>
      </c>
      <c r="H2" s="618" t="s">
        <v>29</v>
      </c>
      <c r="I2" s="618" t="s">
        <v>30</v>
      </c>
      <c r="J2" s="618" t="s">
        <v>31</v>
      </c>
      <c r="K2" s="618" t="s">
        <v>32</v>
      </c>
      <c r="L2" s="618" t="s">
        <v>33</v>
      </c>
      <c r="M2" s="618" t="s">
        <v>34</v>
      </c>
      <c r="N2" s="618" t="s">
        <v>35</v>
      </c>
      <c r="O2" s="618" t="s">
        <v>36</v>
      </c>
      <c r="P2" s="618" t="s">
        <v>37</v>
      </c>
      <c r="Q2" s="618" t="s">
        <v>38</v>
      </c>
      <c r="R2" s="618" t="s">
        <v>39</v>
      </c>
      <c r="S2" s="618" t="s">
        <v>40</v>
      </c>
      <c r="T2" s="618" t="s">
        <v>41</v>
      </c>
      <c r="U2" s="618" t="s">
        <v>42</v>
      </c>
      <c r="V2" s="618" t="s">
        <v>43</v>
      </c>
      <c r="W2" s="618" t="s">
        <v>44</v>
      </c>
      <c r="X2" s="618" t="s">
        <v>45</v>
      </c>
      <c r="Y2" s="618" t="s">
        <v>46</v>
      </c>
      <c r="Z2" s="618" t="s">
        <v>47</v>
      </c>
      <c r="AA2" s="618" t="s">
        <v>48</v>
      </c>
      <c r="AB2" s="618" t="s">
        <v>49</v>
      </c>
      <c r="AC2" s="377" t="s">
        <v>50</v>
      </c>
      <c r="AD2" s="377" t="s">
        <v>51</v>
      </c>
      <c r="AE2" s="377" t="s">
        <v>52</v>
      </c>
      <c r="AF2" s="377" t="s">
        <v>53</v>
      </c>
      <c r="AG2" s="377" t="s">
        <v>54</v>
      </c>
      <c r="AH2" s="377" t="s">
        <v>55</v>
      </c>
      <c r="AI2" s="619" t="s">
        <v>56</v>
      </c>
      <c r="AJ2" s="620"/>
      <c r="AK2" s="621"/>
    </row>
    <row r="3" spans="1:37" s="334" customFormat="1">
      <c r="A3" s="961">
        <v>1</v>
      </c>
      <c r="B3" s="331" t="s">
        <v>4712</v>
      </c>
      <c r="C3" s="331" t="s">
        <v>4713</v>
      </c>
      <c r="D3" s="331" t="s">
        <v>4714</v>
      </c>
      <c r="E3" s="331" t="s">
        <v>413</v>
      </c>
      <c r="F3" s="331" t="s">
        <v>4715</v>
      </c>
      <c r="G3" s="331" t="s">
        <v>133</v>
      </c>
      <c r="H3" s="331" t="s">
        <v>4716</v>
      </c>
      <c r="I3" s="331">
        <v>2000</v>
      </c>
      <c r="J3" s="331" t="s">
        <v>121</v>
      </c>
      <c r="K3" s="331" t="s">
        <v>133</v>
      </c>
      <c r="L3" s="331" t="s">
        <v>386</v>
      </c>
      <c r="M3" s="331" t="s">
        <v>113</v>
      </c>
      <c r="N3" s="331" t="s">
        <v>113</v>
      </c>
      <c r="O3" s="331" t="s">
        <v>466</v>
      </c>
      <c r="P3" s="331">
        <v>18</v>
      </c>
      <c r="Q3" s="331" t="s">
        <v>133</v>
      </c>
      <c r="R3" s="331" t="s">
        <v>133</v>
      </c>
      <c r="S3" s="331" t="s">
        <v>133</v>
      </c>
      <c r="T3" s="331" t="s">
        <v>133</v>
      </c>
      <c r="U3" s="331" t="s">
        <v>4717</v>
      </c>
      <c r="V3" s="331" t="s">
        <v>68</v>
      </c>
      <c r="W3" s="331" t="s">
        <v>68</v>
      </c>
      <c r="X3" s="331" t="s">
        <v>68</v>
      </c>
      <c r="Y3" s="331" t="s">
        <v>68</v>
      </c>
      <c r="Z3" s="331" t="s">
        <v>69</v>
      </c>
      <c r="AA3" s="331" t="s">
        <v>133</v>
      </c>
      <c r="AB3" s="331" t="s">
        <v>141</v>
      </c>
      <c r="AC3" s="332">
        <v>250</v>
      </c>
      <c r="AD3" s="332">
        <v>8</v>
      </c>
      <c r="AE3" s="332">
        <v>8</v>
      </c>
      <c r="AF3" s="957">
        <v>425.6</v>
      </c>
      <c r="AG3" s="957">
        <f t="shared" ref="AG3:AG9" si="0">AF3*(1-(0.95^0*0.9^0*0.8^0*0.7^0*0.65^0*0.93^0*0.93^0*1^0))</f>
        <v>0</v>
      </c>
      <c r="AH3" s="962">
        <f t="shared" ref="AH3:AH9" si="1">AF3-AG3</f>
        <v>425.6</v>
      </c>
      <c r="AI3" s="963">
        <f>AF3*1.07</f>
        <v>455.39200000000005</v>
      </c>
    </row>
    <row r="4" spans="1:37" s="334" customFormat="1">
      <c r="A4" s="961">
        <v>2</v>
      </c>
      <c r="B4" s="331" t="s">
        <v>4712</v>
      </c>
      <c r="C4" s="331" t="s">
        <v>4718</v>
      </c>
      <c r="D4" s="331" t="s">
        <v>4714</v>
      </c>
      <c r="E4" s="331" t="s">
        <v>403</v>
      </c>
      <c r="F4" s="331" t="s">
        <v>4719</v>
      </c>
      <c r="G4" s="331" t="s">
        <v>133</v>
      </c>
      <c r="H4" s="331" t="s">
        <v>4720</v>
      </c>
      <c r="I4" s="331">
        <v>1000</v>
      </c>
      <c r="J4" s="331" t="s">
        <v>121</v>
      </c>
      <c r="K4" s="331" t="s">
        <v>133</v>
      </c>
      <c r="L4" s="331" t="s">
        <v>386</v>
      </c>
      <c r="M4" s="331" t="s">
        <v>113</v>
      </c>
      <c r="N4" s="331" t="s">
        <v>113</v>
      </c>
      <c r="O4" s="331" t="s">
        <v>466</v>
      </c>
      <c r="P4" s="331">
        <v>15</v>
      </c>
      <c r="Q4" s="331" t="s">
        <v>133</v>
      </c>
      <c r="R4" s="331" t="s">
        <v>133</v>
      </c>
      <c r="S4" s="331" t="s">
        <v>133</v>
      </c>
      <c r="T4" s="331" t="s">
        <v>133</v>
      </c>
      <c r="U4" s="331" t="s">
        <v>4721</v>
      </c>
      <c r="V4" s="331" t="s">
        <v>68</v>
      </c>
      <c r="W4" s="331" t="s">
        <v>68</v>
      </c>
      <c r="X4" s="331" t="s">
        <v>68</v>
      </c>
      <c r="Y4" s="331" t="s">
        <v>68</v>
      </c>
      <c r="Z4" s="331" t="s">
        <v>69</v>
      </c>
      <c r="AA4" s="331" t="s">
        <v>133</v>
      </c>
      <c r="AB4" s="331" t="s">
        <v>289</v>
      </c>
      <c r="AC4" s="332">
        <v>250</v>
      </c>
      <c r="AD4" s="332">
        <v>8</v>
      </c>
      <c r="AE4" s="332">
        <v>8</v>
      </c>
      <c r="AF4" s="957">
        <v>425.6</v>
      </c>
      <c r="AG4" s="957">
        <f t="shared" si="0"/>
        <v>0</v>
      </c>
      <c r="AH4" s="962">
        <f t="shared" si="1"/>
        <v>425.6</v>
      </c>
      <c r="AI4" s="963">
        <f t="shared" ref="AI4:AI9" si="2">AF4*1.07</f>
        <v>455.39200000000005</v>
      </c>
    </row>
    <row r="5" spans="1:37" s="334" customFormat="1">
      <c r="A5" s="961">
        <v>3</v>
      </c>
      <c r="B5" s="331" t="s">
        <v>4712</v>
      </c>
      <c r="C5" s="331" t="s">
        <v>4722</v>
      </c>
      <c r="D5" s="331" t="s">
        <v>4714</v>
      </c>
      <c r="E5" s="331" t="s">
        <v>403</v>
      </c>
      <c r="F5" s="331" t="s">
        <v>4719</v>
      </c>
      <c r="G5" s="331" t="s">
        <v>133</v>
      </c>
      <c r="H5" s="331" t="s">
        <v>4720</v>
      </c>
      <c r="I5" s="331">
        <v>1000</v>
      </c>
      <c r="J5" s="331" t="s">
        <v>121</v>
      </c>
      <c r="K5" s="331" t="s">
        <v>133</v>
      </c>
      <c r="L5" s="331" t="s">
        <v>386</v>
      </c>
      <c r="M5" s="331" t="s">
        <v>113</v>
      </c>
      <c r="N5" s="331" t="s">
        <v>113</v>
      </c>
      <c r="O5" s="331" t="s">
        <v>466</v>
      </c>
      <c r="P5" s="331">
        <v>15</v>
      </c>
      <c r="Q5" s="331" t="s">
        <v>133</v>
      </c>
      <c r="R5" s="331" t="s">
        <v>133</v>
      </c>
      <c r="S5" s="331" t="s">
        <v>133</v>
      </c>
      <c r="T5" s="331" t="s">
        <v>133</v>
      </c>
      <c r="U5" s="331" t="s">
        <v>4723</v>
      </c>
      <c r="V5" s="331" t="s">
        <v>68</v>
      </c>
      <c r="W5" s="331" t="s">
        <v>68</v>
      </c>
      <c r="X5" s="331" t="s">
        <v>68</v>
      </c>
      <c r="Y5" s="331" t="s">
        <v>68</v>
      </c>
      <c r="Z5" s="331" t="s">
        <v>69</v>
      </c>
      <c r="AA5" s="331" t="s">
        <v>133</v>
      </c>
      <c r="AB5" s="331" t="s">
        <v>289</v>
      </c>
      <c r="AC5" s="332">
        <v>250</v>
      </c>
      <c r="AD5" s="332">
        <v>8</v>
      </c>
      <c r="AE5" s="332">
        <v>8</v>
      </c>
      <c r="AF5" s="957">
        <v>425.6</v>
      </c>
      <c r="AG5" s="957">
        <f t="shared" si="0"/>
        <v>0</v>
      </c>
      <c r="AH5" s="962">
        <f t="shared" si="1"/>
        <v>425.6</v>
      </c>
      <c r="AI5" s="963">
        <f t="shared" si="2"/>
        <v>455.39200000000005</v>
      </c>
    </row>
    <row r="6" spans="1:37" s="334" customFormat="1">
      <c r="A6" s="961">
        <v>4</v>
      </c>
      <c r="B6" s="331" t="s">
        <v>4712</v>
      </c>
      <c r="C6" s="331" t="s">
        <v>4724</v>
      </c>
      <c r="D6" s="331" t="s">
        <v>4714</v>
      </c>
      <c r="E6" s="331" t="s">
        <v>403</v>
      </c>
      <c r="F6" s="331" t="s">
        <v>4719</v>
      </c>
      <c r="G6" s="331" t="s">
        <v>133</v>
      </c>
      <c r="H6" s="331" t="s">
        <v>4720</v>
      </c>
      <c r="I6" s="331">
        <v>1000</v>
      </c>
      <c r="J6" s="331" t="s">
        <v>121</v>
      </c>
      <c r="K6" s="331" t="s">
        <v>133</v>
      </c>
      <c r="L6" s="331" t="s">
        <v>386</v>
      </c>
      <c r="M6" s="331" t="s">
        <v>113</v>
      </c>
      <c r="N6" s="331" t="s">
        <v>113</v>
      </c>
      <c r="O6" s="331" t="s">
        <v>466</v>
      </c>
      <c r="P6" s="331">
        <v>15</v>
      </c>
      <c r="Q6" s="331" t="s">
        <v>133</v>
      </c>
      <c r="R6" s="331" t="s">
        <v>133</v>
      </c>
      <c r="S6" s="331" t="s">
        <v>133</v>
      </c>
      <c r="T6" s="331" t="s">
        <v>133</v>
      </c>
      <c r="U6" s="331" t="s">
        <v>4725</v>
      </c>
      <c r="V6" s="331" t="s">
        <v>68</v>
      </c>
      <c r="W6" s="331" t="s">
        <v>68</v>
      </c>
      <c r="X6" s="331" t="s">
        <v>68</v>
      </c>
      <c r="Y6" s="331" t="s">
        <v>68</v>
      </c>
      <c r="Z6" s="331" t="s">
        <v>69</v>
      </c>
      <c r="AA6" s="331" t="s">
        <v>133</v>
      </c>
      <c r="AB6" s="331" t="s">
        <v>289</v>
      </c>
      <c r="AC6" s="332">
        <v>250</v>
      </c>
      <c r="AD6" s="332">
        <v>8</v>
      </c>
      <c r="AE6" s="332">
        <v>8</v>
      </c>
      <c r="AF6" s="957">
        <v>425.6</v>
      </c>
      <c r="AG6" s="957">
        <f t="shared" si="0"/>
        <v>0</v>
      </c>
      <c r="AH6" s="962">
        <f t="shared" si="1"/>
        <v>425.6</v>
      </c>
      <c r="AI6" s="963">
        <f t="shared" si="2"/>
        <v>455.39200000000005</v>
      </c>
    </row>
    <row r="7" spans="1:37" s="334" customFormat="1">
      <c r="A7" s="961">
        <v>5</v>
      </c>
      <c r="B7" s="331" t="s">
        <v>4712</v>
      </c>
      <c r="C7" s="331" t="s">
        <v>4726</v>
      </c>
      <c r="D7" s="331" t="s">
        <v>4714</v>
      </c>
      <c r="E7" s="331" t="s">
        <v>417</v>
      </c>
      <c r="F7" s="331" t="s">
        <v>4719</v>
      </c>
      <c r="G7" s="331" t="s">
        <v>133</v>
      </c>
      <c r="H7" s="331" t="s">
        <v>4720</v>
      </c>
      <c r="I7" s="331">
        <v>1000</v>
      </c>
      <c r="J7" s="331" t="s">
        <v>121</v>
      </c>
      <c r="K7" s="331" t="s">
        <v>133</v>
      </c>
      <c r="L7" s="331" t="s">
        <v>386</v>
      </c>
      <c r="M7" s="331" t="s">
        <v>113</v>
      </c>
      <c r="N7" s="331" t="s">
        <v>113</v>
      </c>
      <c r="O7" s="331" t="s">
        <v>466</v>
      </c>
      <c r="P7" s="331">
        <v>15</v>
      </c>
      <c r="Q7" s="331" t="s">
        <v>133</v>
      </c>
      <c r="R7" s="331" t="s">
        <v>133</v>
      </c>
      <c r="S7" s="331" t="s">
        <v>133</v>
      </c>
      <c r="T7" s="331" t="s">
        <v>133</v>
      </c>
      <c r="U7" s="331" t="s">
        <v>4727</v>
      </c>
      <c r="V7" s="331" t="s">
        <v>68</v>
      </c>
      <c r="W7" s="331" t="s">
        <v>68</v>
      </c>
      <c r="X7" s="331" t="s">
        <v>68</v>
      </c>
      <c r="Y7" s="331" t="s">
        <v>68</v>
      </c>
      <c r="Z7" s="331" t="s">
        <v>69</v>
      </c>
      <c r="AA7" s="331" t="s">
        <v>133</v>
      </c>
      <c r="AB7" s="331" t="s">
        <v>289</v>
      </c>
      <c r="AC7" s="332">
        <v>250</v>
      </c>
      <c r="AD7" s="332">
        <v>8</v>
      </c>
      <c r="AE7" s="332">
        <v>8</v>
      </c>
      <c r="AF7" s="957">
        <v>425.6</v>
      </c>
      <c r="AG7" s="957">
        <f t="shared" si="0"/>
        <v>0</v>
      </c>
      <c r="AH7" s="962">
        <f t="shared" si="1"/>
        <v>425.6</v>
      </c>
      <c r="AI7" s="963">
        <f t="shared" si="2"/>
        <v>455.39200000000005</v>
      </c>
    </row>
    <row r="8" spans="1:37" s="334" customFormat="1">
      <c r="A8" s="961">
        <v>6</v>
      </c>
      <c r="B8" s="331" t="s">
        <v>4712</v>
      </c>
      <c r="C8" s="331" t="s">
        <v>4728</v>
      </c>
      <c r="D8" s="331" t="s">
        <v>4714</v>
      </c>
      <c r="E8" s="331" t="s">
        <v>417</v>
      </c>
      <c r="F8" s="331" t="s">
        <v>4719</v>
      </c>
      <c r="G8" s="331" t="s">
        <v>133</v>
      </c>
      <c r="H8" s="331" t="s">
        <v>4720</v>
      </c>
      <c r="I8" s="331">
        <v>1000</v>
      </c>
      <c r="J8" s="331" t="s">
        <v>121</v>
      </c>
      <c r="K8" s="331" t="s">
        <v>133</v>
      </c>
      <c r="L8" s="331" t="s">
        <v>386</v>
      </c>
      <c r="M8" s="331" t="s">
        <v>113</v>
      </c>
      <c r="N8" s="331" t="s">
        <v>113</v>
      </c>
      <c r="O8" s="331" t="s">
        <v>466</v>
      </c>
      <c r="P8" s="331">
        <v>15</v>
      </c>
      <c r="Q8" s="331" t="s">
        <v>133</v>
      </c>
      <c r="R8" s="331" t="s">
        <v>133</v>
      </c>
      <c r="S8" s="331" t="s">
        <v>133</v>
      </c>
      <c r="T8" s="331" t="s">
        <v>133</v>
      </c>
      <c r="U8" s="331" t="s">
        <v>4729</v>
      </c>
      <c r="V8" s="331" t="s">
        <v>68</v>
      </c>
      <c r="W8" s="331" t="s">
        <v>68</v>
      </c>
      <c r="X8" s="331" t="s">
        <v>68</v>
      </c>
      <c r="Y8" s="331" t="s">
        <v>68</v>
      </c>
      <c r="Z8" s="331" t="s">
        <v>69</v>
      </c>
      <c r="AA8" s="331" t="s">
        <v>133</v>
      </c>
      <c r="AB8" s="331" t="s">
        <v>141</v>
      </c>
      <c r="AC8" s="332">
        <v>250</v>
      </c>
      <c r="AD8" s="332">
        <v>8</v>
      </c>
      <c r="AE8" s="332">
        <v>8</v>
      </c>
      <c r="AF8" s="957">
        <v>425.6</v>
      </c>
      <c r="AG8" s="957">
        <f t="shared" si="0"/>
        <v>0</v>
      </c>
      <c r="AH8" s="962">
        <f t="shared" si="1"/>
        <v>425.6</v>
      </c>
      <c r="AI8" s="963">
        <f t="shared" si="2"/>
        <v>455.39200000000005</v>
      </c>
    </row>
    <row r="9" spans="1:37" s="970" customFormat="1" ht="15.75" thickBot="1">
      <c r="A9" s="964">
        <v>7</v>
      </c>
      <c r="B9" s="965" t="s">
        <v>4712</v>
      </c>
      <c r="C9" s="965" t="s">
        <v>4730</v>
      </c>
      <c r="D9" s="965" t="s">
        <v>4714</v>
      </c>
      <c r="E9" s="965" t="s">
        <v>417</v>
      </c>
      <c r="F9" s="965" t="s">
        <v>4719</v>
      </c>
      <c r="G9" s="965" t="s">
        <v>133</v>
      </c>
      <c r="H9" s="965" t="s">
        <v>4720</v>
      </c>
      <c r="I9" s="965">
        <v>1000</v>
      </c>
      <c r="J9" s="965" t="s">
        <v>121</v>
      </c>
      <c r="K9" s="965" t="s">
        <v>133</v>
      </c>
      <c r="L9" s="965" t="s">
        <v>386</v>
      </c>
      <c r="M9" s="965" t="s">
        <v>113</v>
      </c>
      <c r="N9" s="965" t="s">
        <v>113</v>
      </c>
      <c r="O9" s="965" t="s">
        <v>466</v>
      </c>
      <c r="P9" s="965">
        <v>15</v>
      </c>
      <c r="Q9" s="965" t="s">
        <v>133</v>
      </c>
      <c r="R9" s="965" t="s">
        <v>133</v>
      </c>
      <c r="S9" s="965" t="s">
        <v>133</v>
      </c>
      <c r="T9" s="965" t="s">
        <v>133</v>
      </c>
      <c r="U9" s="965" t="s">
        <v>4731</v>
      </c>
      <c r="V9" s="965" t="s">
        <v>68</v>
      </c>
      <c r="W9" s="965" t="s">
        <v>68</v>
      </c>
      <c r="X9" s="965" t="s">
        <v>68</v>
      </c>
      <c r="Y9" s="965" t="s">
        <v>68</v>
      </c>
      <c r="Z9" s="965" t="s">
        <v>69</v>
      </c>
      <c r="AA9" s="965" t="s">
        <v>133</v>
      </c>
      <c r="AB9" s="965" t="s">
        <v>141</v>
      </c>
      <c r="AC9" s="966">
        <v>250</v>
      </c>
      <c r="AD9" s="966">
        <v>8</v>
      </c>
      <c r="AE9" s="966">
        <v>8</v>
      </c>
      <c r="AF9" s="967">
        <v>425.6</v>
      </c>
      <c r="AG9" s="967">
        <f t="shared" si="0"/>
        <v>0</v>
      </c>
      <c r="AH9" s="968">
        <f t="shared" si="1"/>
        <v>425.6</v>
      </c>
      <c r="AI9" s="969">
        <f t="shared" si="2"/>
        <v>455.39200000000005</v>
      </c>
    </row>
    <row r="10" spans="1:37">
      <c r="AH10" s="202"/>
    </row>
    <row r="11" spans="1:37">
      <c r="A11" s="960" t="s">
        <v>133</v>
      </c>
      <c r="AH11" s="202"/>
      <c r="AI11" s="203"/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 r:id="rId1"/>
    </customSheetView>
    <customSheetView guid="{5B1FA305-463D-4B6E-BF98-81A6929C891E}" scale="75" hiddenColumns="1">
      <pageMargins left="0.7" right="0.7" top="0.75" bottom="0.75" header="0.3" footer="0.3"/>
      <pageSetup orientation="portrait" horizontalDpi="4294967295" verticalDpi="4294967295" r:id="rId2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 r:id="rId3"/>
    </customSheetView>
    <customSheetView guid="{B6E6045D-E631-482D-8F65-2EABDB0B6ECE}" scale="75" hiddenColumns="1">
      <selection activeCell="AW39" sqref="AW39"/>
      <pageMargins left="0.7" right="0.7" top="0.75" bottom="0.75" header="0.3" footer="0.3"/>
      <pageSetup orientation="portrait" horizontalDpi="4294967295" verticalDpi="4294967295" r:id="rId4"/>
    </customSheetView>
    <customSheetView guid="{074FE138-8171-45F3-8951-6B9C47661CC2}" scale="75" hiddenColumns="1">
      <selection activeCell="AW39" sqref="AW39"/>
      <pageMargins left="0.7" right="0.7" top="0.75" bottom="0.75" header="0.3" footer="0.3"/>
      <pageSetup orientation="portrait" horizontalDpi="4294967295" verticalDpi="4294967295" r:id="rId5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 r:id="rId6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 r:id="rId7"/>
    </customSheetView>
    <customSheetView guid="{C7D2B2DA-D43B-42CE-8359-0D8E1474403E}" scale="75" hiddenColumns="1">
      <pageMargins left="0.7" right="0.7" top="0.75" bottom="0.75" header="0.3" footer="0.3"/>
      <pageSetup orientation="portrait" horizontalDpi="4294967295" verticalDpi="4294967295" r:id="rId8"/>
    </customSheetView>
    <customSheetView guid="{71B299E4-61CE-49C1-81D9-062E3F90F2BD}" scale="75" hiddenColumns="1">
      <pageMargins left="0.7" right="0.7" top="0.75" bottom="0.75" header="0.3" footer="0.3"/>
      <pageSetup orientation="portrait" horizontalDpi="4294967295" verticalDpi="4294967295" r:id="rId9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 r:id="rId10"/>
    </customSheetView>
  </customSheetViews>
  <pageMargins left="0" right="0" top="0" bottom="0" header="0" footer="0"/>
  <pageSetup orientation="portrait" horizontalDpi="4294967295" verticalDpi="4294967295" r:id="rId11"/>
  <drawing r:id="rId12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00B0F0"/>
  </sheetPr>
  <dimension ref="A1:AK23"/>
  <sheetViews>
    <sheetView zoomScale="75" zoomScaleNormal="75" workbookViewId="0">
      <selection activeCell="A23" sqref="A23"/>
    </sheetView>
  </sheetViews>
  <sheetFormatPr baseColWidth="10" defaultColWidth="9.140625" defaultRowHeight="15"/>
  <cols>
    <col min="1" max="1" width="4.28515625" style="603" bestFit="1" customWidth="1"/>
    <col min="2" max="2" width="8" style="224" bestFit="1" customWidth="1"/>
    <col min="3" max="3" width="12.85546875" style="224" hidden="1" customWidth="1"/>
    <col min="4" max="4" width="7.7109375" style="224" hidden="1" customWidth="1"/>
    <col min="5" max="5" width="11.5703125" style="224" hidden="1" customWidth="1"/>
    <col min="6" max="6" width="18.85546875" style="224" bestFit="1" customWidth="1"/>
    <col min="7" max="7" width="7.140625" style="224" hidden="1" customWidth="1"/>
    <col min="8" max="8" width="16.140625" style="224" bestFit="1" customWidth="1"/>
    <col min="9" max="9" width="8.85546875" style="224" hidden="1" customWidth="1"/>
    <col min="10" max="10" width="6.42578125" style="224" bestFit="1" customWidth="1"/>
    <col min="11" max="11" width="11.5703125" style="224" bestFit="1" customWidth="1"/>
    <col min="12" max="12" width="16.5703125" style="224" bestFit="1" customWidth="1"/>
    <col min="13" max="13" width="11.140625" style="224" bestFit="1" customWidth="1"/>
    <col min="14" max="14" width="6.42578125" style="224" bestFit="1" customWidth="1"/>
    <col min="15" max="15" width="7.5703125" style="224" bestFit="1" customWidth="1"/>
    <col min="16" max="16" width="9.28515625" style="224" hidden="1" customWidth="1"/>
    <col min="17" max="17" width="12.85546875" style="224" hidden="1" customWidth="1"/>
    <col min="18" max="18" width="15.7109375" style="224" hidden="1" customWidth="1"/>
    <col min="19" max="19" width="23.5703125" style="224" customWidth="1"/>
    <col min="20" max="20" width="10.5703125" style="224" hidden="1" customWidth="1"/>
    <col min="21" max="21" width="28.7109375" style="224" bestFit="1" customWidth="1"/>
    <col min="22" max="22" width="46.42578125" style="224" hidden="1" customWidth="1"/>
    <col min="23" max="23" width="46.42578125" style="224" bestFit="1" customWidth="1"/>
    <col min="24" max="24" width="16.85546875" style="224" bestFit="1" customWidth="1"/>
    <col min="25" max="25" width="15" style="224" bestFit="1" customWidth="1"/>
    <col min="26" max="26" width="4.7109375" style="224" bestFit="1" customWidth="1"/>
    <col min="27" max="27" width="6" style="224" customWidth="1"/>
    <col min="28" max="28" width="13.85546875" style="224" hidden="1" customWidth="1"/>
    <col min="29" max="29" width="13.140625" style="91" hidden="1" customWidth="1"/>
    <col min="30" max="30" width="10" style="91" hidden="1" customWidth="1"/>
    <col min="31" max="31" width="9.85546875" style="91" hidden="1" customWidth="1"/>
    <col min="32" max="32" width="8.5703125" style="605" bestFit="1" customWidth="1"/>
    <col min="33" max="33" width="12.5703125" style="605" bestFit="1" customWidth="1"/>
    <col min="34" max="34" width="10" style="91" bestFit="1" customWidth="1"/>
    <col min="35" max="35" width="11" style="31" bestFit="1" customWidth="1"/>
    <col min="36" max="36" width="9.140625" style="92"/>
    <col min="37" max="37" width="80.140625" style="92" bestFit="1" customWidth="1"/>
    <col min="38" max="16384" width="9.140625" style="92"/>
  </cols>
  <sheetData>
    <row r="1" spans="1:37" s="259" customFormat="1" ht="75" customHeight="1" thickBot="1">
      <c r="A1" s="601"/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7"/>
      <c r="AD1" s="257"/>
      <c r="AE1" s="257"/>
      <c r="AF1" s="604"/>
      <c r="AG1" s="604"/>
      <c r="AH1" s="257"/>
      <c r="AI1" s="258"/>
    </row>
    <row r="2" spans="1:37" s="622" customFormat="1" ht="15.75" thickBot="1">
      <c r="A2" s="439" t="s">
        <v>22</v>
      </c>
      <c r="B2" s="618" t="s">
        <v>23</v>
      </c>
      <c r="C2" s="618" t="s">
        <v>24</v>
      </c>
      <c r="D2" s="618" t="s">
        <v>25</v>
      </c>
      <c r="E2" s="618" t="s">
        <v>26</v>
      </c>
      <c r="F2" s="618" t="s">
        <v>27</v>
      </c>
      <c r="G2" s="618" t="s">
        <v>28</v>
      </c>
      <c r="H2" s="618" t="s">
        <v>29</v>
      </c>
      <c r="I2" s="618" t="s">
        <v>30</v>
      </c>
      <c r="J2" s="618" t="s">
        <v>31</v>
      </c>
      <c r="K2" s="618" t="s">
        <v>32</v>
      </c>
      <c r="L2" s="618" t="s">
        <v>33</v>
      </c>
      <c r="M2" s="618" t="s">
        <v>34</v>
      </c>
      <c r="N2" s="618" t="s">
        <v>35</v>
      </c>
      <c r="O2" s="618" t="s">
        <v>36</v>
      </c>
      <c r="P2" s="618" t="s">
        <v>37</v>
      </c>
      <c r="Q2" s="618" t="s">
        <v>38</v>
      </c>
      <c r="R2" s="618" t="s">
        <v>39</v>
      </c>
      <c r="S2" s="618" t="s">
        <v>40</v>
      </c>
      <c r="T2" s="618" t="s">
        <v>41</v>
      </c>
      <c r="U2" s="618" t="s">
        <v>42</v>
      </c>
      <c r="V2" s="618" t="s">
        <v>43</v>
      </c>
      <c r="W2" s="618" t="s">
        <v>44</v>
      </c>
      <c r="X2" s="618" t="s">
        <v>45</v>
      </c>
      <c r="Y2" s="618" t="s">
        <v>46</v>
      </c>
      <c r="Z2" s="618" t="s">
        <v>47</v>
      </c>
      <c r="AA2" s="618" t="s">
        <v>48</v>
      </c>
      <c r="AB2" s="618" t="s">
        <v>49</v>
      </c>
      <c r="AC2" s="377" t="s">
        <v>50</v>
      </c>
      <c r="AD2" s="377" t="s">
        <v>51</v>
      </c>
      <c r="AE2" s="377" t="s">
        <v>52</v>
      </c>
      <c r="AF2" s="377" t="s">
        <v>53</v>
      </c>
      <c r="AG2" s="377" t="s">
        <v>54</v>
      </c>
      <c r="AH2" s="377" t="s">
        <v>55</v>
      </c>
      <c r="AI2" s="619" t="s">
        <v>56</v>
      </c>
      <c r="AJ2" s="620"/>
      <c r="AK2" s="621" t="s">
        <v>57</v>
      </c>
    </row>
    <row r="3" spans="1:37" s="259" customFormat="1">
      <c r="A3" s="606">
        <v>1</v>
      </c>
      <c r="B3" s="256" t="s">
        <v>0</v>
      </c>
      <c r="C3" s="256" t="s">
        <v>7547</v>
      </c>
      <c r="D3" s="256" t="s">
        <v>7495</v>
      </c>
      <c r="E3" s="256" t="s">
        <v>7510</v>
      </c>
      <c r="F3" s="256" t="s">
        <v>1059</v>
      </c>
      <c r="G3" s="256"/>
      <c r="H3" s="256" t="s">
        <v>1060</v>
      </c>
      <c r="I3" s="256" t="s">
        <v>746</v>
      </c>
      <c r="J3" s="256" t="s">
        <v>389</v>
      </c>
      <c r="K3" s="256" t="s">
        <v>194</v>
      </c>
      <c r="L3" s="256">
        <v>300</v>
      </c>
      <c r="M3" s="256" t="s">
        <v>74</v>
      </c>
      <c r="N3" s="256" t="s">
        <v>113</v>
      </c>
      <c r="O3" s="256" t="s">
        <v>65</v>
      </c>
      <c r="P3" s="256"/>
      <c r="Q3" s="256"/>
      <c r="R3" s="256"/>
      <c r="S3" s="256" t="s">
        <v>7492</v>
      </c>
      <c r="T3" s="256" t="s">
        <v>375</v>
      </c>
      <c r="U3" s="256" t="s">
        <v>7546</v>
      </c>
      <c r="V3" s="256" t="s">
        <v>68</v>
      </c>
      <c r="W3" s="256" t="s">
        <v>68</v>
      </c>
      <c r="X3" s="256" t="s">
        <v>68</v>
      </c>
      <c r="Y3" s="256" t="s">
        <v>68</v>
      </c>
      <c r="Z3" s="256" t="s">
        <v>69</v>
      </c>
      <c r="AA3" s="256"/>
      <c r="AB3" s="256" t="s">
        <v>4732</v>
      </c>
      <c r="AC3" s="257">
        <v>159</v>
      </c>
      <c r="AD3" s="257">
        <v>15</v>
      </c>
      <c r="AE3" s="257">
        <v>0</v>
      </c>
      <c r="AF3" s="604">
        <v>278.40000000000003</v>
      </c>
      <c r="AG3" s="604">
        <v>0</v>
      </c>
      <c r="AH3" s="607">
        <f t="shared" ref="AH3:AH21" si="0">AF3-AG3</f>
        <v>278.40000000000003</v>
      </c>
      <c r="AI3" s="458">
        <f>AF3*1.07</f>
        <v>297.88800000000003</v>
      </c>
      <c r="AK3" s="259" t="s">
        <v>789</v>
      </c>
    </row>
    <row r="4" spans="1:37" s="259" customFormat="1">
      <c r="A4" s="606">
        <v>2</v>
      </c>
      <c r="B4" s="256" t="s">
        <v>0</v>
      </c>
      <c r="C4" s="256" t="s">
        <v>7545</v>
      </c>
      <c r="D4" s="256" t="s">
        <v>7495</v>
      </c>
      <c r="E4" s="256" t="s">
        <v>7510</v>
      </c>
      <c r="F4" s="256" t="s">
        <v>1059</v>
      </c>
      <c r="G4" s="256"/>
      <c r="H4" s="256" t="s">
        <v>1060</v>
      </c>
      <c r="I4" s="256" t="s">
        <v>746</v>
      </c>
      <c r="J4" s="256" t="s">
        <v>389</v>
      </c>
      <c r="K4" s="256" t="s">
        <v>194</v>
      </c>
      <c r="L4" s="256">
        <v>600</v>
      </c>
      <c r="M4" s="256" t="s">
        <v>74</v>
      </c>
      <c r="N4" s="256" t="s">
        <v>113</v>
      </c>
      <c r="O4" s="256" t="s">
        <v>65</v>
      </c>
      <c r="P4" s="256"/>
      <c r="Q4" s="256"/>
      <c r="R4" s="256"/>
      <c r="S4" s="256" t="s">
        <v>7492</v>
      </c>
      <c r="T4" s="256" t="s">
        <v>375</v>
      </c>
      <c r="U4" s="256" t="s">
        <v>7544</v>
      </c>
      <c r="V4" s="256" t="s">
        <v>68</v>
      </c>
      <c r="W4" s="256" t="s">
        <v>68</v>
      </c>
      <c r="X4" s="256" t="s">
        <v>68</v>
      </c>
      <c r="Y4" s="256" t="s">
        <v>68</v>
      </c>
      <c r="Z4" s="256" t="s">
        <v>69</v>
      </c>
      <c r="AA4" s="256"/>
      <c r="AB4" s="256" t="s">
        <v>4732</v>
      </c>
      <c r="AC4" s="257">
        <v>159</v>
      </c>
      <c r="AD4" s="257">
        <v>15</v>
      </c>
      <c r="AE4" s="257">
        <v>0</v>
      </c>
      <c r="AF4" s="604">
        <v>278.40000000000003</v>
      </c>
      <c r="AG4" s="604">
        <v>0</v>
      </c>
      <c r="AH4" s="607">
        <f t="shared" si="0"/>
        <v>278.40000000000003</v>
      </c>
      <c r="AI4" s="458">
        <f t="shared" ref="AI4:AI21" si="1">AF4*1.07</f>
        <v>297.88800000000003</v>
      </c>
      <c r="AK4" s="259" t="s">
        <v>792</v>
      </c>
    </row>
    <row r="5" spans="1:37" s="259" customFormat="1">
      <c r="A5" s="606">
        <v>3</v>
      </c>
      <c r="B5" s="256" t="s">
        <v>0</v>
      </c>
      <c r="C5" s="256" t="s">
        <v>7543</v>
      </c>
      <c r="D5" s="256" t="s">
        <v>7495</v>
      </c>
      <c r="E5" s="256" t="s">
        <v>7510</v>
      </c>
      <c r="F5" s="256" t="s">
        <v>1059</v>
      </c>
      <c r="G5" s="256"/>
      <c r="H5" s="256" t="s">
        <v>1060</v>
      </c>
      <c r="I5" s="256" t="s">
        <v>746</v>
      </c>
      <c r="J5" s="256" t="s">
        <v>389</v>
      </c>
      <c r="K5" s="256" t="s">
        <v>194</v>
      </c>
      <c r="L5" s="256">
        <v>600</v>
      </c>
      <c r="M5" s="256" t="s">
        <v>74</v>
      </c>
      <c r="N5" s="256" t="s">
        <v>113</v>
      </c>
      <c r="O5" s="256" t="s">
        <v>65</v>
      </c>
      <c r="P5" s="256"/>
      <c r="Q5" s="256"/>
      <c r="R5" s="256"/>
      <c r="S5" s="256" t="s">
        <v>7492</v>
      </c>
      <c r="T5" s="256" t="s">
        <v>375</v>
      </c>
      <c r="U5" s="256" t="s">
        <v>7542</v>
      </c>
      <c r="V5" s="256" t="s">
        <v>332</v>
      </c>
      <c r="W5" s="256" t="s">
        <v>332</v>
      </c>
      <c r="X5" s="256" t="s">
        <v>68</v>
      </c>
      <c r="Y5" s="256" t="s">
        <v>68</v>
      </c>
      <c r="Z5" s="256" t="s">
        <v>69</v>
      </c>
      <c r="AA5" s="256"/>
      <c r="AB5" s="256" t="s">
        <v>7506</v>
      </c>
      <c r="AC5" s="257">
        <v>159</v>
      </c>
      <c r="AD5" s="257">
        <v>15</v>
      </c>
      <c r="AE5" s="257">
        <v>0</v>
      </c>
      <c r="AF5" s="604">
        <v>278.40000000000003</v>
      </c>
      <c r="AG5" s="604">
        <v>0</v>
      </c>
      <c r="AH5" s="607">
        <f t="shared" si="0"/>
        <v>278.40000000000003</v>
      </c>
      <c r="AI5" s="458">
        <f t="shared" si="1"/>
        <v>297.88800000000003</v>
      </c>
    </row>
    <row r="6" spans="1:37" s="259" customFormat="1">
      <c r="A6" s="606">
        <v>4</v>
      </c>
      <c r="B6" s="256" t="s">
        <v>0</v>
      </c>
      <c r="C6" s="256" t="s">
        <v>7541</v>
      </c>
      <c r="D6" s="256" t="s">
        <v>7495</v>
      </c>
      <c r="E6" s="256" t="s">
        <v>7510</v>
      </c>
      <c r="F6" s="256" t="s">
        <v>1059</v>
      </c>
      <c r="G6" s="256"/>
      <c r="H6" s="256" t="s">
        <v>1060</v>
      </c>
      <c r="I6" s="256" t="s">
        <v>746</v>
      </c>
      <c r="J6" s="256" t="s">
        <v>389</v>
      </c>
      <c r="K6" s="256" t="s">
        <v>194</v>
      </c>
      <c r="L6" s="256"/>
      <c r="M6" s="256" t="s">
        <v>74</v>
      </c>
      <c r="N6" s="256" t="s">
        <v>113</v>
      </c>
      <c r="O6" s="256" t="s">
        <v>65</v>
      </c>
      <c r="P6" s="256"/>
      <c r="Q6" s="256"/>
      <c r="R6" s="256"/>
      <c r="S6" s="256" t="s">
        <v>7492</v>
      </c>
      <c r="T6" s="256" t="s">
        <v>375</v>
      </c>
      <c r="U6" s="256" t="s">
        <v>7540</v>
      </c>
      <c r="V6" s="256" t="s">
        <v>68</v>
      </c>
      <c r="W6" s="256" t="s">
        <v>68</v>
      </c>
      <c r="X6" s="256" t="s">
        <v>68</v>
      </c>
      <c r="Y6" s="256" t="s">
        <v>68</v>
      </c>
      <c r="Z6" s="256" t="s">
        <v>69</v>
      </c>
      <c r="AA6" s="256"/>
      <c r="AB6" s="256" t="s">
        <v>4732</v>
      </c>
      <c r="AC6" s="257">
        <v>159</v>
      </c>
      <c r="AD6" s="257">
        <v>15</v>
      </c>
      <c r="AE6" s="257">
        <v>-10</v>
      </c>
      <c r="AF6" s="604">
        <v>262.40000000000003</v>
      </c>
      <c r="AG6" s="604">
        <v>0</v>
      </c>
      <c r="AH6" s="607">
        <f t="shared" si="0"/>
        <v>262.40000000000003</v>
      </c>
      <c r="AI6" s="458">
        <f t="shared" si="1"/>
        <v>280.76800000000003</v>
      </c>
    </row>
    <row r="7" spans="1:37" s="259" customFormat="1">
      <c r="A7" s="606">
        <v>5</v>
      </c>
      <c r="B7" s="256" t="s">
        <v>0</v>
      </c>
      <c r="C7" s="256" t="s">
        <v>7539</v>
      </c>
      <c r="D7" s="256" t="s">
        <v>7495</v>
      </c>
      <c r="E7" s="256" t="s">
        <v>7510</v>
      </c>
      <c r="F7" s="256" t="s">
        <v>1059</v>
      </c>
      <c r="G7" s="256"/>
      <c r="H7" s="256" t="s">
        <v>1060</v>
      </c>
      <c r="I7" s="256" t="s">
        <v>746</v>
      </c>
      <c r="J7" s="256" t="s">
        <v>389</v>
      </c>
      <c r="K7" s="256" t="s">
        <v>194</v>
      </c>
      <c r="L7" s="256"/>
      <c r="M7" s="256" t="s">
        <v>74</v>
      </c>
      <c r="N7" s="256" t="s">
        <v>113</v>
      </c>
      <c r="O7" s="256" t="s">
        <v>65</v>
      </c>
      <c r="P7" s="256"/>
      <c r="Q7" s="256"/>
      <c r="R7" s="256"/>
      <c r="S7" s="256" t="s">
        <v>7492</v>
      </c>
      <c r="T7" s="256" t="s">
        <v>375</v>
      </c>
      <c r="U7" s="256" t="s">
        <v>7538</v>
      </c>
      <c r="V7" s="256" t="s">
        <v>68</v>
      </c>
      <c r="W7" s="256" t="s">
        <v>68</v>
      </c>
      <c r="X7" s="256" t="s">
        <v>68</v>
      </c>
      <c r="Y7" s="256" t="s">
        <v>68</v>
      </c>
      <c r="Z7" s="256" t="s">
        <v>69</v>
      </c>
      <c r="AA7" s="256"/>
      <c r="AB7" s="256" t="s">
        <v>4732</v>
      </c>
      <c r="AC7" s="257">
        <v>159</v>
      </c>
      <c r="AD7" s="257">
        <v>15</v>
      </c>
      <c r="AE7" s="257">
        <v>-10</v>
      </c>
      <c r="AF7" s="604">
        <v>262.40000000000003</v>
      </c>
      <c r="AG7" s="604">
        <v>0</v>
      </c>
      <c r="AH7" s="607">
        <f t="shared" si="0"/>
        <v>262.40000000000003</v>
      </c>
      <c r="AI7" s="458">
        <f t="shared" si="1"/>
        <v>280.76800000000003</v>
      </c>
    </row>
    <row r="8" spans="1:37" s="259" customFormat="1">
      <c r="A8" s="606">
        <v>6</v>
      </c>
      <c r="B8" s="256" t="s">
        <v>0</v>
      </c>
      <c r="C8" s="256" t="s">
        <v>7537</v>
      </c>
      <c r="D8" s="256" t="s">
        <v>7495</v>
      </c>
      <c r="E8" s="256" t="s">
        <v>7510</v>
      </c>
      <c r="F8" s="256" t="s">
        <v>1059</v>
      </c>
      <c r="G8" s="256"/>
      <c r="H8" s="256" t="s">
        <v>1060</v>
      </c>
      <c r="I8" s="256" t="s">
        <v>746</v>
      </c>
      <c r="J8" s="256" t="s">
        <v>389</v>
      </c>
      <c r="K8" s="256" t="s">
        <v>194</v>
      </c>
      <c r="L8" s="256"/>
      <c r="M8" s="256" t="s">
        <v>74</v>
      </c>
      <c r="N8" s="256" t="s">
        <v>113</v>
      </c>
      <c r="O8" s="256" t="s">
        <v>65</v>
      </c>
      <c r="P8" s="256"/>
      <c r="Q8" s="256"/>
      <c r="R8" s="256"/>
      <c r="S8" s="256" t="s">
        <v>7492</v>
      </c>
      <c r="T8" s="256" t="s">
        <v>375</v>
      </c>
      <c r="U8" s="256" t="s">
        <v>7536</v>
      </c>
      <c r="V8" s="256" t="s">
        <v>68</v>
      </c>
      <c r="W8" s="256" t="s">
        <v>68</v>
      </c>
      <c r="X8" s="256" t="s">
        <v>68</v>
      </c>
      <c r="Y8" s="256" t="s">
        <v>68</v>
      </c>
      <c r="Z8" s="256" t="s">
        <v>69</v>
      </c>
      <c r="AA8" s="256"/>
      <c r="AB8" s="256" t="s">
        <v>4732</v>
      </c>
      <c r="AC8" s="257">
        <v>159</v>
      </c>
      <c r="AD8" s="257">
        <v>15</v>
      </c>
      <c r="AE8" s="257">
        <v>-10</v>
      </c>
      <c r="AF8" s="604">
        <v>262.40000000000003</v>
      </c>
      <c r="AG8" s="604">
        <v>0</v>
      </c>
      <c r="AH8" s="607">
        <f t="shared" si="0"/>
        <v>262.40000000000003</v>
      </c>
      <c r="AI8" s="458">
        <f t="shared" si="1"/>
        <v>280.76800000000003</v>
      </c>
    </row>
    <row r="9" spans="1:37" s="259" customFormat="1">
      <c r="A9" s="606">
        <v>7</v>
      </c>
      <c r="B9" s="256" t="s">
        <v>0</v>
      </c>
      <c r="C9" s="256" t="s">
        <v>7535</v>
      </c>
      <c r="D9" s="256" t="s">
        <v>7495</v>
      </c>
      <c r="E9" s="256" t="s">
        <v>7510</v>
      </c>
      <c r="F9" s="256" t="s">
        <v>1059</v>
      </c>
      <c r="G9" s="256"/>
      <c r="H9" s="256" t="s">
        <v>1060</v>
      </c>
      <c r="I9" s="256" t="s">
        <v>746</v>
      </c>
      <c r="J9" s="256" t="s">
        <v>389</v>
      </c>
      <c r="K9" s="256" t="s">
        <v>194</v>
      </c>
      <c r="L9" s="256" t="s">
        <v>1066</v>
      </c>
      <c r="M9" s="256" t="s">
        <v>74</v>
      </c>
      <c r="N9" s="256" t="s">
        <v>113</v>
      </c>
      <c r="O9" s="256" t="s">
        <v>65</v>
      </c>
      <c r="P9" s="256"/>
      <c r="Q9" s="256"/>
      <c r="R9" s="256"/>
      <c r="S9" s="256" t="s">
        <v>7492</v>
      </c>
      <c r="T9" s="256" t="s">
        <v>375</v>
      </c>
      <c r="U9" s="256" t="s">
        <v>7534</v>
      </c>
      <c r="V9" s="256" t="s">
        <v>68</v>
      </c>
      <c r="W9" s="256" t="s">
        <v>68</v>
      </c>
      <c r="X9" s="256" t="s">
        <v>68</v>
      </c>
      <c r="Y9" s="256" t="s">
        <v>68</v>
      </c>
      <c r="Z9" s="256" t="s">
        <v>69</v>
      </c>
      <c r="AA9" s="256"/>
      <c r="AB9" s="256" t="s">
        <v>4732</v>
      </c>
      <c r="AC9" s="257">
        <v>159</v>
      </c>
      <c r="AD9" s="257">
        <v>15</v>
      </c>
      <c r="AE9" s="257">
        <v>8</v>
      </c>
      <c r="AF9" s="604">
        <v>291.2</v>
      </c>
      <c r="AG9" s="604">
        <v>0</v>
      </c>
      <c r="AH9" s="607">
        <f t="shared" si="0"/>
        <v>291.2</v>
      </c>
      <c r="AI9" s="458">
        <f t="shared" si="1"/>
        <v>311.584</v>
      </c>
    </row>
    <row r="10" spans="1:37" s="259" customFormat="1">
      <c r="A10" s="606">
        <v>8</v>
      </c>
      <c r="B10" s="256" t="s">
        <v>0</v>
      </c>
      <c r="C10" s="256" t="s">
        <v>7533</v>
      </c>
      <c r="D10" s="256" t="s">
        <v>7495</v>
      </c>
      <c r="E10" s="256" t="s">
        <v>7510</v>
      </c>
      <c r="F10" s="256" t="s">
        <v>1059</v>
      </c>
      <c r="G10" s="256"/>
      <c r="H10" s="256" t="s">
        <v>1060</v>
      </c>
      <c r="I10" s="256" t="s">
        <v>746</v>
      </c>
      <c r="J10" s="256" t="s">
        <v>389</v>
      </c>
      <c r="K10" s="256" t="s">
        <v>194</v>
      </c>
      <c r="L10" s="256" t="s">
        <v>1066</v>
      </c>
      <c r="M10" s="256" t="s">
        <v>74</v>
      </c>
      <c r="N10" s="256" t="s">
        <v>113</v>
      </c>
      <c r="O10" s="256" t="s">
        <v>65</v>
      </c>
      <c r="P10" s="256"/>
      <c r="Q10" s="256"/>
      <c r="R10" s="256"/>
      <c r="S10" s="256" t="s">
        <v>7492</v>
      </c>
      <c r="T10" s="256" t="s">
        <v>375</v>
      </c>
      <c r="U10" s="256" t="s">
        <v>7532</v>
      </c>
      <c r="V10" s="256" t="s">
        <v>68</v>
      </c>
      <c r="W10" s="256" t="s">
        <v>68</v>
      </c>
      <c r="X10" s="256" t="s">
        <v>68</v>
      </c>
      <c r="Y10" s="256" t="s">
        <v>68</v>
      </c>
      <c r="Z10" s="256" t="s">
        <v>69</v>
      </c>
      <c r="AA10" s="256"/>
      <c r="AB10" s="256" t="s">
        <v>4732</v>
      </c>
      <c r="AC10" s="257">
        <v>159</v>
      </c>
      <c r="AD10" s="257">
        <v>15</v>
      </c>
      <c r="AE10" s="257">
        <v>8</v>
      </c>
      <c r="AF10" s="604">
        <v>291.2</v>
      </c>
      <c r="AG10" s="604">
        <v>0</v>
      </c>
      <c r="AH10" s="607">
        <f t="shared" si="0"/>
        <v>291.2</v>
      </c>
      <c r="AI10" s="458">
        <f t="shared" si="1"/>
        <v>311.584</v>
      </c>
    </row>
    <row r="11" spans="1:37" s="259" customFormat="1">
      <c r="A11" s="606">
        <v>9</v>
      </c>
      <c r="B11" s="256" t="s">
        <v>0</v>
      </c>
      <c r="C11" s="256" t="s">
        <v>7531</v>
      </c>
      <c r="D11" s="256" t="s">
        <v>7495</v>
      </c>
      <c r="E11" s="256" t="s">
        <v>7510</v>
      </c>
      <c r="F11" s="256" t="s">
        <v>1059</v>
      </c>
      <c r="G11" s="256"/>
      <c r="H11" s="256" t="s">
        <v>1060</v>
      </c>
      <c r="I11" s="256" t="s">
        <v>746</v>
      </c>
      <c r="J11" s="256" t="s">
        <v>389</v>
      </c>
      <c r="K11" s="256" t="s">
        <v>194</v>
      </c>
      <c r="L11" s="256" t="s">
        <v>1066</v>
      </c>
      <c r="M11" s="256" t="s">
        <v>74</v>
      </c>
      <c r="N11" s="256" t="s">
        <v>113</v>
      </c>
      <c r="O11" s="256" t="s">
        <v>65</v>
      </c>
      <c r="P11" s="256"/>
      <c r="Q11" s="256"/>
      <c r="R11" s="256"/>
      <c r="S11" s="256" t="s">
        <v>7492</v>
      </c>
      <c r="T11" s="256" t="s">
        <v>375</v>
      </c>
      <c r="U11" s="256" t="s">
        <v>7530</v>
      </c>
      <c r="V11" s="256" t="s">
        <v>68</v>
      </c>
      <c r="W11" s="256" t="s">
        <v>68</v>
      </c>
      <c r="X11" s="256" t="s">
        <v>68</v>
      </c>
      <c r="Y11" s="256" t="s">
        <v>68</v>
      </c>
      <c r="Z11" s="256" t="s">
        <v>69</v>
      </c>
      <c r="AA11" s="256"/>
      <c r="AB11" s="256" t="s">
        <v>4732</v>
      </c>
      <c r="AC11" s="257">
        <v>159</v>
      </c>
      <c r="AD11" s="257">
        <v>15</v>
      </c>
      <c r="AE11" s="257">
        <v>8</v>
      </c>
      <c r="AF11" s="604">
        <v>291.2</v>
      </c>
      <c r="AG11" s="604">
        <v>0</v>
      </c>
      <c r="AH11" s="607">
        <f t="shared" si="0"/>
        <v>291.2</v>
      </c>
      <c r="AI11" s="458">
        <f t="shared" si="1"/>
        <v>311.584</v>
      </c>
    </row>
    <row r="12" spans="1:37" s="259" customFormat="1">
      <c r="A12" s="606">
        <v>10</v>
      </c>
      <c r="B12" s="256" t="s">
        <v>0</v>
      </c>
      <c r="C12" s="256" t="s">
        <v>7529</v>
      </c>
      <c r="D12" s="256" t="s">
        <v>7495</v>
      </c>
      <c r="E12" s="256" t="s">
        <v>7510</v>
      </c>
      <c r="F12" s="256" t="s">
        <v>1059</v>
      </c>
      <c r="G12" s="256"/>
      <c r="H12" s="256" t="s">
        <v>1060</v>
      </c>
      <c r="I12" s="256" t="s">
        <v>746</v>
      </c>
      <c r="J12" s="256" t="s">
        <v>389</v>
      </c>
      <c r="K12" s="256" t="s">
        <v>194</v>
      </c>
      <c r="L12" s="256" t="s">
        <v>1066</v>
      </c>
      <c r="M12" s="256" t="s">
        <v>74</v>
      </c>
      <c r="N12" s="256" t="s">
        <v>113</v>
      </c>
      <c r="O12" s="256" t="s">
        <v>65</v>
      </c>
      <c r="P12" s="256"/>
      <c r="Q12" s="256"/>
      <c r="R12" s="256"/>
      <c r="S12" s="256" t="s">
        <v>7492</v>
      </c>
      <c r="T12" s="256" t="s">
        <v>375</v>
      </c>
      <c r="U12" s="256" t="s">
        <v>7528</v>
      </c>
      <c r="V12" s="256" t="s">
        <v>68</v>
      </c>
      <c r="W12" s="256" t="s">
        <v>68</v>
      </c>
      <c r="X12" s="256" t="s">
        <v>68</v>
      </c>
      <c r="Y12" s="256" t="s">
        <v>68</v>
      </c>
      <c r="Z12" s="256" t="s">
        <v>69</v>
      </c>
      <c r="AA12" s="256"/>
      <c r="AB12" s="256" t="s">
        <v>4732</v>
      </c>
      <c r="AC12" s="257">
        <v>159</v>
      </c>
      <c r="AD12" s="257">
        <v>15</v>
      </c>
      <c r="AE12" s="257">
        <v>8</v>
      </c>
      <c r="AF12" s="604">
        <v>291.2</v>
      </c>
      <c r="AG12" s="604">
        <v>0</v>
      </c>
      <c r="AH12" s="607">
        <f t="shared" si="0"/>
        <v>291.2</v>
      </c>
      <c r="AI12" s="458">
        <f t="shared" si="1"/>
        <v>311.584</v>
      </c>
    </row>
    <row r="13" spans="1:37" s="259" customFormat="1">
      <c r="A13" s="606">
        <v>11</v>
      </c>
      <c r="B13" s="256" t="s">
        <v>0</v>
      </c>
      <c r="C13" s="256" t="s">
        <v>7527</v>
      </c>
      <c r="D13" s="256" t="s">
        <v>7495</v>
      </c>
      <c r="E13" s="256" t="s">
        <v>7510</v>
      </c>
      <c r="F13" s="256" t="s">
        <v>1059</v>
      </c>
      <c r="G13" s="256"/>
      <c r="H13" s="256" t="s">
        <v>4177</v>
      </c>
      <c r="I13" s="256">
        <v>3000</v>
      </c>
      <c r="J13" s="256" t="s">
        <v>108</v>
      </c>
      <c r="K13" s="256"/>
      <c r="L13" s="256"/>
      <c r="M13" s="256" t="s">
        <v>74</v>
      </c>
      <c r="N13" s="256" t="s">
        <v>113</v>
      </c>
      <c r="O13" s="256" t="s">
        <v>65</v>
      </c>
      <c r="P13" s="256"/>
      <c r="Q13" s="256"/>
      <c r="R13" s="256"/>
      <c r="S13" s="256"/>
      <c r="T13" s="256"/>
      <c r="U13" s="256" t="s">
        <v>7526</v>
      </c>
      <c r="V13" s="256" t="s">
        <v>68</v>
      </c>
      <c r="W13" s="256" t="s">
        <v>68</v>
      </c>
      <c r="X13" s="256" t="s">
        <v>68</v>
      </c>
      <c r="Y13" s="256" t="s">
        <v>68</v>
      </c>
      <c r="Z13" s="256" t="s">
        <v>69</v>
      </c>
      <c r="AA13" s="256"/>
      <c r="AB13" s="256" t="s">
        <v>4732</v>
      </c>
      <c r="AC13" s="257">
        <v>159</v>
      </c>
      <c r="AD13" s="257">
        <v>0</v>
      </c>
      <c r="AE13" s="257">
        <v>-10</v>
      </c>
      <c r="AF13" s="604">
        <v>238.4</v>
      </c>
      <c r="AG13" s="604">
        <v>0</v>
      </c>
      <c r="AH13" s="607">
        <f t="shared" si="0"/>
        <v>238.4</v>
      </c>
      <c r="AI13" s="458">
        <f t="shared" si="1"/>
        <v>255.08800000000002</v>
      </c>
    </row>
    <row r="14" spans="1:37" s="259" customFormat="1">
      <c r="A14" s="606">
        <v>12</v>
      </c>
      <c r="B14" s="256" t="s">
        <v>0</v>
      </c>
      <c r="C14" s="256" t="s">
        <v>7525</v>
      </c>
      <c r="D14" s="256" t="s">
        <v>7495</v>
      </c>
      <c r="E14" s="256" t="s">
        <v>344</v>
      </c>
      <c r="F14" s="256" t="s">
        <v>7524</v>
      </c>
      <c r="G14" s="256"/>
      <c r="H14" s="256" t="s">
        <v>7523</v>
      </c>
      <c r="I14" s="256">
        <v>2000</v>
      </c>
      <c r="J14" s="256" t="s">
        <v>389</v>
      </c>
      <c r="K14" s="256"/>
      <c r="L14" s="256"/>
      <c r="M14" s="256" t="s">
        <v>74</v>
      </c>
      <c r="N14" s="256" t="s">
        <v>113</v>
      </c>
      <c r="O14" s="256" t="s">
        <v>65</v>
      </c>
      <c r="P14" s="256"/>
      <c r="Q14" s="256"/>
      <c r="R14" s="256"/>
      <c r="S14" s="256"/>
      <c r="T14" s="256"/>
      <c r="U14" s="256" t="s">
        <v>7522</v>
      </c>
      <c r="V14" s="256" t="s">
        <v>68</v>
      </c>
      <c r="W14" s="256" t="s">
        <v>68</v>
      </c>
      <c r="X14" s="256" t="s">
        <v>68</v>
      </c>
      <c r="Y14" s="256" t="s">
        <v>68</v>
      </c>
      <c r="Z14" s="256" t="s">
        <v>69</v>
      </c>
      <c r="AA14" s="256"/>
      <c r="AB14" s="256" t="s">
        <v>141</v>
      </c>
      <c r="AC14" s="257">
        <v>50</v>
      </c>
      <c r="AD14" s="257">
        <v>15</v>
      </c>
      <c r="AE14" s="257">
        <v>-10</v>
      </c>
      <c r="AF14" s="604">
        <v>88</v>
      </c>
      <c r="AG14" s="604">
        <v>0</v>
      </c>
      <c r="AH14" s="607">
        <f t="shared" si="0"/>
        <v>88</v>
      </c>
      <c r="AI14" s="458">
        <f t="shared" si="1"/>
        <v>94.160000000000011</v>
      </c>
    </row>
    <row r="15" spans="1:37" s="259" customFormat="1">
      <c r="A15" s="606">
        <v>13</v>
      </c>
      <c r="B15" s="256" t="s">
        <v>0</v>
      </c>
      <c r="C15" s="256" t="s">
        <v>7521</v>
      </c>
      <c r="D15" s="256" t="s">
        <v>7495</v>
      </c>
      <c r="E15" s="256" t="s">
        <v>422</v>
      </c>
      <c r="F15" s="256" t="s">
        <v>7518</v>
      </c>
      <c r="G15" s="256"/>
      <c r="H15" s="256" t="s">
        <v>7517</v>
      </c>
      <c r="I15" s="256">
        <v>2000</v>
      </c>
      <c r="J15" s="256" t="s">
        <v>396</v>
      </c>
      <c r="K15" s="256"/>
      <c r="L15" s="256"/>
      <c r="M15" s="256" t="s">
        <v>113</v>
      </c>
      <c r="N15" s="256" t="s">
        <v>113</v>
      </c>
      <c r="O15" s="256" t="s">
        <v>65</v>
      </c>
      <c r="P15" s="256"/>
      <c r="Q15" s="256"/>
      <c r="R15" s="256"/>
      <c r="S15" s="256"/>
      <c r="T15" s="256"/>
      <c r="U15" s="256" t="s">
        <v>7520</v>
      </c>
      <c r="V15" s="256" t="s">
        <v>68</v>
      </c>
      <c r="W15" s="256" t="s">
        <v>68</v>
      </c>
      <c r="X15" s="256" t="s">
        <v>68</v>
      </c>
      <c r="Y15" s="256" t="s">
        <v>68</v>
      </c>
      <c r="Z15" s="256" t="s">
        <v>69</v>
      </c>
      <c r="AA15" s="256"/>
      <c r="AB15" s="256" t="s">
        <v>4732</v>
      </c>
      <c r="AC15" s="257">
        <v>50</v>
      </c>
      <c r="AD15" s="257">
        <v>25</v>
      </c>
      <c r="AE15" s="257">
        <v>-10</v>
      </c>
      <c r="AF15" s="604">
        <v>104</v>
      </c>
      <c r="AG15" s="604">
        <v>0</v>
      </c>
      <c r="AH15" s="607">
        <f t="shared" si="0"/>
        <v>104</v>
      </c>
      <c r="AI15" s="458">
        <f t="shared" si="1"/>
        <v>111.28</v>
      </c>
    </row>
    <row r="16" spans="1:37" s="259" customFormat="1">
      <c r="A16" s="606">
        <v>14</v>
      </c>
      <c r="B16" s="256" t="s">
        <v>0</v>
      </c>
      <c r="C16" s="256" t="s">
        <v>7519</v>
      </c>
      <c r="D16" s="256" t="s">
        <v>7495</v>
      </c>
      <c r="E16" s="256" t="s">
        <v>422</v>
      </c>
      <c r="F16" s="256" t="s">
        <v>7518</v>
      </c>
      <c r="G16" s="256"/>
      <c r="H16" s="256" t="s">
        <v>7517</v>
      </c>
      <c r="I16" s="256">
        <v>2000</v>
      </c>
      <c r="J16" s="256" t="s">
        <v>396</v>
      </c>
      <c r="K16" s="256"/>
      <c r="L16" s="256"/>
      <c r="M16" s="256" t="s">
        <v>113</v>
      </c>
      <c r="N16" s="256" t="s">
        <v>113</v>
      </c>
      <c r="O16" s="256" t="s">
        <v>65</v>
      </c>
      <c r="P16" s="256"/>
      <c r="Q16" s="256"/>
      <c r="R16" s="256"/>
      <c r="S16" s="256"/>
      <c r="T16" s="256"/>
      <c r="U16" s="256" t="s">
        <v>7516</v>
      </c>
      <c r="V16" s="256" t="s">
        <v>68</v>
      </c>
      <c r="W16" s="256" t="s">
        <v>68</v>
      </c>
      <c r="X16" s="256" t="s">
        <v>68</v>
      </c>
      <c r="Y16" s="256" t="s">
        <v>68</v>
      </c>
      <c r="Z16" s="256" t="s">
        <v>69</v>
      </c>
      <c r="AA16" s="256"/>
      <c r="AB16" s="256" t="s">
        <v>4732</v>
      </c>
      <c r="AC16" s="257">
        <v>50</v>
      </c>
      <c r="AD16" s="257">
        <v>25</v>
      </c>
      <c r="AE16" s="257">
        <v>-10</v>
      </c>
      <c r="AF16" s="604">
        <v>104</v>
      </c>
      <c r="AG16" s="604">
        <v>0</v>
      </c>
      <c r="AH16" s="607">
        <f t="shared" si="0"/>
        <v>104</v>
      </c>
      <c r="AI16" s="458">
        <f t="shared" si="1"/>
        <v>111.28</v>
      </c>
    </row>
    <row r="17" spans="1:35" s="259" customFormat="1">
      <c r="A17" s="606">
        <v>15</v>
      </c>
      <c r="B17" s="256" t="s">
        <v>0</v>
      </c>
      <c r="C17" s="256" t="s">
        <v>7515</v>
      </c>
      <c r="D17" s="256" t="s">
        <v>7495</v>
      </c>
      <c r="E17" s="256" t="s">
        <v>2594</v>
      </c>
      <c r="F17" s="256" t="s">
        <v>7514</v>
      </c>
      <c r="G17" s="256"/>
      <c r="H17" s="256" t="s">
        <v>718</v>
      </c>
      <c r="I17" s="256" t="s">
        <v>669</v>
      </c>
      <c r="J17" s="256" t="s">
        <v>670</v>
      </c>
      <c r="K17" s="256" t="s">
        <v>437</v>
      </c>
      <c r="L17" s="256" t="s">
        <v>7513</v>
      </c>
      <c r="M17" s="256" t="s">
        <v>74</v>
      </c>
      <c r="N17" s="256" t="s">
        <v>113</v>
      </c>
      <c r="O17" s="256" t="s">
        <v>65</v>
      </c>
      <c r="P17" s="256"/>
      <c r="Q17" s="256"/>
      <c r="R17" s="256"/>
      <c r="S17" s="256" t="s">
        <v>7498</v>
      </c>
      <c r="T17" s="256" t="s">
        <v>375</v>
      </c>
      <c r="U17" s="256" t="s">
        <v>7512</v>
      </c>
      <c r="V17" s="256" t="s">
        <v>68</v>
      </c>
      <c r="W17" s="256" t="s">
        <v>68</v>
      </c>
      <c r="X17" s="256" t="s">
        <v>68</v>
      </c>
      <c r="Y17" s="256" t="s">
        <v>68</v>
      </c>
      <c r="Z17" s="256" t="s">
        <v>69</v>
      </c>
      <c r="AA17" s="256"/>
      <c r="AB17" s="256" t="s">
        <v>4732</v>
      </c>
      <c r="AC17" s="257">
        <v>50</v>
      </c>
      <c r="AD17" s="257">
        <v>18</v>
      </c>
      <c r="AE17" s="257">
        <v>32</v>
      </c>
      <c r="AF17" s="604">
        <v>160</v>
      </c>
      <c r="AG17" s="604">
        <v>0</v>
      </c>
      <c r="AH17" s="607">
        <f t="shared" si="0"/>
        <v>160</v>
      </c>
      <c r="AI17" s="458">
        <f t="shared" si="1"/>
        <v>171.20000000000002</v>
      </c>
    </row>
    <row r="18" spans="1:35" s="259" customFormat="1">
      <c r="A18" s="606">
        <v>16</v>
      </c>
      <c r="B18" s="256" t="s">
        <v>0</v>
      </c>
      <c r="C18" s="256" t="s">
        <v>7511</v>
      </c>
      <c r="D18" s="256" t="s">
        <v>7495</v>
      </c>
      <c r="E18" s="256" t="s">
        <v>7510</v>
      </c>
      <c r="F18" s="256" t="s">
        <v>1080</v>
      </c>
      <c r="G18" s="256"/>
      <c r="H18" s="256" t="s">
        <v>1081</v>
      </c>
      <c r="I18" s="256">
        <v>2000</v>
      </c>
      <c r="J18" s="256" t="s">
        <v>108</v>
      </c>
      <c r="K18" s="256" t="s">
        <v>194</v>
      </c>
      <c r="L18" s="256">
        <v>300</v>
      </c>
      <c r="M18" s="256" t="s">
        <v>63</v>
      </c>
      <c r="N18" s="256" t="s">
        <v>113</v>
      </c>
      <c r="O18" s="256" t="s">
        <v>65</v>
      </c>
      <c r="P18" s="256"/>
      <c r="Q18" s="256"/>
      <c r="R18" s="256"/>
      <c r="S18" s="256" t="s">
        <v>7492</v>
      </c>
      <c r="T18" s="256" t="s">
        <v>375</v>
      </c>
      <c r="U18" s="256" t="s">
        <v>7509</v>
      </c>
      <c r="V18" s="256" t="s">
        <v>7508</v>
      </c>
      <c r="W18" s="256" t="s">
        <v>7507</v>
      </c>
      <c r="X18" s="256" t="s">
        <v>68</v>
      </c>
      <c r="Y18" s="256" t="s">
        <v>68</v>
      </c>
      <c r="Z18" s="256" t="s">
        <v>69</v>
      </c>
      <c r="AA18" s="256"/>
      <c r="AB18" s="256" t="s">
        <v>7506</v>
      </c>
      <c r="AC18" s="257">
        <v>50</v>
      </c>
      <c r="AD18" s="257">
        <v>0</v>
      </c>
      <c r="AE18" s="257">
        <v>0</v>
      </c>
      <c r="AF18" s="604">
        <v>80</v>
      </c>
      <c r="AG18" s="604">
        <v>0</v>
      </c>
      <c r="AH18" s="607">
        <f t="shared" si="0"/>
        <v>80</v>
      </c>
      <c r="AI18" s="458">
        <f t="shared" si="1"/>
        <v>85.600000000000009</v>
      </c>
    </row>
    <row r="19" spans="1:35" s="259" customFormat="1">
      <c r="A19" s="606">
        <v>17</v>
      </c>
      <c r="B19" s="256" t="s">
        <v>0</v>
      </c>
      <c r="C19" s="256" t="s">
        <v>7505</v>
      </c>
      <c r="D19" s="256" t="s">
        <v>7495</v>
      </c>
      <c r="E19" s="256" t="s">
        <v>422</v>
      </c>
      <c r="F19" s="256" t="s">
        <v>7501</v>
      </c>
      <c r="G19" s="256"/>
      <c r="H19" s="256" t="s">
        <v>7504</v>
      </c>
      <c r="I19" s="256">
        <v>2000</v>
      </c>
      <c r="J19" s="256" t="s">
        <v>396</v>
      </c>
      <c r="K19" s="256"/>
      <c r="L19" s="256"/>
      <c r="M19" s="256" t="s">
        <v>113</v>
      </c>
      <c r="N19" s="256" t="s">
        <v>113</v>
      </c>
      <c r="O19" s="256" t="s">
        <v>65</v>
      </c>
      <c r="P19" s="256"/>
      <c r="Q19" s="256"/>
      <c r="R19" s="256"/>
      <c r="S19" s="256"/>
      <c r="T19" s="256"/>
      <c r="U19" s="256" t="s">
        <v>7503</v>
      </c>
      <c r="V19" s="256" t="s">
        <v>68</v>
      </c>
      <c r="W19" s="256" t="s">
        <v>68</v>
      </c>
      <c r="X19" s="256" t="s">
        <v>68</v>
      </c>
      <c r="Y19" s="256" t="s">
        <v>68</v>
      </c>
      <c r="Z19" s="256" t="s">
        <v>69</v>
      </c>
      <c r="AA19" s="256"/>
      <c r="AB19" s="256" t="s">
        <v>4732</v>
      </c>
      <c r="AC19" s="257">
        <v>50</v>
      </c>
      <c r="AD19" s="257">
        <v>25</v>
      </c>
      <c r="AE19" s="257">
        <v>-10</v>
      </c>
      <c r="AF19" s="604">
        <v>104</v>
      </c>
      <c r="AG19" s="604">
        <v>0</v>
      </c>
      <c r="AH19" s="607">
        <f t="shared" si="0"/>
        <v>104</v>
      </c>
      <c r="AI19" s="458">
        <f t="shared" si="1"/>
        <v>111.28</v>
      </c>
    </row>
    <row r="20" spans="1:35" s="259" customFormat="1">
      <c r="A20" s="606">
        <v>18</v>
      </c>
      <c r="B20" s="256" t="s">
        <v>0</v>
      </c>
      <c r="C20" s="256" t="s">
        <v>7502</v>
      </c>
      <c r="D20" s="256" t="s">
        <v>7495</v>
      </c>
      <c r="E20" s="256" t="s">
        <v>381</v>
      </c>
      <c r="F20" s="256" t="s">
        <v>7501</v>
      </c>
      <c r="G20" s="256"/>
      <c r="H20" s="256" t="s">
        <v>7500</v>
      </c>
      <c r="I20" s="256">
        <v>2000</v>
      </c>
      <c r="J20" s="256" t="s">
        <v>396</v>
      </c>
      <c r="K20" s="256" t="s">
        <v>194</v>
      </c>
      <c r="L20" s="256" t="s">
        <v>7499</v>
      </c>
      <c r="M20" s="256" t="s">
        <v>113</v>
      </c>
      <c r="N20" s="256" t="s">
        <v>113</v>
      </c>
      <c r="O20" s="256" t="s">
        <v>65</v>
      </c>
      <c r="P20" s="256"/>
      <c r="Q20" s="256"/>
      <c r="R20" s="256"/>
      <c r="S20" s="256" t="s">
        <v>7498</v>
      </c>
      <c r="T20" s="256" t="s">
        <v>375</v>
      </c>
      <c r="U20" s="256" t="s">
        <v>7497</v>
      </c>
      <c r="V20" s="256" t="s">
        <v>68</v>
      </c>
      <c r="W20" s="256" t="s">
        <v>68</v>
      </c>
      <c r="X20" s="256" t="s">
        <v>68</v>
      </c>
      <c r="Y20" s="256" t="s">
        <v>68</v>
      </c>
      <c r="Z20" s="256" t="s">
        <v>69</v>
      </c>
      <c r="AA20" s="256"/>
      <c r="AB20" s="256" t="s">
        <v>4732</v>
      </c>
      <c r="AC20" s="257">
        <v>50</v>
      </c>
      <c r="AD20" s="257">
        <v>25</v>
      </c>
      <c r="AE20" s="257">
        <v>72</v>
      </c>
      <c r="AF20" s="604">
        <v>235.20000000000002</v>
      </c>
      <c r="AG20" s="604">
        <v>0</v>
      </c>
      <c r="AH20" s="607">
        <f t="shared" si="0"/>
        <v>235.20000000000002</v>
      </c>
      <c r="AI20" s="458">
        <f t="shared" si="1"/>
        <v>251.66400000000004</v>
      </c>
    </row>
    <row r="21" spans="1:35" s="613" customFormat="1" ht="15.75" thickBot="1">
      <c r="A21" s="608">
        <v>19</v>
      </c>
      <c r="B21" s="609" t="s">
        <v>0</v>
      </c>
      <c r="C21" s="609" t="s">
        <v>7496</v>
      </c>
      <c r="D21" s="609" t="s">
        <v>7495</v>
      </c>
      <c r="E21" s="609" t="s">
        <v>440</v>
      </c>
      <c r="F21" s="609" t="s">
        <v>7494</v>
      </c>
      <c r="G21" s="609"/>
      <c r="H21" s="609" t="s">
        <v>1081</v>
      </c>
      <c r="I21" s="609">
        <v>2000</v>
      </c>
      <c r="J21" s="609" t="s">
        <v>108</v>
      </c>
      <c r="K21" s="609" t="s">
        <v>194</v>
      </c>
      <c r="L21" s="609" t="s">
        <v>7493</v>
      </c>
      <c r="M21" s="609" t="s">
        <v>74</v>
      </c>
      <c r="N21" s="609" t="s">
        <v>113</v>
      </c>
      <c r="O21" s="609" t="s">
        <v>65</v>
      </c>
      <c r="P21" s="609"/>
      <c r="Q21" s="609"/>
      <c r="R21" s="609"/>
      <c r="S21" s="609" t="s">
        <v>7492</v>
      </c>
      <c r="T21" s="609" t="s">
        <v>375</v>
      </c>
      <c r="U21" s="609" t="s">
        <v>7491</v>
      </c>
      <c r="V21" s="609" t="s">
        <v>68</v>
      </c>
      <c r="W21" s="609" t="s">
        <v>68</v>
      </c>
      <c r="X21" s="609" t="s">
        <v>68</v>
      </c>
      <c r="Y21" s="609" t="s">
        <v>68</v>
      </c>
      <c r="Z21" s="609" t="s">
        <v>69</v>
      </c>
      <c r="AA21" s="609"/>
      <c r="AB21" s="609" t="s">
        <v>4732</v>
      </c>
      <c r="AC21" s="610">
        <v>50</v>
      </c>
      <c r="AD21" s="610">
        <v>0</v>
      </c>
      <c r="AE21" s="610">
        <v>0</v>
      </c>
      <c r="AF21" s="611">
        <v>80</v>
      </c>
      <c r="AG21" s="611">
        <v>0</v>
      </c>
      <c r="AH21" s="612">
        <f t="shared" si="0"/>
        <v>80</v>
      </c>
      <c r="AI21" s="466">
        <f t="shared" si="1"/>
        <v>85.600000000000009</v>
      </c>
    </row>
    <row r="22" spans="1:35">
      <c r="AH22" s="93"/>
    </row>
    <row r="23" spans="1:35">
      <c r="A23" s="603" t="s">
        <v>133</v>
      </c>
      <c r="AH23" s="93"/>
      <c r="AI23" s="35"/>
    </row>
  </sheetData>
  <customSheetViews>
    <customSheetView guid="{1B6ADCBD-C280-4470-851F-30A10F715017}" scale="75" hiddenColumns="1">
      <pageMargins left="0.7" right="0.7" top="0.75" bottom="0.75" header="0.3" footer="0.3"/>
      <pageSetup orientation="portrait" horizontalDpi="4294967295" verticalDpi="4294967295"/>
    </customSheetView>
    <customSheetView guid="{BF7BEA0E-ED18-4608-868B-0C16A30D130B}" scale="75" hiddenColumns="1">
      <pageMargins left="0.7" right="0.7" top="0.75" bottom="0.75" header="0.3" footer="0.3"/>
      <pageSetup orientation="portrait" horizontalDpi="4294967295" verticalDpi="4294967295"/>
    </customSheetView>
  </customSheetViews>
  <hyperlinks>
    <hyperlink ref="AK2" location="'OVERVIEW'!A1" display="BACK TO OVERVIEW"/>
  </hyperlinks>
  <pageMargins left="0.7" right="0.7" top="0.75" bottom="0.75" header="0.3" footer="0.3"/>
  <pageSetup orientation="portrait" horizontalDpi="4294967295" verticalDpi="4294967295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00B0F0"/>
  </sheetPr>
  <dimension ref="A1:AK34"/>
  <sheetViews>
    <sheetView zoomScale="75" zoomScaleNormal="75" workbookViewId="0">
      <selection activeCell="B1" sqref="B1"/>
    </sheetView>
  </sheetViews>
  <sheetFormatPr baseColWidth="10" defaultColWidth="9.140625" defaultRowHeight="15"/>
  <cols>
    <col min="1" max="1" width="4.28515625" style="603" bestFit="1" customWidth="1"/>
    <col min="2" max="2" width="8" style="224" bestFit="1" customWidth="1"/>
    <col min="3" max="3" width="12.85546875" style="224" hidden="1" customWidth="1"/>
    <col min="4" max="4" width="7.7109375" style="224" hidden="1" customWidth="1"/>
    <col min="5" max="5" width="11.5703125" style="224" hidden="1" customWidth="1"/>
    <col min="6" max="6" width="20.140625" style="224" bestFit="1" customWidth="1"/>
    <col min="7" max="7" width="7.140625" style="224" hidden="1" customWidth="1"/>
    <col min="8" max="8" width="10.85546875" style="224" bestFit="1" customWidth="1"/>
    <col min="9" max="9" width="8.85546875" style="224" hidden="1" customWidth="1"/>
    <col min="10" max="10" width="7.5703125" style="224" bestFit="1" customWidth="1"/>
    <col min="11" max="11" width="23" style="224" bestFit="1" customWidth="1"/>
    <col min="12" max="12" width="15.42578125" style="224" bestFit="1" customWidth="1"/>
    <col min="13" max="13" width="11.140625" style="224" bestFit="1" customWidth="1"/>
    <col min="14" max="14" width="6.42578125" style="224" bestFit="1" customWidth="1"/>
    <col min="15" max="15" width="22.140625" style="224" bestFit="1" customWidth="1"/>
    <col min="16" max="16" width="9.28515625" style="224" hidden="1" customWidth="1"/>
    <col min="17" max="17" width="12.85546875" style="224" hidden="1" customWidth="1"/>
    <col min="18" max="18" width="15.7109375" style="224" hidden="1" customWidth="1"/>
    <col min="19" max="19" width="16.7109375" style="224" customWidth="1"/>
    <col min="20" max="20" width="10.5703125" style="224" hidden="1" customWidth="1"/>
    <col min="21" max="21" width="29.140625" style="224" bestFit="1" customWidth="1"/>
    <col min="22" max="22" width="8.5703125" style="224" hidden="1" customWidth="1"/>
    <col min="23" max="23" width="16.28515625" style="224" bestFit="1" customWidth="1"/>
    <col min="24" max="24" width="16.85546875" style="224" bestFit="1" customWidth="1"/>
    <col min="25" max="25" width="15" style="224" bestFit="1" customWidth="1"/>
    <col min="26" max="26" width="4.7109375" style="224" bestFit="1" customWidth="1"/>
    <col min="27" max="27" width="6" style="224" customWidth="1"/>
    <col min="28" max="28" width="13.85546875" style="224" hidden="1" customWidth="1"/>
    <col min="29" max="29" width="13.140625" style="91" hidden="1" customWidth="1"/>
    <col min="30" max="30" width="10" style="91" hidden="1" customWidth="1"/>
    <col min="31" max="31" width="9.85546875" style="91" hidden="1" customWidth="1"/>
    <col min="32" max="32" width="8.5703125" style="605" bestFit="1" customWidth="1"/>
    <col min="33" max="33" width="12.5703125" style="605" bestFit="1" customWidth="1"/>
    <col min="34" max="34" width="10" style="91" bestFit="1" customWidth="1"/>
    <col min="35" max="35" width="11" style="31" bestFit="1" customWidth="1"/>
    <col min="36" max="36" width="9.140625" style="92"/>
    <col min="37" max="37" width="80.140625" style="92" bestFit="1" customWidth="1"/>
    <col min="38" max="16384" width="9.140625" style="92"/>
  </cols>
  <sheetData>
    <row r="1" spans="1:37" s="259" customFormat="1" ht="78.75" customHeight="1" thickBot="1">
      <c r="A1" s="601"/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7"/>
      <c r="AD1" s="257"/>
      <c r="AE1" s="257"/>
      <c r="AF1" s="604"/>
      <c r="AG1" s="604"/>
      <c r="AH1" s="257"/>
      <c r="AI1" s="258"/>
    </row>
    <row r="2" spans="1:37" s="622" customFormat="1" ht="15.75" thickBot="1">
      <c r="A2" s="439" t="s">
        <v>22</v>
      </c>
      <c r="B2" s="618" t="s">
        <v>23</v>
      </c>
      <c r="C2" s="618" t="s">
        <v>24</v>
      </c>
      <c r="D2" s="618" t="s">
        <v>25</v>
      </c>
      <c r="E2" s="618" t="s">
        <v>26</v>
      </c>
      <c r="F2" s="618" t="s">
        <v>27</v>
      </c>
      <c r="G2" s="618" t="s">
        <v>28</v>
      </c>
      <c r="H2" s="618" t="s">
        <v>29</v>
      </c>
      <c r="I2" s="618" t="s">
        <v>30</v>
      </c>
      <c r="J2" s="618" t="s">
        <v>31</v>
      </c>
      <c r="K2" s="618" t="s">
        <v>32</v>
      </c>
      <c r="L2" s="618" t="s">
        <v>33</v>
      </c>
      <c r="M2" s="618" t="s">
        <v>34</v>
      </c>
      <c r="N2" s="618" t="s">
        <v>35</v>
      </c>
      <c r="O2" s="618" t="s">
        <v>36</v>
      </c>
      <c r="P2" s="618" t="s">
        <v>37</v>
      </c>
      <c r="Q2" s="618" t="s">
        <v>38</v>
      </c>
      <c r="R2" s="618" t="s">
        <v>39</v>
      </c>
      <c r="S2" s="618" t="s">
        <v>40</v>
      </c>
      <c r="T2" s="618" t="s">
        <v>41</v>
      </c>
      <c r="U2" s="618" t="s">
        <v>42</v>
      </c>
      <c r="V2" s="618" t="s">
        <v>43</v>
      </c>
      <c r="W2" s="618" t="s">
        <v>44</v>
      </c>
      <c r="X2" s="618" t="s">
        <v>45</v>
      </c>
      <c r="Y2" s="618" t="s">
        <v>46</v>
      </c>
      <c r="Z2" s="618" t="s">
        <v>47</v>
      </c>
      <c r="AA2" s="618" t="s">
        <v>48</v>
      </c>
      <c r="AB2" s="618" t="s">
        <v>49</v>
      </c>
      <c r="AC2" s="377" t="s">
        <v>50</v>
      </c>
      <c r="AD2" s="377" t="s">
        <v>51</v>
      </c>
      <c r="AE2" s="377" t="s">
        <v>52</v>
      </c>
      <c r="AF2" s="377" t="s">
        <v>53</v>
      </c>
      <c r="AG2" s="377" t="s">
        <v>54</v>
      </c>
      <c r="AH2" s="377" t="s">
        <v>55</v>
      </c>
      <c r="AI2" s="619" t="s">
        <v>56</v>
      </c>
      <c r="AJ2" s="620"/>
      <c r="AK2" s="621"/>
    </row>
    <row r="3" spans="1:37" s="259" customFormat="1">
      <c r="A3" s="606">
        <v>1</v>
      </c>
      <c r="B3" s="256" t="s">
        <v>0</v>
      </c>
      <c r="C3" s="256" t="s">
        <v>7652</v>
      </c>
      <c r="D3" s="256" t="s">
        <v>7554</v>
      </c>
      <c r="E3" s="256" t="s">
        <v>358</v>
      </c>
      <c r="F3" s="256" t="s">
        <v>7651</v>
      </c>
      <c r="G3" s="256"/>
      <c r="H3" s="256" t="s">
        <v>7650</v>
      </c>
      <c r="I3" s="256"/>
      <c r="J3" s="256" t="s">
        <v>454</v>
      </c>
      <c r="K3" s="256"/>
      <c r="L3" s="256"/>
      <c r="M3" s="256" t="s">
        <v>113</v>
      </c>
      <c r="N3" s="256" t="s">
        <v>113</v>
      </c>
      <c r="O3" s="256" t="s">
        <v>4738</v>
      </c>
      <c r="P3" s="256"/>
      <c r="Q3" s="256"/>
      <c r="R3" s="256"/>
      <c r="S3" s="256"/>
      <c r="T3" s="256"/>
      <c r="U3" s="256" t="s">
        <v>7649</v>
      </c>
      <c r="V3" s="256" t="s">
        <v>68</v>
      </c>
      <c r="W3" s="256" t="s">
        <v>68</v>
      </c>
      <c r="X3" s="256" t="s">
        <v>68</v>
      </c>
      <c r="Y3" s="256" t="s">
        <v>68</v>
      </c>
      <c r="Z3" s="256" t="s">
        <v>69</v>
      </c>
      <c r="AA3" s="256"/>
      <c r="AB3" s="256" t="s">
        <v>4732</v>
      </c>
      <c r="AC3" s="257">
        <v>82</v>
      </c>
      <c r="AD3" s="257">
        <v>30</v>
      </c>
      <c r="AE3" s="257">
        <v>-10</v>
      </c>
      <c r="AF3" s="604">
        <v>163.20000000000002</v>
      </c>
      <c r="AG3" s="604">
        <v>0</v>
      </c>
      <c r="AH3" s="607">
        <f t="shared" ref="AH3:AH32" si="0">AF3-AG3</f>
        <v>163.20000000000002</v>
      </c>
      <c r="AI3" s="458">
        <f>AF3*1.07</f>
        <v>174.62400000000002</v>
      </c>
      <c r="AK3" s="259" t="s">
        <v>789</v>
      </c>
    </row>
    <row r="4" spans="1:37" s="259" customFormat="1">
      <c r="A4" s="606">
        <v>2</v>
      </c>
      <c r="B4" s="256" t="s">
        <v>0</v>
      </c>
      <c r="C4" s="256" t="s">
        <v>7648</v>
      </c>
      <c r="D4" s="256" t="s">
        <v>7554</v>
      </c>
      <c r="E4" s="256" t="s">
        <v>298</v>
      </c>
      <c r="F4" s="256" t="s">
        <v>7647</v>
      </c>
      <c r="G4" s="256"/>
      <c r="H4" s="256" t="s">
        <v>7646</v>
      </c>
      <c r="I4" s="256">
        <v>3000</v>
      </c>
      <c r="J4" s="256" t="s">
        <v>121</v>
      </c>
      <c r="K4" s="256"/>
      <c r="L4" s="256"/>
      <c r="M4" s="256" t="s">
        <v>63</v>
      </c>
      <c r="N4" s="256" t="s">
        <v>113</v>
      </c>
      <c r="O4" s="256" t="s">
        <v>4738</v>
      </c>
      <c r="P4" s="256"/>
      <c r="Q4" s="256"/>
      <c r="R4" s="256"/>
      <c r="S4" s="256"/>
      <c r="T4" s="256"/>
      <c r="U4" s="256" t="s">
        <v>7645</v>
      </c>
      <c r="V4" s="256" t="s">
        <v>68</v>
      </c>
      <c r="W4" s="256" t="s">
        <v>68</v>
      </c>
      <c r="X4" s="256" t="s">
        <v>68</v>
      </c>
      <c r="Y4" s="256" t="s">
        <v>68</v>
      </c>
      <c r="Z4" s="256" t="s">
        <v>69</v>
      </c>
      <c r="AA4" s="256"/>
      <c r="AB4" s="256" t="s">
        <v>4732</v>
      </c>
      <c r="AC4" s="257">
        <v>34</v>
      </c>
      <c r="AD4" s="257">
        <v>8</v>
      </c>
      <c r="AE4" s="257">
        <v>-10</v>
      </c>
      <c r="AF4" s="604">
        <v>51.2</v>
      </c>
      <c r="AG4" s="604">
        <v>0</v>
      </c>
      <c r="AH4" s="607">
        <f t="shared" si="0"/>
        <v>51.2</v>
      </c>
      <c r="AI4" s="458">
        <f t="shared" ref="AI4:AI32" si="1">AF4*1.07</f>
        <v>54.784000000000006</v>
      </c>
      <c r="AK4" s="259" t="s">
        <v>792</v>
      </c>
    </row>
    <row r="5" spans="1:37" s="259" customFormat="1">
      <c r="A5" s="606">
        <v>3</v>
      </c>
      <c r="B5" s="256" t="s">
        <v>0</v>
      </c>
      <c r="C5" s="256" t="s">
        <v>7644</v>
      </c>
      <c r="D5" s="256" t="s">
        <v>7554</v>
      </c>
      <c r="E5" s="256" t="s">
        <v>601</v>
      </c>
      <c r="F5" s="256" t="s">
        <v>7592</v>
      </c>
      <c r="G5" s="256"/>
      <c r="H5" s="256" t="s">
        <v>4810</v>
      </c>
      <c r="I5" s="256"/>
      <c r="J5" s="256" t="s">
        <v>4768</v>
      </c>
      <c r="K5" s="256"/>
      <c r="L5" s="256"/>
      <c r="M5" s="256" t="s">
        <v>74</v>
      </c>
      <c r="N5" s="256" t="s">
        <v>113</v>
      </c>
      <c r="O5" s="256" t="s">
        <v>4738</v>
      </c>
      <c r="P5" s="256"/>
      <c r="Q5" s="256"/>
      <c r="R5" s="256"/>
      <c r="S5" s="256"/>
      <c r="T5" s="256"/>
      <c r="U5" s="256" t="s">
        <v>7643</v>
      </c>
      <c r="V5" s="256" t="s">
        <v>68</v>
      </c>
      <c r="W5" s="256" t="s">
        <v>68</v>
      </c>
      <c r="X5" s="256" t="s">
        <v>68</v>
      </c>
      <c r="Y5" s="256" t="s">
        <v>68</v>
      </c>
      <c r="Z5" s="256" t="s">
        <v>69</v>
      </c>
      <c r="AA5" s="256"/>
      <c r="AB5" s="256" t="s">
        <v>4732</v>
      </c>
      <c r="AC5" s="257">
        <v>86</v>
      </c>
      <c r="AD5" s="257">
        <v>60</v>
      </c>
      <c r="AE5" s="257">
        <v>-10</v>
      </c>
      <c r="AF5" s="604">
        <v>217.60000000000002</v>
      </c>
      <c r="AG5" s="604">
        <v>0</v>
      </c>
      <c r="AH5" s="607">
        <f t="shared" si="0"/>
        <v>217.60000000000002</v>
      </c>
      <c r="AI5" s="458">
        <f t="shared" si="1"/>
        <v>232.83200000000005</v>
      </c>
    </row>
    <row r="6" spans="1:37" s="259" customFormat="1">
      <c r="A6" s="606">
        <v>4</v>
      </c>
      <c r="B6" s="256" t="s">
        <v>0</v>
      </c>
      <c r="C6" s="256" t="s">
        <v>7642</v>
      </c>
      <c r="D6" s="256" t="s">
        <v>7554</v>
      </c>
      <c r="E6" s="256" t="s">
        <v>601</v>
      </c>
      <c r="F6" s="256" t="s">
        <v>7592</v>
      </c>
      <c r="G6" s="256"/>
      <c r="H6" s="256" t="s">
        <v>4810</v>
      </c>
      <c r="I6" s="256"/>
      <c r="J6" s="256" t="s">
        <v>4768</v>
      </c>
      <c r="K6" s="256"/>
      <c r="L6" s="256"/>
      <c r="M6" s="256" t="s">
        <v>74</v>
      </c>
      <c r="N6" s="256" t="s">
        <v>113</v>
      </c>
      <c r="O6" s="256" t="s">
        <v>4738</v>
      </c>
      <c r="P6" s="256"/>
      <c r="Q6" s="256"/>
      <c r="R6" s="256"/>
      <c r="S6" s="256"/>
      <c r="T6" s="256"/>
      <c r="U6" s="256" t="s">
        <v>7641</v>
      </c>
      <c r="V6" s="256" t="s">
        <v>68</v>
      </c>
      <c r="W6" s="256" t="s">
        <v>68</v>
      </c>
      <c r="X6" s="256" t="s">
        <v>68</v>
      </c>
      <c r="Y6" s="256" t="s">
        <v>68</v>
      </c>
      <c r="Z6" s="256" t="s">
        <v>69</v>
      </c>
      <c r="AA6" s="256"/>
      <c r="AB6" s="256" t="s">
        <v>4732</v>
      </c>
      <c r="AC6" s="257">
        <v>86</v>
      </c>
      <c r="AD6" s="257">
        <v>60</v>
      </c>
      <c r="AE6" s="257">
        <v>-10</v>
      </c>
      <c r="AF6" s="604">
        <v>217.60000000000002</v>
      </c>
      <c r="AG6" s="604">
        <v>0</v>
      </c>
      <c r="AH6" s="607">
        <f t="shared" si="0"/>
        <v>217.60000000000002</v>
      </c>
      <c r="AI6" s="458">
        <f t="shared" si="1"/>
        <v>232.83200000000005</v>
      </c>
    </row>
    <row r="7" spans="1:37" s="259" customFormat="1">
      <c r="A7" s="606">
        <v>5</v>
      </c>
      <c r="B7" s="256" t="s">
        <v>0</v>
      </c>
      <c r="C7" s="256" t="s">
        <v>7640</v>
      </c>
      <c r="D7" s="256" t="s">
        <v>7554</v>
      </c>
      <c r="E7" s="256" t="s">
        <v>601</v>
      </c>
      <c r="F7" s="256" t="s">
        <v>7592</v>
      </c>
      <c r="G7" s="256"/>
      <c r="H7" s="256" t="s">
        <v>4810</v>
      </c>
      <c r="I7" s="256"/>
      <c r="J7" s="256" t="s">
        <v>4768</v>
      </c>
      <c r="K7" s="256"/>
      <c r="L7" s="256"/>
      <c r="M7" s="256" t="s">
        <v>74</v>
      </c>
      <c r="N7" s="256" t="s">
        <v>113</v>
      </c>
      <c r="O7" s="256" t="s">
        <v>4738</v>
      </c>
      <c r="P7" s="256"/>
      <c r="Q7" s="256"/>
      <c r="R7" s="256"/>
      <c r="S7" s="256"/>
      <c r="T7" s="256"/>
      <c r="U7" s="256" t="s">
        <v>7639</v>
      </c>
      <c r="V7" s="256" t="s">
        <v>68</v>
      </c>
      <c r="W7" s="256" t="s">
        <v>68</v>
      </c>
      <c r="X7" s="256" t="s">
        <v>68</v>
      </c>
      <c r="Y7" s="256" t="s">
        <v>68</v>
      </c>
      <c r="Z7" s="256" t="s">
        <v>69</v>
      </c>
      <c r="AA7" s="256"/>
      <c r="AB7" s="256" t="s">
        <v>4732</v>
      </c>
      <c r="AC7" s="257">
        <v>86</v>
      </c>
      <c r="AD7" s="257">
        <v>60</v>
      </c>
      <c r="AE7" s="257">
        <v>-10</v>
      </c>
      <c r="AF7" s="604">
        <v>217.60000000000002</v>
      </c>
      <c r="AG7" s="604">
        <v>0</v>
      </c>
      <c r="AH7" s="607">
        <f t="shared" si="0"/>
        <v>217.60000000000002</v>
      </c>
      <c r="AI7" s="458">
        <f t="shared" si="1"/>
        <v>232.83200000000005</v>
      </c>
    </row>
    <row r="8" spans="1:37" s="259" customFormat="1">
      <c r="A8" s="606">
        <v>6</v>
      </c>
      <c r="B8" s="256" t="s">
        <v>0</v>
      </c>
      <c r="C8" s="256" t="s">
        <v>7638</v>
      </c>
      <c r="D8" s="256" t="s">
        <v>7554</v>
      </c>
      <c r="E8" s="256" t="s">
        <v>358</v>
      </c>
      <c r="F8" s="256" t="s">
        <v>7637</v>
      </c>
      <c r="G8" s="256"/>
      <c r="H8" s="256" t="s">
        <v>7636</v>
      </c>
      <c r="I8" s="256"/>
      <c r="J8" s="256" t="s">
        <v>108</v>
      </c>
      <c r="K8" s="256"/>
      <c r="L8" s="256">
        <v>500</v>
      </c>
      <c r="M8" s="256" t="s">
        <v>236</v>
      </c>
      <c r="N8" s="256" t="s">
        <v>113</v>
      </c>
      <c r="O8" s="256" t="s">
        <v>7635</v>
      </c>
      <c r="P8" s="256"/>
      <c r="Q8" s="256"/>
      <c r="R8" s="256"/>
      <c r="S8" s="256"/>
      <c r="T8" s="256"/>
      <c r="U8" s="256" t="s">
        <v>7634</v>
      </c>
      <c r="V8" s="256" t="s">
        <v>68</v>
      </c>
      <c r="W8" s="256" t="s">
        <v>68</v>
      </c>
      <c r="X8" s="256" t="s">
        <v>68</v>
      </c>
      <c r="Y8" s="256" t="s">
        <v>68</v>
      </c>
      <c r="Z8" s="256" t="s">
        <v>69</v>
      </c>
      <c r="AA8" s="256"/>
      <c r="AB8" s="256" t="s">
        <v>7633</v>
      </c>
      <c r="AC8" s="257">
        <v>30</v>
      </c>
      <c r="AD8" s="257">
        <v>0</v>
      </c>
      <c r="AE8" s="257">
        <v>0</v>
      </c>
      <c r="AF8" s="604">
        <v>48</v>
      </c>
      <c r="AG8" s="604">
        <v>0</v>
      </c>
      <c r="AH8" s="607">
        <f t="shared" si="0"/>
        <v>48</v>
      </c>
      <c r="AI8" s="458">
        <f t="shared" si="1"/>
        <v>51.36</v>
      </c>
    </row>
    <row r="9" spans="1:37" s="259" customFormat="1">
      <c r="A9" s="606">
        <v>7</v>
      </c>
      <c r="B9" s="256" t="s">
        <v>0</v>
      </c>
      <c r="C9" s="256" t="s">
        <v>7632</v>
      </c>
      <c r="D9" s="256" t="s">
        <v>7554</v>
      </c>
      <c r="E9" s="256" t="s">
        <v>403</v>
      </c>
      <c r="F9" s="256" t="s">
        <v>7631</v>
      </c>
      <c r="G9" s="256"/>
      <c r="H9" s="256" t="s">
        <v>4829</v>
      </c>
      <c r="I9" s="256"/>
      <c r="J9" s="256" t="s">
        <v>4774</v>
      </c>
      <c r="K9" s="256" t="s">
        <v>437</v>
      </c>
      <c r="L9" s="256" t="s">
        <v>1082</v>
      </c>
      <c r="M9" s="256" t="s">
        <v>74</v>
      </c>
      <c r="N9" s="256" t="s">
        <v>113</v>
      </c>
      <c r="O9" s="256" t="s">
        <v>4738</v>
      </c>
      <c r="P9" s="256">
        <v>0</v>
      </c>
      <c r="Q9" s="256"/>
      <c r="R9" s="256"/>
      <c r="S9" s="256" t="s">
        <v>7498</v>
      </c>
      <c r="T9" s="256"/>
      <c r="U9" s="256" t="s">
        <v>7630</v>
      </c>
      <c r="V9" s="256" t="s">
        <v>68</v>
      </c>
      <c r="W9" s="256" t="s">
        <v>68</v>
      </c>
      <c r="X9" s="256" t="s">
        <v>68</v>
      </c>
      <c r="Y9" s="256" t="s">
        <v>68</v>
      </c>
      <c r="Z9" s="256" t="s">
        <v>69</v>
      </c>
      <c r="AA9" s="256"/>
      <c r="AB9" s="256" t="s">
        <v>7629</v>
      </c>
      <c r="AC9" s="257">
        <v>153</v>
      </c>
      <c r="AD9" s="257">
        <v>50</v>
      </c>
      <c r="AE9" s="257">
        <v>0</v>
      </c>
      <c r="AF9" s="604">
        <v>324.8</v>
      </c>
      <c r="AG9" s="604">
        <v>0</v>
      </c>
      <c r="AH9" s="607">
        <f t="shared" si="0"/>
        <v>324.8</v>
      </c>
      <c r="AI9" s="458">
        <f t="shared" si="1"/>
        <v>347.53600000000006</v>
      </c>
    </row>
    <row r="10" spans="1:37" s="259" customFormat="1">
      <c r="A10" s="606">
        <v>8</v>
      </c>
      <c r="B10" s="256" t="s">
        <v>0</v>
      </c>
      <c r="C10" s="256" t="s">
        <v>7628</v>
      </c>
      <c r="D10" s="256" t="s">
        <v>7554</v>
      </c>
      <c r="E10" s="256" t="s">
        <v>304</v>
      </c>
      <c r="F10" s="256" t="s">
        <v>7627</v>
      </c>
      <c r="G10" s="256"/>
      <c r="H10" s="256" t="s">
        <v>7626</v>
      </c>
      <c r="I10" s="256"/>
      <c r="J10" s="256" t="s">
        <v>454</v>
      </c>
      <c r="K10" s="256"/>
      <c r="L10" s="256"/>
      <c r="M10" s="256" t="s">
        <v>74</v>
      </c>
      <c r="N10" s="256" t="s">
        <v>113</v>
      </c>
      <c r="O10" s="256" t="s">
        <v>4738</v>
      </c>
      <c r="P10" s="256"/>
      <c r="Q10" s="256"/>
      <c r="R10" s="256"/>
      <c r="S10" s="256"/>
      <c r="T10" s="256"/>
      <c r="U10" s="256" t="s">
        <v>7625</v>
      </c>
      <c r="V10" s="256" t="s">
        <v>68</v>
      </c>
      <c r="W10" s="256" t="s">
        <v>68</v>
      </c>
      <c r="X10" s="256" t="s">
        <v>68</v>
      </c>
      <c r="Y10" s="256" t="s">
        <v>68</v>
      </c>
      <c r="Z10" s="256" t="s">
        <v>69</v>
      </c>
      <c r="AA10" s="256"/>
      <c r="AB10" s="256" t="s">
        <v>7624</v>
      </c>
      <c r="AC10" s="257">
        <v>57</v>
      </c>
      <c r="AD10" s="257">
        <v>30</v>
      </c>
      <c r="AE10" s="257">
        <v>-10</v>
      </c>
      <c r="AF10" s="604">
        <v>123.2</v>
      </c>
      <c r="AG10" s="604">
        <v>0</v>
      </c>
      <c r="AH10" s="607">
        <f t="shared" si="0"/>
        <v>123.2</v>
      </c>
      <c r="AI10" s="458">
        <f t="shared" si="1"/>
        <v>131.82400000000001</v>
      </c>
    </row>
    <row r="11" spans="1:37" s="259" customFormat="1">
      <c r="A11" s="606">
        <v>9</v>
      </c>
      <c r="B11" s="256" t="s">
        <v>0</v>
      </c>
      <c r="C11" s="256" t="s">
        <v>7623</v>
      </c>
      <c r="D11" s="256" t="s">
        <v>7554</v>
      </c>
      <c r="E11" s="256" t="s">
        <v>445</v>
      </c>
      <c r="F11" s="256" t="s">
        <v>7622</v>
      </c>
      <c r="G11" s="256"/>
      <c r="H11" s="256" t="s">
        <v>7621</v>
      </c>
      <c r="I11" s="256">
        <v>2000</v>
      </c>
      <c r="J11" s="256" t="s">
        <v>454</v>
      </c>
      <c r="K11" s="256" t="s">
        <v>437</v>
      </c>
      <c r="L11" s="256" t="s">
        <v>7620</v>
      </c>
      <c r="M11" s="256" t="s">
        <v>74</v>
      </c>
      <c r="N11" s="256" t="s">
        <v>113</v>
      </c>
      <c r="O11" s="256" t="s">
        <v>4738</v>
      </c>
      <c r="P11" s="256">
        <v>0</v>
      </c>
      <c r="Q11" s="256"/>
      <c r="R11" s="256"/>
      <c r="S11" s="256" t="s">
        <v>7498</v>
      </c>
      <c r="T11" s="256"/>
      <c r="U11" s="256" t="s">
        <v>7619</v>
      </c>
      <c r="V11" s="256" t="s">
        <v>68</v>
      </c>
      <c r="W11" s="256" t="s">
        <v>68</v>
      </c>
      <c r="X11" s="256" t="s">
        <v>68</v>
      </c>
      <c r="Y11" s="256" t="s">
        <v>68</v>
      </c>
      <c r="Z11" s="256" t="s">
        <v>69</v>
      </c>
      <c r="AA11" s="256"/>
      <c r="AB11" s="256" t="s">
        <v>7618</v>
      </c>
      <c r="AC11" s="257">
        <v>214</v>
      </c>
      <c r="AD11" s="257">
        <v>30</v>
      </c>
      <c r="AE11" s="257">
        <v>24</v>
      </c>
      <c r="AF11" s="604">
        <v>428.8</v>
      </c>
      <c r="AG11" s="604">
        <v>0</v>
      </c>
      <c r="AH11" s="607">
        <f t="shared" si="0"/>
        <v>428.8</v>
      </c>
      <c r="AI11" s="458">
        <f t="shared" si="1"/>
        <v>458.81600000000003</v>
      </c>
    </row>
    <row r="12" spans="1:37" s="259" customFormat="1">
      <c r="A12" s="606">
        <v>10</v>
      </c>
      <c r="B12" s="256" t="s">
        <v>0</v>
      </c>
      <c r="C12" s="256" t="s">
        <v>7617</v>
      </c>
      <c r="D12" s="256" t="s">
        <v>7554</v>
      </c>
      <c r="E12" s="256" t="s">
        <v>304</v>
      </c>
      <c r="F12" s="256" t="s">
        <v>7592</v>
      </c>
      <c r="G12" s="256"/>
      <c r="H12" s="256" t="s">
        <v>7616</v>
      </c>
      <c r="I12" s="256"/>
      <c r="J12" s="256" t="s">
        <v>4768</v>
      </c>
      <c r="K12" s="256"/>
      <c r="L12" s="256"/>
      <c r="M12" s="256" t="s">
        <v>74</v>
      </c>
      <c r="N12" s="256" t="s">
        <v>113</v>
      </c>
      <c r="O12" s="256" t="s">
        <v>4738</v>
      </c>
      <c r="P12" s="256"/>
      <c r="Q12" s="256"/>
      <c r="R12" s="256"/>
      <c r="S12" s="256"/>
      <c r="T12" s="256"/>
      <c r="U12" s="256" t="s">
        <v>7615</v>
      </c>
      <c r="V12" s="256" t="s">
        <v>68</v>
      </c>
      <c r="W12" s="256" t="s">
        <v>68</v>
      </c>
      <c r="X12" s="256" t="s">
        <v>68</v>
      </c>
      <c r="Y12" s="256" t="s">
        <v>68</v>
      </c>
      <c r="Z12" s="256" t="s">
        <v>69</v>
      </c>
      <c r="AA12" s="256"/>
      <c r="AB12" s="256" t="s">
        <v>7611</v>
      </c>
      <c r="AC12" s="257">
        <v>92</v>
      </c>
      <c r="AD12" s="257">
        <v>60</v>
      </c>
      <c r="AE12" s="257">
        <v>-10</v>
      </c>
      <c r="AF12" s="604">
        <v>227.20000000000002</v>
      </c>
      <c r="AG12" s="604">
        <v>0</v>
      </c>
      <c r="AH12" s="607">
        <f t="shared" si="0"/>
        <v>227.20000000000002</v>
      </c>
      <c r="AI12" s="458">
        <f t="shared" si="1"/>
        <v>243.10400000000004</v>
      </c>
    </row>
    <row r="13" spans="1:37" s="259" customFormat="1">
      <c r="A13" s="606">
        <v>11</v>
      </c>
      <c r="B13" s="256" t="s">
        <v>0</v>
      </c>
      <c r="C13" s="256" t="s">
        <v>7614</v>
      </c>
      <c r="D13" s="256" t="s">
        <v>7554</v>
      </c>
      <c r="E13" s="256" t="s">
        <v>304</v>
      </c>
      <c r="F13" s="256" t="s">
        <v>7592</v>
      </c>
      <c r="G13" s="256"/>
      <c r="H13" s="256" t="s">
        <v>7613</v>
      </c>
      <c r="I13" s="256"/>
      <c r="J13" s="256" t="s">
        <v>454</v>
      </c>
      <c r="K13" s="256"/>
      <c r="L13" s="256"/>
      <c r="M13" s="256" t="s">
        <v>74</v>
      </c>
      <c r="N13" s="256" t="s">
        <v>113</v>
      </c>
      <c r="O13" s="256" t="s">
        <v>4738</v>
      </c>
      <c r="P13" s="256"/>
      <c r="Q13" s="256"/>
      <c r="R13" s="256"/>
      <c r="S13" s="256"/>
      <c r="T13" s="256"/>
      <c r="U13" s="256" t="s">
        <v>7612</v>
      </c>
      <c r="V13" s="256" t="s">
        <v>68</v>
      </c>
      <c r="W13" s="256" t="s">
        <v>68</v>
      </c>
      <c r="X13" s="256" t="s">
        <v>68</v>
      </c>
      <c r="Y13" s="256" t="s">
        <v>68</v>
      </c>
      <c r="Z13" s="256" t="s">
        <v>69</v>
      </c>
      <c r="AA13" s="256"/>
      <c r="AB13" s="256" t="s">
        <v>7611</v>
      </c>
      <c r="AC13" s="257">
        <v>67</v>
      </c>
      <c r="AD13" s="257">
        <v>30</v>
      </c>
      <c r="AE13" s="257">
        <v>-10</v>
      </c>
      <c r="AF13" s="604">
        <v>139.20000000000002</v>
      </c>
      <c r="AG13" s="604">
        <v>0</v>
      </c>
      <c r="AH13" s="607">
        <f t="shared" si="0"/>
        <v>139.20000000000002</v>
      </c>
      <c r="AI13" s="458">
        <f t="shared" si="1"/>
        <v>148.94400000000002</v>
      </c>
    </row>
    <row r="14" spans="1:37" s="259" customFormat="1">
      <c r="A14" s="606">
        <v>12</v>
      </c>
      <c r="B14" s="256" t="s">
        <v>0</v>
      </c>
      <c r="C14" s="256" t="s">
        <v>7610</v>
      </c>
      <c r="D14" s="256" t="s">
        <v>7554</v>
      </c>
      <c r="E14" s="256" t="s">
        <v>415</v>
      </c>
      <c r="F14" s="256" t="s">
        <v>7592</v>
      </c>
      <c r="G14" s="256"/>
      <c r="H14" s="256" t="s">
        <v>7605</v>
      </c>
      <c r="I14" s="256"/>
      <c r="J14" s="256" t="s">
        <v>4768</v>
      </c>
      <c r="K14" s="256" t="s">
        <v>7604</v>
      </c>
      <c r="L14" s="256"/>
      <c r="M14" s="256" t="s">
        <v>236</v>
      </c>
      <c r="N14" s="256" t="s">
        <v>113</v>
      </c>
      <c r="O14" s="256" t="s">
        <v>7550</v>
      </c>
      <c r="P14" s="256"/>
      <c r="Q14" s="256"/>
      <c r="R14" s="256"/>
      <c r="S14" s="256"/>
      <c r="T14" s="256"/>
      <c r="U14" s="256" t="s">
        <v>7609</v>
      </c>
      <c r="V14" s="256" t="s">
        <v>68</v>
      </c>
      <c r="W14" s="256" t="s">
        <v>68</v>
      </c>
      <c r="X14" s="256" t="s">
        <v>68</v>
      </c>
      <c r="Y14" s="256" t="s">
        <v>68</v>
      </c>
      <c r="Z14" s="256" t="s">
        <v>69</v>
      </c>
      <c r="AA14" s="256"/>
      <c r="AB14" s="256" t="s">
        <v>7589</v>
      </c>
      <c r="AC14" s="257">
        <v>95</v>
      </c>
      <c r="AD14" s="257">
        <v>60</v>
      </c>
      <c r="AE14" s="257">
        <v>-10</v>
      </c>
      <c r="AF14" s="604">
        <v>232</v>
      </c>
      <c r="AG14" s="604">
        <v>0</v>
      </c>
      <c r="AH14" s="607">
        <f t="shared" si="0"/>
        <v>232</v>
      </c>
      <c r="AI14" s="458">
        <f t="shared" si="1"/>
        <v>248.24</v>
      </c>
    </row>
    <row r="15" spans="1:37" s="259" customFormat="1">
      <c r="A15" s="606">
        <v>13</v>
      </c>
      <c r="B15" s="256" t="s">
        <v>0</v>
      </c>
      <c r="C15" s="256" t="s">
        <v>7608</v>
      </c>
      <c r="D15" s="256" t="s">
        <v>7554</v>
      </c>
      <c r="E15" s="256" t="s">
        <v>415</v>
      </c>
      <c r="F15" s="256" t="s">
        <v>7592</v>
      </c>
      <c r="G15" s="256"/>
      <c r="H15" s="256" t="s">
        <v>7605</v>
      </c>
      <c r="I15" s="256"/>
      <c r="J15" s="256" t="s">
        <v>4768</v>
      </c>
      <c r="K15" s="256" t="s">
        <v>7604</v>
      </c>
      <c r="L15" s="256"/>
      <c r="M15" s="256" t="s">
        <v>236</v>
      </c>
      <c r="N15" s="256" t="s">
        <v>113</v>
      </c>
      <c r="O15" s="256" t="s">
        <v>7550</v>
      </c>
      <c r="P15" s="256"/>
      <c r="Q15" s="256"/>
      <c r="R15" s="256"/>
      <c r="S15" s="256"/>
      <c r="T15" s="256"/>
      <c r="U15" s="256" t="s">
        <v>7607</v>
      </c>
      <c r="V15" s="256" t="s">
        <v>68</v>
      </c>
      <c r="W15" s="256" t="s">
        <v>68</v>
      </c>
      <c r="X15" s="256" t="s">
        <v>68</v>
      </c>
      <c r="Y15" s="256" t="s">
        <v>68</v>
      </c>
      <c r="Z15" s="256" t="s">
        <v>69</v>
      </c>
      <c r="AA15" s="256"/>
      <c r="AB15" s="256" t="s">
        <v>7589</v>
      </c>
      <c r="AC15" s="257">
        <v>95</v>
      </c>
      <c r="AD15" s="257">
        <v>60</v>
      </c>
      <c r="AE15" s="257">
        <v>-10</v>
      </c>
      <c r="AF15" s="604">
        <v>232</v>
      </c>
      <c r="AG15" s="604">
        <v>0</v>
      </c>
      <c r="AH15" s="607">
        <f t="shared" si="0"/>
        <v>232</v>
      </c>
      <c r="AI15" s="458">
        <f t="shared" si="1"/>
        <v>248.24</v>
      </c>
    </row>
    <row r="16" spans="1:37" s="259" customFormat="1">
      <c r="A16" s="606">
        <v>14</v>
      </c>
      <c r="B16" s="256" t="s">
        <v>0</v>
      </c>
      <c r="C16" s="256" t="s">
        <v>7606</v>
      </c>
      <c r="D16" s="256" t="s">
        <v>7554</v>
      </c>
      <c r="E16" s="256" t="s">
        <v>415</v>
      </c>
      <c r="F16" s="256" t="s">
        <v>7592</v>
      </c>
      <c r="G16" s="256"/>
      <c r="H16" s="256" t="s">
        <v>7605</v>
      </c>
      <c r="I16" s="256"/>
      <c r="J16" s="256" t="s">
        <v>4768</v>
      </c>
      <c r="K16" s="256" t="s">
        <v>7604</v>
      </c>
      <c r="L16" s="256"/>
      <c r="M16" s="256" t="s">
        <v>236</v>
      </c>
      <c r="N16" s="256" t="s">
        <v>113</v>
      </c>
      <c r="O16" s="256" t="s">
        <v>7550</v>
      </c>
      <c r="P16" s="256"/>
      <c r="Q16" s="256"/>
      <c r="R16" s="256"/>
      <c r="S16" s="256"/>
      <c r="T16" s="256"/>
      <c r="U16" s="256" t="s">
        <v>7603</v>
      </c>
      <c r="V16" s="256" t="s">
        <v>68</v>
      </c>
      <c r="W16" s="256" t="s">
        <v>68</v>
      </c>
      <c r="X16" s="256" t="s">
        <v>68</v>
      </c>
      <c r="Y16" s="256" t="s">
        <v>68</v>
      </c>
      <c r="Z16" s="256" t="s">
        <v>69</v>
      </c>
      <c r="AA16" s="256"/>
      <c r="AB16" s="256" t="s">
        <v>7589</v>
      </c>
      <c r="AC16" s="257">
        <v>95</v>
      </c>
      <c r="AD16" s="257">
        <v>60</v>
      </c>
      <c r="AE16" s="257">
        <v>-10</v>
      </c>
      <c r="AF16" s="604">
        <v>232</v>
      </c>
      <c r="AG16" s="604">
        <v>0</v>
      </c>
      <c r="AH16" s="607">
        <f t="shared" si="0"/>
        <v>232</v>
      </c>
      <c r="AI16" s="458">
        <f t="shared" si="1"/>
        <v>248.24</v>
      </c>
    </row>
    <row r="17" spans="1:35" s="259" customFormat="1">
      <c r="A17" s="606">
        <v>15</v>
      </c>
      <c r="B17" s="256" t="s">
        <v>0</v>
      </c>
      <c r="C17" s="256" t="s">
        <v>7602</v>
      </c>
      <c r="D17" s="256" t="s">
        <v>7554</v>
      </c>
      <c r="E17" s="256" t="s">
        <v>421</v>
      </c>
      <c r="F17" s="256" t="s">
        <v>7592</v>
      </c>
      <c r="G17" s="256"/>
      <c r="H17" s="256" t="s">
        <v>7599</v>
      </c>
      <c r="I17" s="256"/>
      <c r="J17" s="256" t="s">
        <v>4768</v>
      </c>
      <c r="K17" s="256"/>
      <c r="L17" s="256"/>
      <c r="M17" s="256" t="s">
        <v>236</v>
      </c>
      <c r="N17" s="256" t="s">
        <v>113</v>
      </c>
      <c r="O17" s="256" t="s">
        <v>4769</v>
      </c>
      <c r="P17" s="256"/>
      <c r="Q17" s="256"/>
      <c r="R17" s="256"/>
      <c r="S17" s="256"/>
      <c r="T17" s="256"/>
      <c r="U17" s="256" t="s">
        <v>7601</v>
      </c>
      <c r="V17" s="256" t="s">
        <v>68</v>
      </c>
      <c r="W17" s="256" t="s">
        <v>68</v>
      </c>
      <c r="X17" s="256" t="s">
        <v>68</v>
      </c>
      <c r="Y17" s="256" t="s">
        <v>68</v>
      </c>
      <c r="Z17" s="256" t="s">
        <v>69</v>
      </c>
      <c r="AA17" s="256"/>
      <c r="AB17" s="256" t="s">
        <v>7589</v>
      </c>
      <c r="AC17" s="257">
        <v>95</v>
      </c>
      <c r="AD17" s="257">
        <v>60</v>
      </c>
      <c r="AE17" s="257">
        <v>-10</v>
      </c>
      <c r="AF17" s="604">
        <v>232</v>
      </c>
      <c r="AG17" s="604">
        <v>0</v>
      </c>
      <c r="AH17" s="607">
        <f t="shared" si="0"/>
        <v>232</v>
      </c>
      <c r="AI17" s="458">
        <f t="shared" si="1"/>
        <v>248.24</v>
      </c>
    </row>
    <row r="18" spans="1:35" s="259" customFormat="1">
      <c r="A18" s="606">
        <v>16</v>
      </c>
      <c r="B18" s="256" t="s">
        <v>0</v>
      </c>
      <c r="C18" s="256" t="s">
        <v>7600</v>
      </c>
      <c r="D18" s="256" t="s">
        <v>7554</v>
      </c>
      <c r="E18" s="256" t="s">
        <v>421</v>
      </c>
      <c r="F18" s="256" t="s">
        <v>7592</v>
      </c>
      <c r="G18" s="256"/>
      <c r="H18" s="256" t="s">
        <v>7599</v>
      </c>
      <c r="I18" s="256"/>
      <c r="J18" s="256" t="s">
        <v>4768</v>
      </c>
      <c r="K18" s="256"/>
      <c r="L18" s="256"/>
      <c r="M18" s="256" t="s">
        <v>236</v>
      </c>
      <c r="N18" s="256" t="s">
        <v>113</v>
      </c>
      <c r="O18" s="256" t="s">
        <v>4769</v>
      </c>
      <c r="P18" s="256"/>
      <c r="Q18" s="256"/>
      <c r="R18" s="256"/>
      <c r="S18" s="256"/>
      <c r="T18" s="256"/>
      <c r="U18" s="256" t="s">
        <v>7598</v>
      </c>
      <c r="V18" s="256" t="s">
        <v>68</v>
      </c>
      <c r="W18" s="256" t="s">
        <v>68</v>
      </c>
      <c r="X18" s="256" t="s">
        <v>68</v>
      </c>
      <c r="Y18" s="256" t="s">
        <v>68</v>
      </c>
      <c r="Z18" s="256" t="s">
        <v>69</v>
      </c>
      <c r="AA18" s="256"/>
      <c r="AB18" s="256" t="s">
        <v>7589</v>
      </c>
      <c r="AC18" s="257">
        <v>95</v>
      </c>
      <c r="AD18" s="257">
        <v>60</v>
      </c>
      <c r="AE18" s="257">
        <v>-10</v>
      </c>
      <c r="AF18" s="604">
        <v>232</v>
      </c>
      <c r="AG18" s="604">
        <v>0</v>
      </c>
      <c r="AH18" s="607">
        <f t="shared" si="0"/>
        <v>232</v>
      </c>
      <c r="AI18" s="458">
        <f t="shared" si="1"/>
        <v>248.24</v>
      </c>
    </row>
    <row r="19" spans="1:35" s="259" customFormat="1">
      <c r="A19" s="606">
        <v>17</v>
      </c>
      <c r="B19" s="256" t="s">
        <v>0</v>
      </c>
      <c r="C19" s="256" t="s">
        <v>7597</v>
      </c>
      <c r="D19" s="256" t="s">
        <v>7554</v>
      </c>
      <c r="E19" s="256" t="s">
        <v>421</v>
      </c>
      <c r="F19" s="256" t="s">
        <v>7592</v>
      </c>
      <c r="G19" s="256"/>
      <c r="H19" s="256" t="s">
        <v>7591</v>
      </c>
      <c r="I19" s="256"/>
      <c r="J19" s="256" t="s">
        <v>4768</v>
      </c>
      <c r="K19" s="256"/>
      <c r="L19" s="256">
        <v>250</v>
      </c>
      <c r="M19" s="256" t="s">
        <v>236</v>
      </c>
      <c r="N19" s="256" t="s">
        <v>113</v>
      </c>
      <c r="O19" s="256" t="s">
        <v>4769</v>
      </c>
      <c r="P19" s="256"/>
      <c r="Q19" s="256"/>
      <c r="R19" s="256"/>
      <c r="S19" s="256"/>
      <c r="T19" s="256"/>
      <c r="U19" s="256" t="s">
        <v>7596</v>
      </c>
      <c r="V19" s="256" t="s">
        <v>68</v>
      </c>
      <c r="W19" s="256" t="s">
        <v>68</v>
      </c>
      <c r="X19" s="256" t="s">
        <v>68</v>
      </c>
      <c r="Y19" s="256" t="s">
        <v>68</v>
      </c>
      <c r="Z19" s="256" t="s">
        <v>69</v>
      </c>
      <c r="AA19" s="256"/>
      <c r="AB19" s="256" t="s">
        <v>7589</v>
      </c>
      <c r="AC19" s="257">
        <v>129</v>
      </c>
      <c r="AD19" s="257">
        <v>60</v>
      </c>
      <c r="AE19" s="257">
        <v>0</v>
      </c>
      <c r="AF19" s="604">
        <v>302.40000000000003</v>
      </c>
      <c r="AG19" s="604">
        <v>0</v>
      </c>
      <c r="AH19" s="607">
        <f t="shared" si="0"/>
        <v>302.40000000000003</v>
      </c>
      <c r="AI19" s="458">
        <f t="shared" si="1"/>
        <v>323.56800000000004</v>
      </c>
    </row>
    <row r="20" spans="1:35" s="259" customFormat="1">
      <c r="A20" s="606">
        <v>18</v>
      </c>
      <c r="B20" s="256" t="s">
        <v>0</v>
      </c>
      <c r="C20" s="256" t="s">
        <v>7595</v>
      </c>
      <c r="D20" s="256" t="s">
        <v>7554</v>
      </c>
      <c r="E20" s="256" t="s">
        <v>421</v>
      </c>
      <c r="F20" s="256" t="s">
        <v>7592</v>
      </c>
      <c r="G20" s="256"/>
      <c r="H20" s="256" t="s">
        <v>7591</v>
      </c>
      <c r="I20" s="256"/>
      <c r="J20" s="256" t="s">
        <v>4788</v>
      </c>
      <c r="K20" s="256"/>
      <c r="L20" s="256">
        <v>250</v>
      </c>
      <c r="M20" s="256" t="s">
        <v>236</v>
      </c>
      <c r="N20" s="256" t="s">
        <v>113</v>
      </c>
      <c r="O20" s="256" t="s">
        <v>4769</v>
      </c>
      <c r="P20" s="256"/>
      <c r="Q20" s="256"/>
      <c r="R20" s="256"/>
      <c r="S20" s="256"/>
      <c r="T20" s="256"/>
      <c r="U20" s="256" t="s">
        <v>7594</v>
      </c>
      <c r="V20" s="256" t="s">
        <v>68</v>
      </c>
      <c r="W20" s="256" t="s">
        <v>68</v>
      </c>
      <c r="X20" s="256" t="s">
        <v>68</v>
      </c>
      <c r="Y20" s="256" t="s">
        <v>68</v>
      </c>
      <c r="Z20" s="256" t="s">
        <v>69</v>
      </c>
      <c r="AA20" s="256"/>
      <c r="AB20" s="256" t="s">
        <v>7589</v>
      </c>
      <c r="AC20" s="257">
        <v>129</v>
      </c>
      <c r="AD20" s="257">
        <v>90</v>
      </c>
      <c r="AE20" s="257">
        <v>0</v>
      </c>
      <c r="AF20" s="604">
        <v>350.40000000000003</v>
      </c>
      <c r="AG20" s="604">
        <v>0</v>
      </c>
      <c r="AH20" s="607">
        <f t="shared" si="0"/>
        <v>350.40000000000003</v>
      </c>
      <c r="AI20" s="458">
        <f t="shared" si="1"/>
        <v>374.92800000000005</v>
      </c>
    </row>
    <row r="21" spans="1:35" s="259" customFormat="1">
      <c r="A21" s="606">
        <v>19</v>
      </c>
      <c r="B21" s="256" t="s">
        <v>0</v>
      </c>
      <c r="C21" s="256" t="s">
        <v>7593</v>
      </c>
      <c r="D21" s="256" t="s">
        <v>7554</v>
      </c>
      <c r="E21" s="256" t="s">
        <v>421</v>
      </c>
      <c r="F21" s="256" t="s">
        <v>7592</v>
      </c>
      <c r="G21" s="256"/>
      <c r="H21" s="256" t="s">
        <v>7591</v>
      </c>
      <c r="I21" s="256"/>
      <c r="J21" s="256" t="s">
        <v>4788</v>
      </c>
      <c r="K21" s="256"/>
      <c r="L21" s="256">
        <v>250</v>
      </c>
      <c r="M21" s="256" t="s">
        <v>236</v>
      </c>
      <c r="N21" s="256" t="s">
        <v>113</v>
      </c>
      <c r="O21" s="256" t="s">
        <v>4769</v>
      </c>
      <c r="P21" s="256"/>
      <c r="Q21" s="256"/>
      <c r="R21" s="256"/>
      <c r="S21" s="256"/>
      <c r="T21" s="256"/>
      <c r="U21" s="256" t="s">
        <v>7590</v>
      </c>
      <c r="V21" s="256" t="s">
        <v>68</v>
      </c>
      <c r="W21" s="256" t="s">
        <v>68</v>
      </c>
      <c r="X21" s="256" t="s">
        <v>68</v>
      </c>
      <c r="Y21" s="256" t="s">
        <v>68</v>
      </c>
      <c r="Z21" s="256" t="s">
        <v>69</v>
      </c>
      <c r="AA21" s="256"/>
      <c r="AB21" s="256" t="s">
        <v>7589</v>
      </c>
      <c r="AC21" s="257">
        <v>129</v>
      </c>
      <c r="AD21" s="257">
        <v>90</v>
      </c>
      <c r="AE21" s="257">
        <v>0</v>
      </c>
      <c r="AF21" s="604">
        <v>350.40000000000003</v>
      </c>
      <c r="AG21" s="604">
        <v>0</v>
      </c>
      <c r="AH21" s="607">
        <f t="shared" si="0"/>
        <v>350.40000000000003</v>
      </c>
      <c r="AI21" s="458">
        <f t="shared" si="1"/>
        <v>374.92800000000005</v>
      </c>
    </row>
    <row r="22" spans="1:35" s="259" customFormat="1">
      <c r="A22" s="606">
        <v>20</v>
      </c>
      <c r="B22" s="256" t="s">
        <v>0</v>
      </c>
      <c r="C22" s="256" t="s">
        <v>7588</v>
      </c>
      <c r="D22" s="256" t="s">
        <v>7554</v>
      </c>
      <c r="E22" s="256" t="s">
        <v>164</v>
      </c>
      <c r="F22" s="256" t="s">
        <v>7562</v>
      </c>
      <c r="G22" s="256"/>
      <c r="H22" s="256" t="s">
        <v>7587</v>
      </c>
      <c r="I22" s="256"/>
      <c r="J22" s="256" t="s">
        <v>396</v>
      </c>
      <c r="K22" s="256" t="s">
        <v>194</v>
      </c>
      <c r="L22" s="256"/>
      <c r="M22" s="256" t="s">
        <v>113</v>
      </c>
      <c r="N22" s="256" t="s">
        <v>113</v>
      </c>
      <c r="O22" s="256" t="s">
        <v>7565</v>
      </c>
      <c r="P22" s="256">
        <v>0</v>
      </c>
      <c r="Q22" s="256"/>
      <c r="R22" s="256"/>
      <c r="S22" s="256" t="s">
        <v>7498</v>
      </c>
      <c r="T22" s="256" t="s">
        <v>375</v>
      </c>
      <c r="U22" s="256" t="s">
        <v>7586</v>
      </c>
      <c r="V22" s="256" t="s">
        <v>68</v>
      </c>
      <c r="W22" s="256" t="s">
        <v>68</v>
      </c>
      <c r="X22" s="256" t="s">
        <v>68</v>
      </c>
      <c r="Y22" s="256" t="s">
        <v>68</v>
      </c>
      <c r="Z22" s="256" t="s">
        <v>69</v>
      </c>
      <c r="AA22" s="256"/>
      <c r="AB22" s="256" t="s">
        <v>7558</v>
      </c>
      <c r="AC22" s="257">
        <v>162</v>
      </c>
      <c r="AD22" s="257">
        <v>25</v>
      </c>
      <c r="AE22" s="257">
        <v>-10</v>
      </c>
      <c r="AF22" s="604">
        <v>283.2</v>
      </c>
      <c r="AG22" s="604">
        <v>0</v>
      </c>
      <c r="AH22" s="607">
        <f t="shared" si="0"/>
        <v>283.2</v>
      </c>
      <c r="AI22" s="458">
        <f t="shared" si="1"/>
        <v>303.024</v>
      </c>
    </row>
    <row r="23" spans="1:35" s="259" customFormat="1">
      <c r="A23" s="606">
        <v>21</v>
      </c>
      <c r="B23" s="256" t="s">
        <v>0</v>
      </c>
      <c r="C23" s="256" t="s">
        <v>7585</v>
      </c>
      <c r="D23" s="256" t="s">
        <v>7554</v>
      </c>
      <c r="E23" s="256" t="s">
        <v>164</v>
      </c>
      <c r="F23" s="256" t="s">
        <v>7562</v>
      </c>
      <c r="G23" s="256"/>
      <c r="H23" s="256" t="s">
        <v>7584</v>
      </c>
      <c r="I23" s="256"/>
      <c r="J23" s="256" t="s">
        <v>396</v>
      </c>
      <c r="K23" s="256" t="s">
        <v>194</v>
      </c>
      <c r="L23" s="256" t="s">
        <v>7583</v>
      </c>
      <c r="M23" s="256" t="s">
        <v>113</v>
      </c>
      <c r="N23" s="256" t="s">
        <v>113</v>
      </c>
      <c r="O23" s="256" t="s">
        <v>4738</v>
      </c>
      <c r="P23" s="256">
        <v>0</v>
      </c>
      <c r="Q23" s="256"/>
      <c r="R23" s="256"/>
      <c r="S23" s="256" t="s">
        <v>7498</v>
      </c>
      <c r="T23" s="256"/>
      <c r="U23" s="256" t="s">
        <v>7582</v>
      </c>
      <c r="V23" s="256" t="s">
        <v>68</v>
      </c>
      <c r="W23" s="256" t="s">
        <v>68</v>
      </c>
      <c r="X23" s="256" t="s">
        <v>68</v>
      </c>
      <c r="Y23" s="256" t="s">
        <v>68</v>
      </c>
      <c r="Z23" s="256" t="s">
        <v>69</v>
      </c>
      <c r="AA23" s="256"/>
      <c r="AB23" s="256" t="s">
        <v>7558</v>
      </c>
      <c r="AC23" s="257">
        <v>106</v>
      </c>
      <c r="AD23" s="257">
        <v>25</v>
      </c>
      <c r="AE23" s="257">
        <v>0</v>
      </c>
      <c r="AF23" s="604">
        <v>209.60000000000002</v>
      </c>
      <c r="AG23" s="604">
        <v>0</v>
      </c>
      <c r="AH23" s="607">
        <f t="shared" si="0"/>
        <v>209.60000000000002</v>
      </c>
      <c r="AI23" s="458">
        <f t="shared" si="1"/>
        <v>224.27200000000005</v>
      </c>
    </row>
    <row r="24" spans="1:35" s="259" customFormat="1">
      <c r="A24" s="606">
        <v>22</v>
      </c>
      <c r="B24" s="256" t="s">
        <v>0</v>
      </c>
      <c r="C24" s="256" t="s">
        <v>7581</v>
      </c>
      <c r="D24" s="256" t="s">
        <v>7554</v>
      </c>
      <c r="E24" s="256" t="s">
        <v>445</v>
      </c>
      <c r="F24" s="256" t="s">
        <v>7562</v>
      </c>
      <c r="G24" s="256"/>
      <c r="H24" s="256" t="s">
        <v>7580</v>
      </c>
      <c r="I24" s="256"/>
      <c r="J24" s="256" t="s">
        <v>4774</v>
      </c>
      <c r="K24" s="256"/>
      <c r="L24" s="256"/>
      <c r="M24" s="256" t="s">
        <v>113</v>
      </c>
      <c r="N24" s="256" t="s">
        <v>113</v>
      </c>
      <c r="O24" s="256" t="s">
        <v>4738</v>
      </c>
      <c r="P24" s="256"/>
      <c r="Q24" s="256"/>
      <c r="R24" s="256"/>
      <c r="S24" s="256"/>
      <c r="T24" s="256"/>
      <c r="U24" s="256" t="s">
        <v>7579</v>
      </c>
      <c r="V24" s="256" t="s">
        <v>68</v>
      </c>
      <c r="W24" s="256" t="s">
        <v>68</v>
      </c>
      <c r="X24" s="256" t="s">
        <v>68</v>
      </c>
      <c r="Y24" s="256" t="s">
        <v>68</v>
      </c>
      <c r="Z24" s="256" t="s">
        <v>69</v>
      </c>
      <c r="AA24" s="256"/>
      <c r="AB24" s="256" t="s">
        <v>7558</v>
      </c>
      <c r="AC24" s="257">
        <v>144</v>
      </c>
      <c r="AD24" s="257">
        <v>50</v>
      </c>
      <c r="AE24" s="257">
        <v>-10</v>
      </c>
      <c r="AF24" s="604">
        <v>294.40000000000003</v>
      </c>
      <c r="AG24" s="604">
        <v>0</v>
      </c>
      <c r="AH24" s="607">
        <f t="shared" si="0"/>
        <v>294.40000000000003</v>
      </c>
      <c r="AI24" s="458">
        <f t="shared" si="1"/>
        <v>315.00800000000004</v>
      </c>
    </row>
    <row r="25" spans="1:35" s="259" customFormat="1">
      <c r="A25" s="606">
        <v>23</v>
      </c>
      <c r="B25" s="256" t="s">
        <v>0</v>
      </c>
      <c r="C25" s="256" t="s">
        <v>7578</v>
      </c>
      <c r="D25" s="256" t="s">
        <v>7554</v>
      </c>
      <c r="E25" s="256" t="s">
        <v>415</v>
      </c>
      <c r="F25" s="256" t="s">
        <v>7562</v>
      </c>
      <c r="G25" s="256"/>
      <c r="H25" s="256" t="s">
        <v>7577</v>
      </c>
      <c r="I25" s="256"/>
      <c r="J25" s="256" t="s">
        <v>389</v>
      </c>
      <c r="K25" s="256" t="s">
        <v>7551</v>
      </c>
      <c r="L25" s="256">
        <v>900</v>
      </c>
      <c r="M25" s="256" t="s">
        <v>63</v>
      </c>
      <c r="N25" s="256" t="s">
        <v>113</v>
      </c>
      <c r="O25" s="256" t="s">
        <v>7550</v>
      </c>
      <c r="P25" s="256"/>
      <c r="Q25" s="256"/>
      <c r="R25" s="256"/>
      <c r="S25" s="256"/>
      <c r="T25" s="256"/>
      <c r="U25" s="256" t="s">
        <v>7576</v>
      </c>
      <c r="V25" s="256" t="s">
        <v>68</v>
      </c>
      <c r="W25" s="256" t="s">
        <v>68</v>
      </c>
      <c r="X25" s="256" t="s">
        <v>68</v>
      </c>
      <c r="Y25" s="256" t="s">
        <v>68</v>
      </c>
      <c r="Z25" s="256" t="s">
        <v>69</v>
      </c>
      <c r="AA25" s="256"/>
      <c r="AB25" s="256" t="s">
        <v>7572</v>
      </c>
      <c r="AC25" s="257">
        <v>82</v>
      </c>
      <c r="AD25" s="257">
        <v>15</v>
      </c>
      <c r="AE25" s="257">
        <v>8</v>
      </c>
      <c r="AF25" s="604">
        <v>168</v>
      </c>
      <c r="AG25" s="604">
        <v>0</v>
      </c>
      <c r="AH25" s="607">
        <f t="shared" si="0"/>
        <v>168</v>
      </c>
      <c r="AI25" s="458">
        <f t="shared" si="1"/>
        <v>179.76000000000002</v>
      </c>
    </row>
    <row r="26" spans="1:35" s="259" customFormat="1">
      <c r="A26" s="606">
        <v>24</v>
      </c>
      <c r="B26" s="256" t="s">
        <v>0</v>
      </c>
      <c r="C26" s="256" t="s">
        <v>7575</v>
      </c>
      <c r="D26" s="256" t="s">
        <v>7554</v>
      </c>
      <c r="E26" s="256" t="s">
        <v>415</v>
      </c>
      <c r="F26" s="256" t="s">
        <v>7562</v>
      </c>
      <c r="G26" s="256"/>
      <c r="H26" s="256" t="s">
        <v>7574</v>
      </c>
      <c r="I26" s="256"/>
      <c r="J26" s="256" t="s">
        <v>389</v>
      </c>
      <c r="K26" s="256" t="s">
        <v>7551</v>
      </c>
      <c r="L26" s="256">
        <v>900</v>
      </c>
      <c r="M26" s="256" t="s">
        <v>63</v>
      </c>
      <c r="N26" s="256" t="s">
        <v>113</v>
      </c>
      <c r="O26" s="256" t="s">
        <v>7550</v>
      </c>
      <c r="P26" s="256"/>
      <c r="Q26" s="256"/>
      <c r="R26" s="256"/>
      <c r="S26" s="256"/>
      <c r="T26" s="256"/>
      <c r="U26" s="256" t="s">
        <v>7573</v>
      </c>
      <c r="V26" s="256" t="s">
        <v>68</v>
      </c>
      <c r="W26" s="256" t="s">
        <v>68</v>
      </c>
      <c r="X26" s="256" t="s">
        <v>68</v>
      </c>
      <c r="Y26" s="256" t="s">
        <v>68</v>
      </c>
      <c r="Z26" s="256" t="s">
        <v>69</v>
      </c>
      <c r="AA26" s="256"/>
      <c r="AB26" s="256" t="s">
        <v>7572</v>
      </c>
      <c r="AC26" s="257">
        <v>135</v>
      </c>
      <c r="AD26" s="257">
        <v>15</v>
      </c>
      <c r="AE26" s="257">
        <v>8</v>
      </c>
      <c r="AF26" s="604">
        <v>252.8</v>
      </c>
      <c r="AG26" s="604">
        <v>0</v>
      </c>
      <c r="AH26" s="607">
        <f t="shared" si="0"/>
        <v>252.8</v>
      </c>
      <c r="AI26" s="458">
        <f t="shared" si="1"/>
        <v>270.49600000000004</v>
      </c>
    </row>
    <row r="27" spans="1:35" s="259" customFormat="1">
      <c r="A27" s="606">
        <v>25</v>
      </c>
      <c r="B27" s="256" t="s">
        <v>0</v>
      </c>
      <c r="C27" s="256" t="s">
        <v>7571</v>
      </c>
      <c r="D27" s="256" t="s">
        <v>7554</v>
      </c>
      <c r="E27" s="256" t="s">
        <v>445</v>
      </c>
      <c r="F27" s="256" t="s">
        <v>7562</v>
      </c>
      <c r="G27" s="256"/>
      <c r="H27" s="256" t="s">
        <v>7561</v>
      </c>
      <c r="I27" s="256">
        <v>3000</v>
      </c>
      <c r="J27" s="256" t="s">
        <v>4768</v>
      </c>
      <c r="K27" s="256"/>
      <c r="L27" s="256"/>
      <c r="M27" s="256" t="s">
        <v>113</v>
      </c>
      <c r="N27" s="256" t="s">
        <v>113</v>
      </c>
      <c r="O27" s="256" t="s">
        <v>4738</v>
      </c>
      <c r="P27" s="256"/>
      <c r="Q27" s="256"/>
      <c r="R27" s="256"/>
      <c r="S27" s="256"/>
      <c r="T27" s="256"/>
      <c r="U27" s="256" t="s">
        <v>7570</v>
      </c>
      <c r="V27" s="256" t="s">
        <v>68</v>
      </c>
      <c r="W27" s="256" t="s">
        <v>68</v>
      </c>
      <c r="X27" s="256" t="s">
        <v>68</v>
      </c>
      <c r="Y27" s="256" t="s">
        <v>68</v>
      </c>
      <c r="Z27" s="256" t="s">
        <v>69</v>
      </c>
      <c r="AA27" s="256"/>
      <c r="AB27" s="256" t="s">
        <v>7558</v>
      </c>
      <c r="AC27" s="257">
        <v>154</v>
      </c>
      <c r="AD27" s="257">
        <v>60</v>
      </c>
      <c r="AE27" s="257">
        <v>-10</v>
      </c>
      <c r="AF27" s="604">
        <v>326.40000000000003</v>
      </c>
      <c r="AG27" s="604">
        <v>0</v>
      </c>
      <c r="AH27" s="607">
        <f t="shared" si="0"/>
        <v>326.40000000000003</v>
      </c>
      <c r="AI27" s="458">
        <f t="shared" si="1"/>
        <v>349.24800000000005</v>
      </c>
    </row>
    <row r="28" spans="1:35" s="259" customFormat="1">
      <c r="A28" s="606">
        <v>26</v>
      </c>
      <c r="B28" s="256" t="s">
        <v>0</v>
      </c>
      <c r="C28" s="256" t="s">
        <v>7569</v>
      </c>
      <c r="D28" s="256" t="s">
        <v>7554</v>
      </c>
      <c r="E28" s="256" t="s">
        <v>445</v>
      </c>
      <c r="F28" s="256" t="s">
        <v>7562</v>
      </c>
      <c r="G28" s="256"/>
      <c r="H28" s="256" t="s">
        <v>7561</v>
      </c>
      <c r="I28" s="256">
        <v>3000</v>
      </c>
      <c r="J28" s="256" t="s">
        <v>4768</v>
      </c>
      <c r="K28" s="256"/>
      <c r="L28" s="256"/>
      <c r="M28" s="256" t="s">
        <v>113</v>
      </c>
      <c r="N28" s="256" t="s">
        <v>113</v>
      </c>
      <c r="O28" s="256" t="s">
        <v>4738</v>
      </c>
      <c r="P28" s="256"/>
      <c r="Q28" s="256"/>
      <c r="R28" s="256"/>
      <c r="S28" s="256"/>
      <c r="T28" s="256"/>
      <c r="U28" s="256" t="s">
        <v>7568</v>
      </c>
      <c r="V28" s="256" t="s">
        <v>68</v>
      </c>
      <c r="W28" s="256" t="s">
        <v>68</v>
      </c>
      <c r="X28" s="256" t="s">
        <v>68</v>
      </c>
      <c r="Y28" s="256" t="s">
        <v>68</v>
      </c>
      <c r="Z28" s="256" t="s">
        <v>69</v>
      </c>
      <c r="AA28" s="256"/>
      <c r="AB28" s="256" t="s">
        <v>7558</v>
      </c>
      <c r="AC28" s="257">
        <v>154</v>
      </c>
      <c r="AD28" s="257">
        <v>60</v>
      </c>
      <c r="AE28" s="257">
        <v>-10</v>
      </c>
      <c r="AF28" s="604">
        <v>326.40000000000003</v>
      </c>
      <c r="AG28" s="604">
        <v>0</v>
      </c>
      <c r="AH28" s="607">
        <f t="shared" si="0"/>
        <v>326.40000000000003</v>
      </c>
      <c r="AI28" s="458">
        <f t="shared" si="1"/>
        <v>349.24800000000005</v>
      </c>
    </row>
    <row r="29" spans="1:35" s="259" customFormat="1">
      <c r="A29" s="606">
        <v>27</v>
      </c>
      <c r="B29" s="256" t="s">
        <v>0</v>
      </c>
      <c r="C29" s="256" t="s">
        <v>7567</v>
      </c>
      <c r="D29" s="256" t="s">
        <v>7554</v>
      </c>
      <c r="E29" s="256" t="s">
        <v>445</v>
      </c>
      <c r="F29" s="256" t="s">
        <v>7562</v>
      </c>
      <c r="G29" s="256"/>
      <c r="H29" s="256" t="s">
        <v>7561</v>
      </c>
      <c r="I29" s="256">
        <v>3000</v>
      </c>
      <c r="J29" s="256" t="s">
        <v>4768</v>
      </c>
      <c r="K29" s="256" t="s">
        <v>194</v>
      </c>
      <c r="L29" s="256" t="s">
        <v>7566</v>
      </c>
      <c r="M29" s="256" t="s">
        <v>113</v>
      </c>
      <c r="N29" s="256" t="s">
        <v>113</v>
      </c>
      <c r="O29" s="256" t="s">
        <v>7565</v>
      </c>
      <c r="P29" s="256">
        <v>0</v>
      </c>
      <c r="Q29" s="256"/>
      <c r="R29" s="256"/>
      <c r="S29" s="256" t="s">
        <v>7498</v>
      </c>
      <c r="T29" s="256" t="s">
        <v>375</v>
      </c>
      <c r="U29" s="256" t="s">
        <v>7564</v>
      </c>
      <c r="V29" s="256" t="s">
        <v>68</v>
      </c>
      <c r="W29" s="256" t="s">
        <v>68</v>
      </c>
      <c r="X29" s="256" t="s">
        <v>68</v>
      </c>
      <c r="Y29" s="256" t="s">
        <v>68</v>
      </c>
      <c r="Z29" s="256" t="s">
        <v>69</v>
      </c>
      <c r="AA29" s="256"/>
      <c r="AB29" s="256" t="s">
        <v>7558</v>
      </c>
      <c r="AC29" s="257">
        <v>154</v>
      </c>
      <c r="AD29" s="257">
        <v>60</v>
      </c>
      <c r="AE29" s="257">
        <v>250</v>
      </c>
      <c r="AF29" s="604">
        <v>742.40000000000009</v>
      </c>
      <c r="AG29" s="604">
        <v>0</v>
      </c>
      <c r="AH29" s="607">
        <f t="shared" si="0"/>
        <v>742.40000000000009</v>
      </c>
      <c r="AI29" s="458">
        <f t="shared" si="1"/>
        <v>794.36800000000017</v>
      </c>
    </row>
    <row r="30" spans="1:35" s="259" customFormat="1">
      <c r="A30" s="606">
        <v>28</v>
      </c>
      <c r="B30" s="256" t="s">
        <v>0</v>
      </c>
      <c r="C30" s="256" t="s">
        <v>7563</v>
      </c>
      <c r="D30" s="256" t="s">
        <v>7554</v>
      </c>
      <c r="E30" s="256" t="s">
        <v>445</v>
      </c>
      <c r="F30" s="256" t="s">
        <v>7562</v>
      </c>
      <c r="G30" s="256"/>
      <c r="H30" s="256" t="s">
        <v>7561</v>
      </c>
      <c r="I30" s="256">
        <v>3000</v>
      </c>
      <c r="J30" s="256" t="s">
        <v>4768</v>
      </c>
      <c r="K30" s="256" t="s">
        <v>194</v>
      </c>
      <c r="L30" s="256" t="s">
        <v>7560</v>
      </c>
      <c r="M30" s="256" t="s">
        <v>113</v>
      </c>
      <c r="N30" s="256" t="s">
        <v>113</v>
      </c>
      <c r="O30" s="256" t="s">
        <v>4738</v>
      </c>
      <c r="P30" s="256">
        <v>0</v>
      </c>
      <c r="Q30" s="256"/>
      <c r="R30" s="256"/>
      <c r="S30" s="256" t="s">
        <v>7498</v>
      </c>
      <c r="T30" s="256"/>
      <c r="U30" s="256" t="s">
        <v>7559</v>
      </c>
      <c r="V30" s="256" t="s">
        <v>68</v>
      </c>
      <c r="W30" s="256" t="s">
        <v>68</v>
      </c>
      <c r="X30" s="256" t="s">
        <v>68</v>
      </c>
      <c r="Y30" s="256" t="s">
        <v>68</v>
      </c>
      <c r="Z30" s="256" t="s">
        <v>69</v>
      </c>
      <c r="AA30" s="256"/>
      <c r="AB30" s="256" t="s">
        <v>7558</v>
      </c>
      <c r="AC30" s="257">
        <v>154</v>
      </c>
      <c r="AD30" s="257">
        <v>60</v>
      </c>
      <c r="AE30" s="257">
        <v>300</v>
      </c>
      <c r="AF30" s="604">
        <v>822.40000000000009</v>
      </c>
      <c r="AG30" s="604">
        <v>0</v>
      </c>
      <c r="AH30" s="607">
        <f t="shared" si="0"/>
        <v>822.40000000000009</v>
      </c>
      <c r="AI30" s="458">
        <f t="shared" si="1"/>
        <v>879.96800000000019</v>
      </c>
    </row>
    <row r="31" spans="1:35" s="259" customFormat="1">
      <c r="A31" s="606">
        <v>29</v>
      </c>
      <c r="B31" s="256" t="s">
        <v>0</v>
      </c>
      <c r="C31" s="256" t="s">
        <v>7557</v>
      </c>
      <c r="D31" s="256" t="s">
        <v>7554</v>
      </c>
      <c r="E31" s="256" t="s">
        <v>415</v>
      </c>
      <c r="F31" s="256" t="s">
        <v>7553</v>
      </c>
      <c r="G31" s="256"/>
      <c r="H31" s="256" t="s">
        <v>7552</v>
      </c>
      <c r="I31" s="256"/>
      <c r="J31" s="256" t="s">
        <v>4796</v>
      </c>
      <c r="K31" s="256" t="s">
        <v>7551</v>
      </c>
      <c r="L31" s="256">
        <v>120</v>
      </c>
      <c r="M31" s="256" t="s">
        <v>236</v>
      </c>
      <c r="N31" s="256" t="s">
        <v>113</v>
      </c>
      <c r="O31" s="256" t="s">
        <v>7550</v>
      </c>
      <c r="P31" s="256"/>
      <c r="Q31" s="256"/>
      <c r="R31" s="256"/>
      <c r="S31" s="256"/>
      <c r="T31" s="256"/>
      <c r="U31" s="256" t="s">
        <v>7556</v>
      </c>
      <c r="V31" s="256" t="s">
        <v>68</v>
      </c>
      <c r="W31" s="256" t="s">
        <v>68</v>
      </c>
      <c r="X31" s="256" t="s">
        <v>68</v>
      </c>
      <c r="Y31" s="256" t="s">
        <v>68</v>
      </c>
      <c r="Z31" s="256" t="s">
        <v>69</v>
      </c>
      <c r="AA31" s="256"/>
      <c r="AB31" s="256" t="s">
        <v>7548</v>
      </c>
      <c r="AC31" s="257">
        <v>279</v>
      </c>
      <c r="AD31" s="257">
        <v>120</v>
      </c>
      <c r="AE31" s="257">
        <v>0</v>
      </c>
      <c r="AF31" s="604">
        <v>638.40000000000009</v>
      </c>
      <c r="AG31" s="604">
        <v>0</v>
      </c>
      <c r="AH31" s="607">
        <f t="shared" si="0"/>
        <v>638.40000000000009</v>
      </c>
      <c r="AI31" s="458">
        <f t="shared" si="1"/>
        <v>683.08800000000019</v>
      </c>
    </row>
    <row r="32" spans="1:35" s="613" customFormat="1" ht="15.75" thickBot="1">
      <c r="A32" s="608">
        <v>30</v>
      </c>
      <c r="B32" s="609" t="s">
        <v>0</v>
      </c>
      <c r="C32" s="609" t="s">
        <v>7555</v>
      </c>
      <c r="D32" s="609" t="s">
        <v>7554</v>
      </c>
      <c r="E32" s="609" t="s">
        <v>415</v>
      </c>
      <c r="F32" s="609" t="s">
        <v>7553</v>
      </c>
      <c r="G32" s="609"/>
      <c r="H32" s="609" t="s">
        <v>7552</v>
      </c>
      <c r="I32" s="609"/>
      <c r="J32" s="609" t="s">
        <v>4796</v>
      </c>
      <c r="K32" s="609" t="s">
        <v>7551</v>
      </c>
      <c r="L32" s="609">
        <v>1200</v>
      </c>
      <c r="M32" s="609" t="s">
        <v>236</v>
      </c>
      <c r="N32" s="609" t="s">
        <v>113</v>
      </c>
      <c r="O32" s="609" t="s">
        <v>7550</v>
      </c>
      <c r="P32" s="609"/>
      <c r="Q32" s="609"/>
      <c r="R32" s="609"/>
      <c r="S32" s="609"/>
      <c r="T32" s="609"/>
      <c r="U32" s="609" t="s">
        <v>7549</v>
      </c>
      <c r="V32" s="609" t="s">
        <v>68</v>
      </c>
      <c r="W32" s="609" t="s">
        <v>68</v>
      </c>
      <c r="X32" s="609" t="s">
        <v>68</v>
      </c>
      <c r="Y32" s="609" t="s">
        <v>68</v>
      </c>
      <c r="Z32" s="609" t="s">
        <v>69</v>
      </c>
      <c r="AA32" s="609"/>
      <c r="AB32" s="609" t="s">
        <v>7548</v>
      </c>
      <c r="AC32" s="610">
        <v>279</v>
      </c>
      <c r="AD32" s="610">
        <v>120</v>
      </c>
      <c r="AE32" s="610">
        <v>8</v>
      </c>
      <c r="AF32" s="611">
        <v>651.20000000000005</v>
      </c>
      <c r="AG32" s="611">
        <v>0</v>
      </c>
      <c r="AH32" s="612">
        <f t="shared" si="0"/>
        <v>651.20000000000005</v>
      </c>
      <c r="AI32" s="466">
        <f t="shared" si="1"/>
        <v>696.78400000000011</v>
      </c>
    </row>
    <row r="33" spans="1:35">
      <c r="AH33" s="93"/>
    </row>
    <row r="34" spans="1:35">
      <c r="A34" s="603" t="s">
        <v>133</v>
      </c>
      <c r="AH34" s="93"/>
      <c r="AI34" s="35"/>
    </row>
  </sheetData>
  <customSheetViews>
    <customSheetView guid="{1B6ADCBD-C280-4470-851F-30A10F715017}" scale="75" hiddenColumns="1">
      <pageMargins left="0.7" right="0.7" top="0.75" bottom="0.75" header="0.3" footer="0.3"/>
      <pageSetup orientation="portrait" horizontalDpi="4294967295" verticalDpi="4294967295"/>
    </customSheetView>
    <customSheetView guid="{BF7BEA0E-ED18-4608-868B-0C16A30D130B}" scale="75" hiddenColumns="1">
      <pageMargins left="0.7" right="0.7" top="0.75" bottom="0.75" header="0.3" footer="0.3"/>
      <pageSetup orientation="portrait" horizontalDpi="4294967295" verticalDpi="4294967295"/>
    </customSheetView>
  </customSheetViews>
  <pageMargins left="0.7" right="0.7" top="0.75" bottom="0.75" header="0.3" footer="0.3"/>
  <pageSetup orientation="portrait" horizontalDpi="4294967295" verticalDpi="4294967295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00B050"/>
  </sheetPr>
  <dimension ref="A1:AK19"/>
  <sheetViews>
    <sheetView topLeftCell="U1" zoomScale="75" zoomScaleNormal="75" workbookViewId="0">
      <selection activeCell="AM17" sqref="AM17"/>
    </sheetView>
  </sheetViews>
  <sheetFormatPr baseColWidth="10" defaultColWidth="9.140625" defaultRowHeight="15"/>
  <cols>
    <col min="1" max="1" width="4.28515625" style="603" bestFit="1" customWidth="1"/>
    <col min="2" max="2" width="8" style="224" bestFit="1" customWidth="1"/>
    <col min="3" max="3" width="12.85546875" style="224" hidden="1" customWidth="1"/>
    <col min="4" max="4" width="7.7109375" style="224" hidden="1" customWidth="1"/>
    <col min="5" max="5" width="11.5703125" style="224" hidden="1" customWidth="1"/>
    <col min="6" max="6" width="11" style="224" bestFit="1" customWidth="1"/>
    <col min="7" max="7" width="7.140625" style="224" hidden="1" customWidth="1"/>
    <col min="8" max="8" width="16.140625" style="224" bestFit="1" customWidth="1"/>
    <col min="9" max="9" width="8.85546875" style="224" hidden="1" customWidth="1"/>
    <col min="10" max="10" width="7.5703125" style="224" bestFit="1" customWidth="1"/>
    <col min="11" max="11" width="11.5703125" style="224" bestFit="1" customWidth="1"/>
    <col min="12" max="12" width="17.28515625" style="224" bestFit="1" customWidth="1"/>
    <col min="13" max="13" width="11.140625" style="224" bestFit="1" customWidth="1"/>
    <col min="14" max="14" width="6.42578125" style="224" bestFit="1" customWidth="1"/>
    <col min="15" max="15" width="22.140625" style="224" bestFit="1" customWidth="1"/>
    <col min="16" max="16" width="9.28515625" style="224" hidden="1" customWidth="1"/>
    <col min="17" max="17" width="12.85546875" style="224" hidden="1" customWidth="1"/>
    <col min="18" max="18" width="15.7109375" style="224" hidden="1" customWidth="1"/>
    <col min="19" max="19" width="16.7109375" style="224" customWidth="1"/>
    <col min="20" max="20" width="10.5703125" style="224" hidden="1" customWidth="1"/>
    <col min="21" max="21" width="15.140625" style="224" bestFit="1" customWidth="1"/>
    <col min="22" max="22" width="35.85546875" style="224" hidden="1" customWidth="1"/>
    <col min="23" max="23" width="35.85546875" style="224" bestFit="1" customWidth="1"/>
    <col min="24" max="24" width="16.85546875" style="224" bestFit="1" customWidth="1"/>
    <col min="25" max="25" width="19.5703125" style="224" bestFit="1" customWidth="1"/>
    <col min="26" max="26" width="4.7109375" style="224" bestFit="1" customWidth="1"/>
    <col min="27" max="27" width="6" style="224" customWidth="1"/>
    <col min="28" max="28" width="13.85546875" style="224" hidden="1" customWidth="1"/>
    <col min="29" max="29" width="13.140625" style="91" hidden="1" customWidth="1"/>
    <col min="30" max="30" width="10" style="91" hidden="1" customWidth="1"/>
    <col min="31" max="31" width="9.85546875" style="91" hidden="1" customWidth="1"/>
    <col min="32" max="32" width="8.5703125" style="605" bestFit="1" customWidth="1"/>
    <col min="33" max="33" width="12.5703125" style="605" bestFit="1" customWidth="1"/>
    <col min="34" max="34" width="10" style="91" bestFit="1" customWidth="1"/>
    <col min="35" max="35" width="11" style="31" bestFit="1" customWidth="1"/>
    <col min="36" max="36" width="9.140625" style="92"/>
    <col min="37" max="37" width="80.140625" style="92" bestFit="1" customWidth="1"/>
    <col min="38" max="16384" width="9.140625" style="92"/>
  </cols>
  <sheetData>
    <row r="1" spans="1:37" s="259" customFormat="1" ht="78" customHeight="1" thickBot="1">
      <c r="A1" s="601"/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7"/>
      <c r="AD1" s="257"/>
      <c r="AE1" s="257"/>
      <c r="AF1" s="604"/>
      <c r="AG1" s="604"/>
      <c r="AH1" s="257"/>
      <c r="AI1" s="258"/>
    </row>
    <row r="2" spans="1:37" s="622" customFormat="1" ht="15.75" thickBot="1">
      <c r="A2" s="439" t="s">
        <v>22</v>
      </c>
      <c r="B2" s="618" t="s">
        <v>23</v>
      </c>
      <c r="C2" s="618" t="s">
        <v>24</v>
      </c>
      <c r="D2" s="618" t="s">
        <v>25</v>
      </c>
      <c r="E2" s="618" t="s">
        <v>26</v>
      </c>
      <c r="F2" s="618" t="s">
        <v>27</v>
      </c>
      <c r="G2" s="618" t="s">
        <v>28</v>
      </c>
      <c r="H2" s="618" t="s">
        <v>29</v>
      </c>
      <c r="I2" s="618" t="s">
        <v>30</v>
      </c>
      <c r="J2" s="618" t="s">
        <v>31</v>
      </c>
      <c r="K2" s="618" t="s">
        <v>32</v>
      </c>
      <c r="L2" s="618" t="s">
        <v>33</v>
      </c>
      <c r="M2" s="618" t="s">
        <v>34</v>
      </c>
      <c r="N2" s="618" t="s">
        <v>35</v>
      </c>
      <c r="O2" s="618" t="s">
        <v>36</v>
      </c>
      <c r="P2" s="618" t="s">
        <v>37</v>
      </c>
      <c r="Q2" s="618" t="s">
        <v>38</v>
      </c>
      <c r="R2" s="618" t="s">
        <v>39</v>
      </c>
      <c r="S2" s="618" t="s">
        <v>40</v>
      </c>
      <c r="T2" s="618" t="s">
        <v>41</v>
      </c>
      <c r="U2" s="618" t="s">
        <v>42</v>
      </c>
      <c r="V2" s="618" t="s">
        <v>43</v>
      </c>
      <c r="W2" s="618" t="s">
        <v>44</v>
      </c>
      <c r="X2" s="618" t="s">
        <v>45</v>
      </c>
      <c r="Y2" s="618" t="s">
        <v>46</v>
      </c>
      <c r="Z2" s="618" t="s">
        <v>47</v>
      </c>
      <c r="AA2" s="618" t="s">
        <v>48</v>
      </c>
      <c r="AB2" s="618" t="s">
        <v>49</v>
      </c>
      <c r="AC2" s="377" t="s">
        <v>50</v>
      </c>
      <c r="AD2" s="377" t="s">
        <v>51</v>
      </c>
      <c r="AE2" s="377" t="s">
        <v>52</v>
      </c>
      <c r="AF2" s="377" t="s">
        <v>53</v>
      </c>
      <c r="AG2" s="377" t="s">
        <v>54</v>
      </c>
      <c r="AH2" s="377" t="s">
        <v>55</v>
      </c>
      <c r="AI2" s="619" t="s">
        <v>56</v>
      </c>
      <c r="AJ2" s="620"/>
      <c r="AK2" s="621"/>
    </row>
    <row r="3" spans="1:37" s="259" customFormat="1">
      <c r="A3" s="606">
        <v>1</v>
      </c>
      <c r="B3" s="256" t="s">
        <v>8</v>
      </c>
      <c r="C3" s="256" t="s">
        <v>7784</v>
      </c>
      <c r="D3" s="256" t="s">
        <v>7741</v>
      </c>
      <c r="E3" s="256" t="s">
        <v>321</v>
      </c>
      <c r="F3" s="256" t="s">
        <v>7783</v>
      </c>
      <c r="G3" s="256"/>
      <c r="H3" s="256" t="s">
        <v>7774</v>
      </c>
      <c r="I3" s="256" t="s">
        <v>746</v>
      </c>
      <c r="J3" s="256" t="s">
        <v>108</v>
      </c>
      <c r="K3" s="256"/>
      <c r="L3" s="256" t="s">
        <v>988</v>
      </c>
      <c r="M3" s="256" t="s">
        <v>74</v>
      </c>
      <c r="N3" s="256" t="s">
        <v>113</v>
      </c>
      <c r="O3" s="256" t="s">
        <v>4738</v>
      </c>
      <c r="P3" s="256"/>
      <c r="Q3" s="256"/>
      <c r="R3" s="256"/>
      <c r="S3" s="256"/>
      <c r="T3" s="256"/>
      <c r="U3" s="256" t="s">
        <v>7782</v>
      </c>
      <c r="V3" s="256" t="s">
        <v>2779</v>
      </c>
      <c r="W3" s="256" t="s">
        <v>2780</v>
      </c>
      <c r="X3" s="256" t="s">
        <v>68</v>
      </c>
      <c r="Y3" s="256" t="s">
        <v>68</v>
      </c>
      <c r="Z3" s="256" t="s">
        <v>69</v>
      </c>
      <c r="AA3" s="256"/>
      <c r="AB3" s="256" t="s">
        <v>7506</v>
      </c>
      <c r="AC3" s="257">
        <v>62</v>
      </c>
      <c r="AD3" s="257">
        <v>0</v>
      </c>
      <c r="AE3" s="257">
        <v>8</v>
      </c>
      <c r="AF3" s="604">
        <v>112</v>
      </c>
      <c r="AG3" s="604">
        <v>0</v>
      </c>
      <c r="AH3" s="607">
        <f t="shared" ref="AH3:AH17" si="0">AF3-AG3</f>
        <v>112</v>
      </c>
      <c r="AI3" s="458">
        <f>AF3*1.07</f>
        <v>119.84</v>
      </c>
      <c r="AK3" s="259" t="s">
        <v>789</v>
      </c>
    </row>
    <row r="4" spans="1:37" s="259" customFormat="1">
      <c r="A4" s="606">
        <v>2</v>
      </c>
      <c r="B4" s="256" t="s">
        <v>8</v>
      </c>
      <c r="C4" s="256" t="s">
        <v>7781</v>
      </c>
      <c r="D4" s="256" t="s">
        <v>7741</v>
      </c>
      <c r="E4" s="256" t="s">
        <v>298</v>
      </c>
      <c r="F4" s="256" t="s">
        <v>4794</v>
      </c>
      <c r="G4" s="256"/>
      <c r="H4" s="256" t="s">
        <v>3298</v>
      </c>
      <c r="I4" s="256"/>
      <c r="J4" s="256" t="s">
        <v>396</v>
      </c>
      <c r="K4" s="256"/>
      <c r="L4" s="256"/>
      <c r="M4" s="256" t="s">
        <v>113</v>
      </c>
      <c r="N4" s="256" t="s">
        <v>113</v>
      </c>
      <c r="O4" s="256" t="s">
        <v>4738</v>
      </c>
      <c r="P4" s="256"/>
      <c r="Q4" s="256"/>
      <c r="R4" s="256"/>
      <c r="S4" s="256"/>
      <c r="T4" s="256"/>
      <c r="U4" s="256" t="s">
        <v>7780</v>
      </c>
      <c r="V4" s="256" t="s">
        <v>68</v>
      </c>
      <c r="W4" s="256" t="s">
        <v>68</v>
      </c>
      <c r="X4" s="256" t="s">
        <v>68</v>
      </c>
      <c r="Y4" s="256" t="s">
        <v>68</v>
      </c>
      <c r="Z4" s="256" t="s">
        <v>69</v>
      </c>
      <c r="AA4" s="256"/>
      <c r="AB4" s="256" t="s">
        <v>7779</v>
      </c>
      <c r="AC4" s="257">
        <v>62</v>
      </c>
      <c r="AD4" s="257">
        <v>25</v>
      </c>
      <c r="AE4" s="257">
        <v>-10</v>
      </c>
      <c r="AF4" s="604">
        <v>123.2</v>
      </c>
      <c r="AG4" s="604">
        <v>0</v>
      </c>
      <c r="AH4" s="607">
        <f t="shared" si="0"/>
        <v>123.2</v>
      </c>
      <c r="AI4" s="458">
        <f t="shared" ref="AI4:AI17" si="1">AF4*1.07</f>
        <v>131.82400000000001</v>
      </c>
      <c r="AK4" s="259" t="s">
        <v>792</v>
      </c>
    </row>
    <row r="5" spans="1:37" s="259" customFormat="1">
      <c r="A5" s="606">
        <v>3</v>
      </c>
      <c r="B5" s="256" t="s">
        <v>8</v>
      </c>
      <c r="C5" s="256" t="s">
        <v>7778</v>
      </c>
      <c r="D5" s="256" t="s">
        <v>7741</v>
      </c>
      <c r="E5" s="256" t="s">
        <v>6853</v>
      </c>
      <c r="F5" s="256" t="s">
        <v>4794</v>
      </c>
      <c r="G5" s="256"/>
      <c r="H5" s="256" t="s">
        <v>3335</v>
      </c>
      <c r="I5" s="256" t="s">
        <v>746</v>
      </c>
      <c r="J5" s="256" t="s">
        <v>4898</v>
      </c>
      <c r="K5" s="256" t="s">
        <v>194</v>
      </c>
      <c r="L5" s="256" t="s">
        <v>7777</v>
      </c>
      <c r="M5" s="256" t="s">
        <v>74</v>
      </c>
      <c r="N5" s="256" t="s">
        <v>113</v>
      </c>
      <c r="O5" s="256" t="s">
        <v>4738</v>
      </c>
      <c r="P5" s="256"/>
      <c r="Q5" s="256"/>
      <c r="R5" s="256"/>
      <c r="S5" s="256" t="s">
        <v>4733</v>
      </c>
      <c r="T5" s="256"/>
      <c r="U5" s="256" t="s">
        <v>7776</v>
      </c>
      <c r="V5" s="256" t="s">
        <v>68</v>
      </c>
      <c r="W5" s="256" t="s">
        <v>68</v>
      </c>
      <c r="X5" s="256" t="s">
        <v>68</v>
      </c>
      <c r="Y5" s="256" t="s">
        <v>68</v>
      </c>
      <c r="Z5" s="256" t="s">
        <v>69</v>
      </c>
      <c r="AA5" s="256"/>
      <c r="AB5" s="256" t="s">
        <v>4732</v>
      </c>
      <c r="AC5" s="257">
        <v>62</v>
      </c>
      <c r="AD5" s="257">
        <v>28</v>
      </c>
      <c r="AE5" s="257">
        <v>96</v>
      </c>
      <c r="AF5" s="604">
        <v>297.60000000000002</v>
      </c>
      <c r="AG5" s="604">
        <v>0</v>
      </c>
      <c r="AH5" s="607">
        <f t="shared" si="0"/>
        <v>297.60000000000002</v>
      </c>
      <c r="AI5" s="458">
        <f t="shared" si="1"/>
        <v>318.43200000000002</v>
      </c>
    </row>
    <row r="6" spans="1:37" s="259" customFormat="1">
      <c r="A6" s="606">
        <v>4</v>
      </c>
      <c r="B6" s="256" t="s">
        <v>8</v>
      </c>
      <c r="C6" s="256" t="s">
        <v>7775</v>
      </c>
      <c r="D6" s="256" t="s">
        <v>7741</v>
      </c>
      <c r="E6" s="256" t="s">
        <v>298</v>
      </c>
      <c r="F6" s="256" t="s">
        <v>4848</v>
      </c>
      <c r="G6" s="256"/>
      <c r="H6" s="256" t="s">
        <v>7774</v>
      </c>
      <c r="I6" s="256">
        <v>2000</v>
      </c>
      <c r="J6" s="256" t="s">
        <v>121</v>
      </c>
      <c r="K6" s="256"/>
      <c r="L6" s="256" t="s">
        <v>7773</v>
      </c>
      <c r="M6" s="256" t="s">
        <v>113</v>
      </c>
      <c r="N6" s="256" t="s">
        <v>113</v>
      </c>
      <c r="O6" s="256" t="s">
        <v>4738</v>
      </c>
      <c r="P6" s="256"/>
      <c r="Q6" s="256"/>
      <c r="R6" s="256"/>
      <c r="S6" s="256"/>
      <c r="T6" s="256"/>
      <c r="U6" s="256" t="s">
        <v>7772</v>
      </c>
      <c r="V6" s="256" t="s">
        <v>68</v>
      </c>
      <c r="W6" s="256" t="s">
        <v>68</v>
      </c>
      <c r="X6" s="256" t="s">
        <v>68</v>
      </c>
      <c r="Y6" s="256" t="s">
        <v>68</v>
      </c>
      <c r="Z6" s="256" t="s">
        <v>69</v>
      </c>
      <c r="AA6" s="256"/>
      <c r="AB6" s="256" t="s">
        <v>4852</v>
      </c>
      <c r="AC6" s="257">
        <v>52</v>
      </c>
      <c r="AD6" s="257">
        <v>8</v>
      </c>
      <c r="AE6" s="257">
        <v>32</v>
      </c>
      <c r="AF6" s="604">
        <v>147.20000000000002</v>
      </c>
      <c r="AG6" s="604">
        <v>0</v>
      </c>
      <c r="AH6" s="607">
        <f t="shared" si="0"/>
        <v>147.20000000000002</v>
      </c>
      <c r="AI6" s="458">
        <f t="shared" si="1"/>
        <v>157.50400000000002</v>
      </c>
    </row>
    <row r="7" spans="1:37" s="259" customFormat="1">
      <c r="A7" s="606">
        <v>5</v>
      </c>
      <c r="B7" s="256" t="s">
        <v>8</v>
      </c>
      <c r="C7" s="256" t="s">
        <v>7771</v>
      </c>
      <c r="D7" s="256" t="s">
        <v>7741</v>
      </c>
      <c r="E7" s="256" t="s">
        <v>442</v>
      </c>
      <c r="F7" s="256" t="s">
        <v>4848</v>
      </c>
      <c r="G7" s="256"/>
      <c r="H7" s="256" t="s">
        <v>7770</v>
      </c>
      <c r="I7" s="256">
        <v>2000</v>
      </c>
      <c r="J7" s="256" t="s">
        <v>454</v>
      </c>
      <c r="K7" s="256" t="s">
        <v>194</v>
      </c>
      <c r="L7" s="256" t="s">
        <v>7116</v>
      </c>
      <c r="M7" s="256" t="s">
        <v>113</v>
      </c>
      <c r="N7" s="256" t="s">
        <v>113</v>
      </c>
      <c r="O7" s="256" t="s">
        <v>4738</v>
      </c>
      <c r="P7" s="256"/>
      <c r="Q7" s="256"/>
      <c r="R7" s="256"/>
      <c r="S7" s="256" t="s">
        <v>4733</v>
      </c>
      <c r="T7" s="256"/>
      <c r="U7" s="256" t="s">
        <v>7769</v>
      </c>
      <c r="V7" s="256" t="s">
        <v>68</v>
      </c>
      <c r="W7" s="256" t="s">
        <v>68</v>
      </c>
      <c r="X7" s="256" t="s">
        <v>68</v>
      </c>
      <c r="Y7" s="256" t="s">
        <v>68</v>
      </c>
      <c r="Z7" s="256" t="s">
        <v>69</v>
      </c>
      <c r="AA7" s="256"/>
      <c r="AB7" s="256" t="s">
        <v>4852</v>
      </c>
      <c r="AC7" s="257">
        <v>52</v>
      </c>
      <c r="AD7" s="257">
        <v>60</v>
      </c>
      <c r="AE7" s="257">
        <v>16</v>
      </c>
      <c r="AF7" s="604">
        <v>204.8</v>
      </c>
      <c r="AG7" s="604">
        <v>0</v>
      </c>
      <c r="AH7" s="607">
        <f t="shared" si="0"/>
        <v>204.8</v>
      </c>
      <c r="AI7" s="458">
        <f t="shared" si="1"/>
        <v>219.13600000000002</v>
      </c>
    </row>
    <row r="8" spans="1:37" s="259" customFormat="1">
      <c r="A8" s="606">
        <v>6</v>
      </c>
      <c r="B8" s="256" t="s">
        <v>8</v>
      </c>
      <c r="C8" s="256" t="s">
        <v>7768</v>
      </c>
      <c r="D8" s="256" t="s">
        <v>7741</v>
      </c>
      <c r="E8" s="256" t="s">
        <v>298</v>
      </c>
      <c r="F8" s="256" t="s">
        <v>13</v>
      </c>
      <c r="G8" s="256"/>
      <c r="H8" s="256" t="s">
        <v>4760</v>
      </c>
      <c r="I8" s="256"/>
      <c r="J8" s="256" t="s">
        <v>454</v>
      </c>
      <c r="K8" s="256"/>
      <c r="L8" s="256"/>
      <c r="M8" s="256" t="s">
        <v>113</v>
      </c>
      <c r="N8" s="256" t="s">
        <v>113</v>
      </c>
      <c r="O8" s="256" t="s">
        <v>4738</v>
      </c>
      <c r="P8" s="256"/>
      <c r="Q8" s="256"/>
      <c r="R8" s="256"/>
      <c r="S8" s="256"/>
      <c r="T8" s="256"/>
      <c r="U8" s="256" t="s">
        <v>7767</v>
      </c>
      <c r="V8" s="256" t="s">
        <v>68</v>
      </c>
      <c r="W8" s="256" t="s">
        <v>68</v>
      </c>
      <c r="X8" s="256" t="s">
        <v>68</v>
      </c>
      <c r="Y8" s="256" t="s">
        <v>68</v>
      </c>
      <c r="Z8" s="256" t="s">
        <v>69</v>
      </c>
      <c r="AA8" s="256"/>
      <c r="AB8" s="256" t="s">
        <v>4740</v>
      </c>
      <c r="AC8" s="257">
        <v>52</v>
      </c>
      <c r="AD8" s="257">
        <v>60</v>
      </c>
      <c r="AE8" s="257">
        <v>-10</v>
      </c>
      <c r="AF8" s="604">
        <v>163.20000000000002</v>
      </c>
      <c r="AG8" s="604">
        <v>0</v>
      </c>
      <c r="AH8" s="607">
        <f t="shared" si="0"/>
        <v>163.20000000000002</v>
      </c>
      <c r="AI8" s="458">
        <f t="shared" si="1"/>
        <v>174.62400000000002</v>
      </c>
    </row>
    <row r="9" spans="1:37" s="259" customFormat="1">
      <c r="A9" s="606">
        <v>7</v>
      </c>
      <c r="B9" s="256" t="s">
        <v>8</v>
      </c>
      <c r="C9" s="256" t="s">
        <v>7766</v>
      </c>
      <c r="D9" s="256" t="s">
        <v>7741</v>
      </c>
      <c r="E9" s="256" t="s">
        <v>298</v>
      </c>
      <c r="F9" s="256" t="s">
        <v>13</v>
      </c>
      <c r="G9" s="256"/>
      <c r="H9" s="256" t="s">
        <v>7574</v>
      </c>
      <c r="I9" s="256"/>
      <c r="J9" s="256" t="s">
        <v>7765</v>
      </c>
      <c r="K9" s="256"/>
      <c r="L9" s="256"/>
      <c r="M9" s="256" t="s">
        <v>113</v>
      </c>
      <c r="N9" s="256" t="s">
        <v>113</v>
      </c>
      <c r="O9" s="256" t="s">
        <v>4738</v>
      </c>
      <c r="P9" s="256"/>
      <c r="Q9" s="256"/>
      <c r="R9" s="256"/>
      <c r="S9" s="256"/>
      <c r="T9" s="256"/>
      <c r="U9" s="256" t="s">
        <v>7764</v>
      </c>
      <c r="V9" s="256" t="s">
        <v>68</v>
      </c>
      <c r="W9" s="256" t="s">
        <v>68</v>
      </c>
      <c r="X9" s="256" t="s">
        <v>68</v>
      </c>
      <c r="Y9" s="256" t="s">
        <v>68</v>
      </c>
      <c r="Z9" s="256" t="s">
        <v>69</v>
      </c>
      <c r="AA9" s="256"/>
      <c r="AB9" s="256" t="s">
        <v>4740</v>
      </c>
      <c r="AC9" s="257">
        <v>52</v>
      </c>
      <c r="AD9" s="257">
        <v>75</v>
      </c>
      <c r="AE9" s="257">
        <v>-10</v>
      </c>
      <c r="AF9" s="604">
        <v>187.20000000000002</v>
      </c>
      <c r="AG9" s="604">
        <v>0</v>
      </c>
      <c r="AH9" s="607">
        <f t="shared" si="0"/>
        <v>187.20000000000002</v>
      </c>
      <c r="AI9" s="458">
        <f t="shared" si="1"/>
        <v>200.30400000000003</v>
      </c>
    </row>
    <row r="10" spans="1:37" s="259" customFormat="1">
      <c r="A10" s="606">
        <v>8</v>
      </c>
      <c r="B10" s="256" t="s">
        <v>8</v>
      </c>
      <c r="C10" s="256" t="s">
        <v>7763</v>
      </c>
      <c r="D10" s="256" t="s">
        <v>7741</v>
      </c>
      <c r="E10" s="256" t="s">
        <v>3013</v>
      </c>
      <c r="F10" s="256" t="s">
        <v>13</v>
      </c>
      <c r="G10" s="256"/>
      <c r="H10" s="256" t="s">
        <v>4886</v>
      </c>
      <c r="I10" s="256"/>
      <c r="J10" s="256" t="s">
        <v>389</v>
      </c>
      <c r="K10" s="256"/>
      <c r="L10" s="256"/>
      <c r="M10" s="256" t="s">
        <v>74</v>
      </c>
      <c r="N10" s="256" t="s">
        <v>113</v>
      </c>
      <c r="O10" s="256" t="s">
        <v>4738</v>
      </c>
      <c r="P10" s="256"/>
      <c r="Q10" s="256"/>
      <c r="R10" s="256"/>
      <c r="S10" s="256"/>
      <c r="T10" s="256"/>
      <c r="U10" s="256" t="s">
        <v>7762</v>
      </c>
      <c r="V10" s="256" t="s">
        <v>68</v>
      </c>
      <c r="W10" s="256" t="s">
        <v>68</v>
      </c>
      <c r="X10" s="256" t="s">
        <v>68</v>
      </c>
      <c r="Y10" s="256" t="s">
        <v>68</v>
      </c>
      <c r="Z10" s="256" t="s">
        <v>69</v>
      </c>
      <c r="AA10" s="256"/>
      <c r="AB10" s="256" t="s">
        <v>4740</v>
      </c>
      <c r="AC10" s="257">
        <v>52</v>
      </c>
      <c r="AD10" s="257">
        <v>15</v>
      </c>
      <c r="AE10" s="257">
        <v>-10</v>
      </c>
      <c r="AF10" s="604">
        <v>91.2</v>
      </c>
      <c r="AG10" s="604">
        <v>0</v>
      </c>
      <c r="AH10" s="607">
        <f t="shared" si="0"/>
        <v>91.2</v>
      </c>
      <c r="AI10" s="458">
        <f t="shared" si="1"/>
        <v>97.584000000000003</v>
      </c>
    </row>
    <row r="11" spans="1:37" s="259" customFormat="1">
      <c r="A11" s="606">
        <v>9</v>
      </c>
      <c r="B11" s="256" t="s">
        <v>8</v>
      </c>
      <c r="C11" s="256" t="s">
        <v>7761</v>
      </c>
      <c r="D11" s="256" t="s">
        <v>7741</v>
      </c>
      <c r="E11" s="256" t="s">
        <v>445</v>
      </c>
      <c r="F11" s="256" t="s">
        <v>13</v>
      </c>
      <c r="G11" s="256"/>
      <c r="H11" s="256" t="s">
        <v>4742</v>
      </c>
      <c r="I11" s="256"/>
      <c r="J11" s="256" t="s">
        <v>4796</v>
      </c>
      <c r="K11" s="256"/>
      <c r="L11" s="256"/>
      <c r="M11" s="256" t="s">
        <v>63</v>
      </c>
      <c r="N11" s="256" t="s">
        <v>113</v>
      </c>
      <c r="O11" s="256" t="s">
        <v>4738</v>
      </c>
      <c r="P11" s="256"/>
      <c r="Q11" s="256"/>
      <c r="R11" s="256"/>
      <c r="S11" s="256"/>
      <c r="T11" s="256"/>
      <c r="U11" s="256" t="s">
        <v>7760</v>
      </c>
      <c r="V11" s="256" t="s">
        <v>68</v>
      </c>
      <c r="W11" s="256" t="s">
        <v>68</v>
      </c>
      <c r="X11" s="256" t="s">
        <v>68</v>
      </c>
      <c r="Y11" s="256" t="s">
        <v>68</v>
      </c>
      <c r="Z11" s="256" t="s">
        <v>69</v>
      </c>
      <c r="AA11" s="256"/>
      <c r="AB11" s="256" t="s">
        <v>4740</v>
      </c>
      <c r="AC11" s="257">
        <v>52</v>
      </c>
      <c r="AD11" s="257">
        <v>200</v>
      </c>
      <c r="AE11" s="257">
        <v>-10</v>
      </c>
      <c r="AF11" s="604">
        <v>387.20000000000005</v>
      </c>
      <c r="AG11" s="604">
        <v>0</v>
      </c>
      <c r="AH11" s="607">
        <f t="shared" si="0"/>
        <v>387.20000000000005</v>
      </c>
      <c r="AI11" s="458">
        <f t="shared" si="1"/>
        <v>414.30400000000009</v>
      </c>
    </row>
    <row r="12" spans="1:37" s="259" customFormat="1">
      <c r="A12" s="606">
        <v>10</v>
      </c>
      <c r="B12" s="256" t="s">
        <v>8</v>
      </c>
      <c r="C12" s="256" t="s">
        <v>7759</v>
      </c>
      <c r="D12" s="256" t="s">
        <v>7741</v>
      </c>
      <c r="E12" s="256" t="s">
        <v>298</v>
      </c>
      <c r="F12" s="256" t="s">
        <v>13</v>
      </c>
      <c r="G12" s="256"/>
      <c r="H12" s="256" t="s">
        <v>7758</v>
      </c>
      <c r="I12" s="256">
        <v>2000</v>
      </c>
      <c r="J12" s="256" t="s">
        <v>7757</v>
      </c>
      <c r="K12" s="256"/>
      <c r="L12" s="256"/>
      <c r="M12" s="256" t="s">
        <v>113</v>
      </c>
      <c r="N12" s="256" t="s">
        <v>113</v>
      </c>
      <c r="O12" s="256" t="s">
        <v>4738</v>
      </c>
      <c r="P12" s="256"/>
      <c r="Q12" s="256"/>
      <c r="R12" s="256"/>
      <c r="S12" s="256"/>
      <c r="T12" s="256"/>
      <c r="U12" s="256" t="s">
        <v>7756</v>
      </c>
      <c r="V12" s="256" t="s">
        <v>68</v>
      </c>
      <c r="W12" s="256" t="s">
        <v>68</v>
      </c>
      <c r="X12" s="256" t="s">
        <v>68</v>
      </c>
      <c r="Y12" s="256" t="s">
        <v>68</v>
      </c>
      <c r="Z12" s="256" t="s">
        <v>69</v>
      </c>
      <c r="AA12" s="256"/>
      <c r="AB12" s="256" t="s">
        <v>4740</v>
      </c>
      <c r="AC12" s="257">
        <v>120</v>
      </c>
      <c r="AD12" s="257">
        <v>100</v>
      </c>
      <c r="AE12" s="257">
        <v>-10</v>
      </c>
      <c r="AF12" s="604">
        <v>336</v>
      </c>
      <c r="AG12" s="604">
        <v>0</v>
      </c>
      <c r="AH12" s="607">
        <f t="shared" si="0"/>
        <v>336</v>
      </c>
      <c r="AI12" s="458">
        <f t="shared" si="1"/>
        <v>359.52000000000004</v>
      </c>
    </row>
    <row r="13" spans="1:37" s="259" customFormat="1">
      <c r="A13" s="606">
        <v>11</v>
      </c>
      <c r="B13" s="256" t="s">
        <v>8</v>
      </c>
      <c r="C13" s="256" t="s">
        <v>7755</v>
      </c>
      <c r="D13" s="256" t="s">
        <v>7741</v>
      </c>
      <c r="E13" s="256" t="s">
        <v>298</v>
      </c>
      <c r="F13" s="256" t="s">
        <v>13</v>
      </c>
      <c r="G13" s="256"/>
      <c r="H13" s="256" t="s">
        <v>7754</v>
      </c>
      <c r="I13" s="256" t="s">
        <v>746</v>
      </c>
      <c r="J13" s="256" t="s">
        <v>7753</v>
      </c>
      <c r="K13" s="256"/>
      <c r="L13" s="256"/>
      <c r="M13" s="256" t="s">
        <v>113</v>
      </c>
      <c r="N13" s="256" t="s">
        <v>113</v>
      </c>
      <c r="O13" s="256" t="s">
        <v>4738</v>
      </c>
      <c r="P13" s="256"/>
      <c r="Q13" s="256"/>
      <c r="R13" s="256"/>
      <c r="S13" s="256"/>
      <c r="T13" s="256"/>
      <c r="U13" s="256" t="s">
        <v>7752</v>
      </c>
      <c r="V13" s="256" t="s">
        <v>68</v>
      </c>
      <c r="W13" s="256" t="s">
        <v>68</v>
      </c>
      <c r="X13" s="256" t="s">
        <v>68</v>
      </c>
      <c r="Y13" s="256" t="s">
        <v>68</v>
      </c>
      <c r="Z13" s="256" t="s">
        <v>69</v>
      </c>
      <c r="AA13" s="256"/>
      <c r="AB13" s="256" t="s">
        <v>4740</v>
      </c>
      <c r="AC13" s="257">
        <v>108</v>
      </c>
      <c r="AD13" s="257">
        <v>140</v>
      </c>
      <c r="AE13" s="257">
        <v>-10</v>
      </c>
      <c r="AF13" s="604">
        <v>380.8</v>
      </c>
      <c r="AG13" s="604">
        <v>0</v>
      </c>
      <c r="AH13" s="607">
        <f t="shared" si="0"/>
        <v>380.8</v>
      </c>
      <c r="AI13" s="458">
        <f t="shared" si="1"/>
        <v>407.45600000000002</v>
      </c>
    </row>
    <row r="14" spans="1:37" s="259" customFormat="1">
      <c r="A14" s="606">
        <v>12</v>
      </c>
      <c r="B14" s="256" t="s">
        <v>8</v>
      </c>
      <c r="C14" s="256" t="s">
        <v>7751</v>
      </c>
      <c r="D14" s="256" t="s">
        <v>7741</v>
      </c>
      <c r="E14" s="256" t="s">
        <v>352</v>
      </c>
      <c r="F14" s="256" t="s">
        <v>4785</v>
      </c>
      <c r="G14" s="256"/>
      <c r="H14" s="256" t="s">
        <v>7740</v>
      </c>
      <c r="I14" s="256">
        <v>2000</v>
      </c>
      <c r="J14" s="256" t="s">
        <v>389</v>
      </c>
      <c r="K14" s="256" t="s">
        <v>194</v>
      </c>
      <c r="L14" s="256" t="s">
        <v>7750</v>
      </c>
      <c r="M14" s="256" t="s">
        <v>74</v>
      </c>
      <c r="N14" s="256" t="s">
        <v>113</v>
      </c>
      <c r="O14" s="256" t="s">
        <v>7565</v>
      </c>
      <c r="P14" s="256"/>
      <c r="Q14" s="256"/>
      <c r="R14" s="256"/>
      <c r="S14" s="256" t="s">
        <v>4733</v>
      </c>
      <c r="T14" s="256" t="s">
        <v>375</v>
      </c>
      <c r="U14" s="256" t="s">
        <v>7749</v>
      </c>
      <c r="V14" s="256" t="s">
        <v>7743</v>
      </c>
      <c r="W14" s="256" t="s">
        <v>68</v>
      </c>
      <c r="X14" s="256" t="s">
        <v>68</v>
      </c>
      <c r="Y14" s="256" t="s">
        <v>4734</v>
      </c>
      <c r="Z14" s="256" t="s">
        <v>69</v>
      </c>
      <c r="AA14" s="256"/>
      <c r="AB14" s="256" t="s">
        <v>7506</v>
      </c>
      <c r="AC14" s="257">
        <v>80</v>
      </c>
      <c r="AD14" s="257">
        <v>15</v>
      </c>
      <c r="AE14" s="257">
        <v>26</v>
      </c>
      <c r="AF14" s="604">
        <v>193.60000000000002</v>
      </c>
      <c r="AG14" s="604">
        <v>0</v>
      </c>
      <c r="AH14" s="607">
        <f t="shared" si="0"/>
        <v>193.60000000000002</v>
      </c>
      <c r="AI14" s="458">
        <f t="shared" si="1"/>
        <v>207.15200000000004</v>
      </c>
    </row>
    <row r="15" spans="1:37" s="259" customFormat="1">
      <c r="A15" s="606">
        <v>13</v>
      </c>
      <c r="B15" s="256" t="s">
        <v>8</v>
      </c>
      <c r="C15" s="256" t="s">
        <v>7748</v>
      </c>
      <c r="D15" s="256" t="s">
        <v>7741</v>
      </c>
      <c r="E15" s="256" t="s">
        <v>352</v>
      </c>
      <c r="F15" s="256" t="s">
        <v>4785</v>
      </c>
      <c r="G15" s="256"/>
      <c r="H15" s="256" t="s">
        <v>7740</v>
      </c>
      <c r="I15" s="256">
        <v>2000</v>
      </c>
      <c r="J15" s="256" t="s">
        <v>396</v>
      </c>
      <c r="K15" s="256" t="s">
        <v>194</v>
      </c>
      <c r="L15" s="256">
        <v>600</v>
      </c>
      <c r="M15" s="256" t="s">
        <v>63</v>
      </c>
      <c r="N15" s="256" t="s">
        <v>113</v>
      </c>
      <c r="O15" s="256" t="s">
        <v>7565</v>
      </c>
      <c r="P15" s="256"/>
      <c r="Q15" s="256"/>
      <c r="R15" s="256"/>
      <c r="S15" s="256" t="s">
        <v>4733</v>
      </c>
      <c r="T15" s="256" t="s">
        <v>375</v>
      </c>
      <c r="U15" s="256" t="s">
        <v>7747</v>
      </c>
      <c r="V15" s="256" t="s">
        <v>7743</v>
      </c>
      <c r="W15" s="256" t="s">
        <v>68</v>
      </c>
      <c r="X15" s="256" t="s">
        <v>68</v>
      </c>
      <c r="Y15" s="256" t="s">
        <v>4734</v>
      </c>
      <c r="Z15" s="256" t="s">
        <v>69</v>
      </c>
      <c r="AA15" s="256"/>
      <c r="AB15" s="256" t="s">
        <v>7506</v>
      </c>
      <c r="AC15" s="257">
        <v>80</v>
      </c>
      <c r="AD15" s="257">
        <v>25</v>
      </c>
      <c r="AE15" s="257">
        <v>0</v>
      </c>
      <c r="AF15" s="604">
        <v>168</v>
      </c>
      <c r="AG15" s="604">
        <v>0</v>
      </c>
      <c r="AH15" s="607">
        <f t="shared" si="0"/>
        <v>168</v>
      </c>
      <c r="AI15" s="458">
        <f t="shared" si="1"/>
        <v>179.76000000000002</v>
      </c>
    </row>
    <row r="16" spans="1:37" s="259" customFormat="1">
      <c r="A16" s="606">
        <v>14</v>
      </c>
      <c r="B16" s="256" t="s">
        <v>8</v>
      </c>
      <c r="C16" s="256" t="s">
        <v>7746</v>
      </c>
      <c r="D16" s="256" t="s">
        <v>7741</v>
      </c>
      <c r="E16" s="256" t="s">
        <v>352</v>
      </c>
      <c r="F16" s="256" t="s">
        <v>4785</v>
      </c>
      <c r="G16" s="256"/>
      <c r="H16" s="256" t="s">
        <v>7740</v>
      </c>
      <c r="I16" s="256">
        <v>2000</v>
      </c>
      <c r="J16" s="256" t="s">
        <v>454</v>
      </c>
      <c r="K16" s="256" t="s">
        <v>194</v>
      </c>
      <c r="L16" s="256" t="s">
        <v>7745</v>
      </c>
      <c r="M16" s="256" t="s">
        <v>63</v>
      </c>
      <c r="N16" s="256" t="s">
        <v>113</v>
      </c>
      <c r="O16" s="256" t="s">
        <v>7565</v>
      </c>
      <c r="P16" s="256"/>
      <c r="Q16" s="256"/>
      <c r="R16" s="256"/>
      <c r="S16" s="256" t="s">
        <v>4733</v>
      </c>
      <c r="T16" s="256" t="s">
        <v>375</v>
      </c>
      <c r="U16" s="256" t="s">
        <v>7744</v>
      </c>
      <c r="V16" s="256" t="s">
        <v>7743</v>
      </c>
      <c r="W16" s="256" t="s">
        <v>68</v>
      </c>
      <c r="X16" s="256" t="s">
        <v>68</v>
      </c>
      <c r="Y16" s="256" t="s">
        <v>4734</v>
      </c>
      <c r="Z16" s="256" t="s">
        <v>69</v>
      </c>
      <c r="AA16" s="256"/>
      <c r="AB16" s="256" t="s">
        <v>7506</v>
      </c>
      <c r="AC16" s="257">
        <v>80</v>
      </c>
      <c r="AD16" s="257">
        <v>50</v>
      </c>
      <c r="AE16" s="257">
        <v>50</v>
      </c>
      <c r="AF16" s="604">
        <v>288</v>
      </c>
      <c r="AG16" s="604">
        <v>0</v>
      </c>
      <c r="AH16" s="607">
        <f t="shared" si="0"/>
        <v>288</v>
      </c>
      <c r="AI16" s="458">
        <f t="shared" si="1"/>
        <v>308.16000000000003</v>
      </c>
    </row>
    <row r="17" spans="1:35" s="613" customFormat="1" ht="15.75" thickBot="1">
      <c r="A17" s="608">
        <v>15</v>
      </c>
      <c r="B17" s="609" t="s">
        <v>8</v>
      </c>
      <c r="C17" s="609" t="s">
        <v>7742</v>
      </c>
      <c r="D17" s="609" t="s">
        <v>7741</v>
      </c>
      <c r="E17" s="609" t="s">
        <v>352</v>
      </c>
      <c r="F17" s="609" t="s">
        <v>4785</v>
      </c>
      <c r="G17" s="609"/>
      <c r="H17" s="609" t="s">
        <v>7740</v>
      </c>
      <c r="I17" s="609">
        <v>2000</v>
      </c>
      <c r="J17" s="609" t="s">
        <v>121</v>
      </c>
      <c r="K17" s="609" t="s">
        <v>194</v>
      </c>
      <c r="L17" s="609" t="s">
        <v>7739</v>
      </c>
      <c r="M17" s="609" t="s">
        <v>74</v>
      </c>
      <c r="N17" s="609" t="s">
        <v>113</v>
      </c>
      <c r="O17" s="609" t="s">
        <v>7565</v>
      </c>
      <c r="P17" s="609"/>
      <c r="Q17" s="609"/>
      <c r="R17" s="609"/>
      <c r="S17" s="609" t="s">
        <v>4733</v>
      </c>
      <c r="T17" s="609" t="s">
        <v>375</v>
      </c>
      <c r="U17" s="609" t="s">
        <v>7738</v>
      </c>
      <c r="V17" s="609" t="s">
        <v>68</v>
      </c>
      <c r="W17" s="609" t="s">
        <v>68</v>
      </c>
      <c r="X17" s="609" t="s">
        <v>68</v>
      </c>
      <c r="Y17" s="609" t="s">
        <v>68</v>
      </c>
      <c r="Z17" s="609" t="s">
        <v>69</v>
      </c>
      <c r="AA17" s="609"/>
      <c r="AB17" s="609" t="s">
        <v>4732</v>
      </c>
      <c r="AC17" s="610">
        <v>80</v>
      </c>
      <c r="AD17" s="610">
        <v>8</v>
      </c>
      <c r="AE17" s="610">
        <v>50</v>
      </c>
      <c r="AF17" s="611">
        <v>220.8</v>
      </c>
      <c r="AG17" s="611">
        <v>0</v>
      </c>
      <c r="AH17" s="612">
        <f t="shared" si="0"/>
        <v>220.8</v>
      </c>
      <c r="AI17" s="466">
        <f t="shared" si="1"/>
        <v>236.25600000000003</v>
      </c>
    </row>
    <row r="18" spans="1:35">
      <c r="AH18" s="93"/>
    </row>
    <row r="19" spans="1:35">
      <c r="A19" s="603" t="s">
        <v>133</v>
      </c>
      <c r="AH19" s="93"/>
      <c r="AI19" s="35"/>
    </row>
  </sheetData>
  <customSheetViews>
    <customSheetView guid="{1B6ADCBD-C280-4470-851F-30A10F715017}" scale="75" hiddenColumns="1">
      <pageMargins left="0.7" right="0.7" top="0.75" bottom="0.75" header="0.3" footer="0.3"/>
      <pageSetup orientation="portrait" horizontalDpi="4294967295" verticalDpi="4294967295"/>
    </customSheetView>
    <customSheetView guid="{BF7BEA0E-ED18-4608-868B-0C16A30D130B}" scale="75" hiddenColumns="1">
      <pageMargins left="0.7" right="0.7" top="0.75" bottom="0.75" header="0.3" footer="0.3"/>
      <pageSetup orientation="portrait" horizontalDpi="4294967295" verticalDpi="4294967295"/>
    </customSheetView>
  </customSheetViews>
  <pageMargins left="0.7" right="0.7" top="0.75" bottom="0.75" header="0.3" footer="0.3"/>
  <pageSetup orientation="portrait" horizontalDpi="4294967295" verticalDpi="4294967295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rgb="FF00B050"/>
  </sheetPr>
  <dimension ref="A1:AK14"/>
  <sheetViews>
    <sheetView topLeftCell="U1" zoomScale="75" zoomScaleNormal="75" workbookViewId="0">
      <selection activeCell="AO17" sqref="AO17"/>
    </sheetView>
  </sheetViews>
  <sheetFormatPr baseColWidth="10" defaultColWidth="9.140625" defaultRowHeight="15"/>
  <cols>
    <col min="1" max="1" width="4.28515625" style="603" bestFit="1" customWidth="1"/>
    <col min="2" max="2" width="8" style="224" bestFit="1" customWidth="1"/>
    <col min="3" max="3" width="12.85546875" style="224" hidden="1" customWidth="1"/>
    <col min="4" max="4" width="7.7109375" style="224" hidden="1" customWidth="1"/>
    <col min="5" max="5" width="11.5703125" style="224" hidden="1" customWidth="1"/>
    <col min="6" max="6" width="10.28515625" style="224" bestFit="1" customWidth="1"/>
    <col min="7" max="7" width="7.140625" style="224" hidden="1" customWidth="1"/>
    <col min="8" max="8" width="8.5703125" style="224" bestFit="1" customWidth="1"/>
    <col min="9" max="9" width="8.85546875" style="224" hidden="1" customWidth="1"/>
    <col min="10" max="10" width="6.42578125" style="224" bestFit="1" customWidth="1"/>
    <col min="11" max="11" width="11.5703125" style="224" bestFit="1" customWidth="1"/>
    <col min="12" max="12" width="8.5703125" style="224" bestFit="1" customWidth="1"/>
    <col min="13" max="13" width="11.140625" style="224" bestFit="1" customWidth="1"/>
    <col min="14" max="14" width="6.42578125" style="224" bestFit="1" customWidth="1"/>
    <col min="15" max="15" width="13.28515625" style="224" bestFit="1" customWidth="1"/>
    <col min="16" max="16" width="9.28515625" style="224" hidden="1" customWidth="1"/>
    <col min="17" max="17" width="12.85546875" style="224" hidden="1" customWidth="1"/>
    <col min="18" max="18" width="15.7109375" style="224" hidden="1" customWidth="1"/>
    <col min="19" max="19" width="16.7109375" style="224" customWidth="1"/>
    <col min="20" max="20" width="10.5703125" style="224" hidden="1" customWidth="1"/>
    <col min="21" max="21" width="12.7109375" style="224" bestFit="1" customWidth="1"/>
    <col min="22" max="22" width="8.5703125" style="224" hidden="1" customWidth="1"/>
    <col min="23" max="23" width="16.28515625" style="224" bestFit="1" customWidth="1"/>
    <col min="24" max="24" width="16.85546875" style="224" bestFit="1" customWidth="1"/>
    <col min="25" max="25" width="15" style="224" bestFit="1" customWidth="1"/>
    <col min="26" max="26" width="4.7109375" style="224" bestFit="1" customWidth="1"/>
    <col min="27" max="27" width="6" style="224" customWidth="1"/>
    <col min="28" max="28" width="13.85546875" style="224" hidden="1" customWidth="1"/>
    <col min="29" max="29" width="13.140625" style="91" hidden="1" customWidth="1"/>
    <col min="30" max="30" width="10" style="91" hidden="1" customWidth="1"/>
    <col min="31" max="31" width="9.85546875" style="91" hidden="1" customWidth="1"/>
    <col min="32" max="32" width="8.5703125" style="605" bestFit="1" customWidth="1"/>
    <col min="33" max="33" width="12.5703125" style="605" bestFit="1" customWidth="1"/>
    <col min="34" max="34" width="10" style="91" bestFit="1" customWidth="1"/>
    <col min="35" max="35" width="11" style="31" bestFit="1" customWidth="1"/>
    <col min="36" max="36" width="9.140625" style="92"/>
    <col min="37" max="37" width="80.140625" style="92" bestFit="1" customWidth="1"/>
    <col min="38" max="16384" width="9.140625" style="92"/>
  </cols>
  <sheetData>
    <row r="1" spans="1:37" s="259" customFormat="1" ht="77.25" customHeight="1" thickBot="1">
      <c r="A1" s="601"/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7"/>
      <c r="AD1" s="257"/>
      <c r="AE1" s="257"/>
      <c r="AF1" s="604"/>
      <c r="AG1" s="604"/>
      <c r="AH1" s="257"/>
      <c r="AI1" s="258"/>
    </row>
    <row r="2" spans="1:37" s="622" customFormat="1" ht="15.75" thickBot="1">
      <c r="A2" s="439" t="s">
        <v>22</v>
      </c>
      <c r="B2" s="618" t="s">
        <v>23</v>
      </c>
      <c r="C2" s="618" t="s">
        <v>24</v>
      </c>
      <c r="D2" s="618" t="s">
        <v>25</v>
      </c>
      <c r="E2" s="618" t="s">
        <v>26</v>
      </c>
      <c r="F2" s="618" t="s">
        <v>27</v>
      </c>
      <c r="G2" s="618" t="s">
        <v>28</v>
      </c>
      <c r="H2" s="618" t="s">
        <v>29</v>
      </c>
      <c r="I2" s="618" t="s">
        <v>30</v>
      </c>
      <c r="J2" s="618" t="s">
        <v>31</v>
      </c>
      <c r="K2" s="618" t="s">
        <v>32</v>
      </c>
      <c r="L2" s="618" t="s">
        <v>33</v>
      </c>
      <c r="M2" s="618" t="s">
        <v>34</v>
      </c>
      <c r="N2" s="618" t="s">
        <v>35</v>
      </c>
      <c r="O2" s="618" t="s">
        <v>36</v>
      </c>
      <c r="P2" s="618" t="s">
        <v>37</v>
      </c>
      <c r="Q2" s="618" t="s">
        <v>38</v>
      </c>
      <c r="R2" s="618" t="s">
        <v>39</v>
      </c>
      <c r="S2" s="618" t="s">
        <v>40</v>
      </c>
      <c r="T2" s="618" t="s">
        <v>41</v>
      </c>
      <c r="U2" s="618" t="s">
        <v>42</v>
      </c>
      <c r="V2" s="618" t="s">
        <v>43</v>
      </c>
      <c r="W2" s="618" t="s">
        <v>44</v>
      </c>
      <c r="X2" s="618" t="s">
        <v>45</v>
      </c>
      <c r="Y2" s="618" t="s">
        <v>46</v>
      </c>
      <c r="Z2" s="618" t="s">
        <v>47</v>
      </c>
      <c r="AA2" s="618" t="s">
        <v>48</v>
      </c>
      <c r="AB2" s="618" t="s">
        <v>49</v>
      </c>
      <c r="AC2" s="377" t="s">
        <v>50</v>
      </c>
      <c r="AD2" s="377" t="s">
        <v>51</v>
      </c>
      <c r="AE2" s="377" t="s">
        <v>52</v>
      </c>
      <c r="AF2" s="377" t="s">
        <v>53</v>
      </c>
      <c r="AG2" s="377" t="s">
        <v>54</v>
      </c>
      <c r="AH2" s="377" t="s">
        <v>55</v>
      </c>
      <c r="AI2" s="619" t="s">
        <v>56</v>
      </c>
      <c r="AJ2" s="620"/>
      <c r="AK2" s="621" t="s">
        <v>57</v>
      </c>
    </row>
    <row r="3" spans="1:37" s="259" customFormat="1">
      <c r="A3" s="606">
        <v>1</v>
      </c>
      <c r="B3" s="256" t="s">
        <v>8</v>
      </c>
      <c r="C3" s="256" t="s">
        <v>7737</v>
      </c>
      <c r="D3" s="256" t="s">
        <v>7717</v>
      </c>
      <c r="E3" s="256" t="s">
        <v>7720</v>
      </c>
      <c r="F3" s="256" t="s">
        <v>7715</v>
      </c>
      <c r="G3" s="256"/>
      <c r="H3" s="256" t="s">
        <v>7714</v>
      </c>
      <c r="I3" s="256" t="s">
        <v>714</v>
      </c>
      <c r="J3" s="256" t="s">
        <v>389</v>
      </c>
      <c r="K3" s="256" t="s">
        <v>437</v>
      </c>
      <c r="L3" s="256" t="s">
        <v>7620</v>
      </c>
      <c r="M3" s="256" t="s">
        <v>113</v>
      </c>
      <c r="N3" s="256" t="s">
        <v>113</v>
      </c>
      <c r="O3" s="256" t="s">
        <v>4738</v>
      </c>
      <c r="P3" s="256">
        <v>0</v>
      </c>
      <c r="Q3" s="256"/>
      <c r="R3" s="256"/>
      <c r="S3" s="256" t="s">
        <v>4733</v>
      </c>
      <c r="T3" s="256"/>
      <c r="U3" s="256" t="s">
        <v>7736</v>
      </c>
      <c r="V3" s="256" t="s">
        <v>68</v>
      </c>
      <c r="W3" s="256" t="s">
        <v>68</v>
      </c>
      <c r="X3" s="256" t="s">
        <v>68</v>
      </c>
      <c r="Y3" s="256" t="s">
        <v>68</v>
      </c>
      <c r="Z3" s="256" t="s">
        <v>69</v>
      </c>
      <c r="AA3" s="256"/>
      <c r="AB3" s="256" t="s">
        <v>7713</v>
      </c>
      <c r="AC3" s="257">
        <v>297</v>
      </c>
      <c r="AD3" s="257">
        <v>15</v>
      </c>
      <c r="AE3" s="257">
        <v>24</v>
      </c>
      <c r="AF3" s="604">
        <v>537.6</v>
      </c>
      <c r="AG3" s="604">
        <v>0</v>
      </c>
      <c r="AH3" s="607">
        <f t="shared" ref="AH3:AH12" si="0">AF3-AG3</f>
        <v>537.6</v>
      </c>
      <c r="AI3" s="458">
        <f>AF3*1.07</f>
        <v>575.23200000000008</v>
      </c>
      <c r="AK3" s="259" t="s">
        <v>789</v>
      </c>
    </row>
    <row r="4" spans="1:37" s="259" customFormat="1">
      <c r="A4" s="606">
        <v>2</v>
      </c>
      <c r="B4" s="256" t="s">
        <v>8</v>
      </c>
      <c r="C4" s="256" t="s">
        <v>7735</v>
      </c>
      <c r="D4" s="256" t="s">
        <v>7717</v>
      </c>
      <c r="E4" s="256" t="s">
        <v>7720</v>
      </c>
      <c r="F4" s="256" t="s">
        <v>7715</v>
      </c>
      <c r="G4" s="256"/>
      <c r="H4" s="256" t="s">
        <v>7714</v>
      </c>
      <c r="I4" s="256" t="s">
        <v>714</v>
      </c>
      <c r="J4" s="256" t="s">
        <v>389</v>
      </c>
      <c r="K4" s="256" t="s">
        <v>437</v>
      </c>
      <c r="L4" s="256" t="s">
        <v>7620</v>
      </c>
      <c r="M4" s="256" t="s">
        <v>113</v>
      </c>
      <c r="N4" s="256" t="s">
        <v>113</v>
      </c>
      <c r="O4" s="256" t="s">
        <v>4738</v>
      </c>
      <c r="P4" s="256">
        <v>0</v>
      </c>
      <c r="Q4" s="256"/>
      <c r="R4" s="256"/>
      <c r="S4" s="256" t="s">
        <v>4733</v>
      </c>
      <c r="T4" s="256"/>
      <c r="U4" s="256" t="s">
        <v>7734</v>
      </c>
      <c r="V4" s="256" t="s">
        <v>68</v>
      </c>
      <c r="W4" s="256" t="s">
        <v>68</v>
      </c>
      <c r="X4" s="256" t="s">
        <v>68</v>
      </c>
      <c r="Y4" s="256" t="s">
        <v>68</v>
      </c>
      <c r="Z4" s="256" t="s">
        <v>69</v>
      </c>
      <c r="AA4" s="256"/>
      <c r="AB4" s="256" t="s">
        <v>7713</v>
      </c>
      <c r="AC4" s="257">
        <v>297</v>
      </c>
      <c r="AD4" s="257">
        <v>15</v>
      </c>
      <c r="AE4" s="257">
        <v>24</v>
      </c>
      <c r="AF4" s="604">
        <v>537.6</v>
      </c>
      <c r="AG4" s="604">
        <v>0</v>
      </c>
      <c r="AH4" s="607">
        <f t="shared" si="0"/>
        <v>537.6</v>
      </c>
      <c r="AI4" s="458">
        <f t="shared" ref="AI4:AI12" si="1">AF4*1.07</f>
        <v>575.23200000000008</v>
      </c>
      <c r="AK4" s="259" t="s">
        <v>792</v>
      </c>
    </row>
    <row r="5" spans="1:37" s="259" customFormat="1">
      <c r="A5" s="606">
        <v>3</v>
      </c>
      <c r="B5" s="256" t="s">
        <v>8</v>
      </c>
      <c r="C5" s="256" t="s">
        <v>7733</v>
      </c>
      <c r="D5" s="256" t="s">
        <v>7717</v>
      </c>
      <c r="E5" s="256" t="s">
        <v>7720</v>
      </c>
      <c r="F5" s="256" t="s">
        <v>7715</v>
      </c>
      <c r="G5" s="256"/>
      <c r="H5" s="256" t="s">
        <v>7714</v>
      </c>
      <c r="I5" s="256" t="s">
        <v>714</v>
      </c>
      <c r="J5" s="256" t="s">
        <v>389</v>
      </c>
      <c r="K5" s="256" t="s">
        <v>437</v>
      </c>
      <c r="L5" s="256" t="s">
        <v>7620</v>
      </c>
      <c r="M5" s="256" t="s">
        <v>113</v>
      </c>
      <c r="N5" s="256" t="s">
        <v>113</v>
      </c>
      <c r="O5" s="256" t="s">
        <v>4738</v>
      </c>
      <c r="P5" s="256">
        <v>0</v>
      </c>
      <c r="Q5" s="256"/>
      <c r="R5" s="256"/>
      <c r="S5" s="256" t="s">
        <v>4733</v>
      </c>
      <c r="T5" s="256"/>
      <c r="U5" s="256" t="s">
        <v>7732</v>
      </c>
      <c r="V5" s="256" t="s">
        <v>68</v>
      </c>
      <c r="W5" s="256" t="s">
        <v>68</v>
      </c>
      <c r="X5" s="256" t="s">
        <v>68</v>
      </c>
      <c r="Y5" s="256" t="s">
        <v>68</v>
      </c>
      <c r="Z5" s="256" t="s">
        <v>69</v>
      </c>
      <c r="AA5" s="256"/>
      <c r="AB5" s="256" t="s">
        <v>7713</v>
      </c>
      <c r="AC5" s="257">
        <v>297</v>
      </c>
      <c r="AD5" s="257">
        <v>15</v>
      </c>
      <c r="AE5" s="257">
        <v>24</v>
      </c>
      <c r="AF5" s="604">
        <v>537.6</v>
      </c>
      <c r="AG5" s="604">
        <v>0</v>
      </c>
      <c r="AH5" s="607">
        <f t="shared" si="0"/>
        <v>537.6</v>
      </c>
      <c r="AI5" s="458">
        <f t="shared" si="1"/>
        <v>575.23200000000008</v>
      </c>
    </row>
    <row r="6" spans="1:37" s="259" customFormat="1">
      <c r="A6" s="606">
        <v>4</v>
      </c>
      <c r="B6" s="256" t="s">
        <v>8</v>
      </c>
      <c r="C6" s="256" t="s">
        <v>7731</v>
      </c>
      <c r="D6" s="256" t="s">
        <v>7717</v>
      </c>
      <c r="E6" s="256" t="s">
        <v>7720</v>
      </c>
      <c r="F6" s="256" t="s">
        <v>7715</v>
      </c>
      <c r="G6" s="256"/>
      <c r="H6" s="256" t="s">
        <v>7714</v>
      </c>
      <c r="I6" s="256" t="s">
        <v>714</v>
      </c>
      <c r="J6" s="256" t="s">
        <v>389</v>
      </c>
      <c r="K6" s="256" t="s">
        <v>437</v>
      </c>
      <c r="L6" s="256" t="s">
        <v>7116</v>
      </c>
      <c r="M6" s="256" t="s">
        <v>113</v>
      </c>
      <c r="N6" s="256" t="s">
        <v>113</v>
      </c>
      <c r="O6" s="256" t="s">
        <v>4738</v>
      </c>
      <c r="P6" s="256">
        <v>0</v>
      </c>
      <c r="Q6" s="256"/>
      <c r="R6" s="256"/>
      <c r="S6" s="256" t="s">
        <v>4733</v>
      </c>
      <c r="T6" s="256"/>
      <c r="U6" s="256" t="s">
        <v>7730</v>
      </c>
      <c r="V6" s="256" t="s">
        <v>68</v>
      </c>
      <c r="W6" s="256" t="s">
        <v>68</v>
      </c>
      <c r="X6" s="256" t="s">
        <v>68</v>
      </c>
      <c r="Y6" s="256" t="s">
        <v>68</v>
      </c>
      <c r="Z6" s="256" t="s">
        <v>69</v>
      </c>
      <c r="AA6" s="256"/>
      <c r="AB6" s="256" t="s">
        <v>7713</v>
      </c>
      <c r="AC6" s="257">
        <v>297</v>
      </c>
      <c r="AD6" s="257">
        <v>15</v>
      </c>
      <c r="AE6" s="257">
        <v>24</v>
      </c>
      <c r="AF6" s="604">
        <v>537.6</v>
      </c>
      <c r="AG6" s="604">
        <v>0</v>
      </c>
      <c r="AH6" s="607">
        <f t="shared" si="0"/>
        <v>537.6</v>
      </c>
      <c r="AI6" s="458">
        <f t="shared" si="1"/>
        <v>575.23200000000008</v>
      </c>
    </row>
    <row r="7" spans="1:37" s="259" customFormat="1">
      <c r="A7" s="606">
        <v>5</v>
      </c>
      <c r="B7" s="256" t="s">
        <v>8</v>
      </c>
      <c r="C7" s="256" t="s">
        <v>7729</v>
      </c>
      <c r="D7" s="256" t="s">
        <v>7717</v>
      </c>
      <c r="E7" s="256" t="s">
        <v>7720</v>
      </c>
      <c r="F7" s="256" t="s">
        <v>7715</v>
      </c>
      <c r="G7" s="256"/>
      <c r="H7" s="256" t="s">
        <v>7714</v>
      </c>
      <c r="I7" s="256" t="s">
        <v>714</v>
      </c>
      <c r="J7" s="256" t="s">
        <v>389</v>
      </c>
      <c r="K7" s="256" t="s">
        <v>437</v>
      </c>
      <c r="L7" s="256" t="s">
        <v>7620</v>
      </c>
      <c r="M7" s="256" t="s">
        <v>113</v>
      </c>
      <c r="N7" s="256" t="s">
        <v>113</v>
      </c>
      <c r="O7" s="256" t="s">
        <v>4738</v>
      </c>
      <c r="P7" s="256">
        <v>0</v>
      </c>
      <c r="Q7" s="256"/>
      <c r="R7" s="256"/>
      <c r="S7" s="256" t="s">
        <v>4733</v>
      </c>
      <c r="T7" s="256"/>
      <c r="U7" s="256" t="s">
        <v>7728</v>
      </c>
      <c r="V7" s="256" t="s">
        <v>68</v>
      </c>
      <c r="W7" s="256" t="s">
        <v>68</v>
      </c>
      <c r="X7" s="256" t="s">
        <v>68</v>
      </c>
      <c r="Y7" s="256" t="s">
        <v>68</v>
      </c>
      <c r="Z7" s="256" t="s">
        <v>69</v>
      </c>
      <c r="AA7" s="256"/>
      <c r="AB7" s="256" t="s">
        <v>7713</v>
      </c>
      <c r="AC7" s="257">
        <v>297</v>
      </c>
      <c r="AD7" s="257">
        <v>15</v>
      </c>
      <c r="AE7" s="257">
        <v>24</v>
      </c>
      <c r="AF7" s="604">
        <v>537.6</v>
      </c>
      <c r="AG7" s="604">
        <v>0</v>
      </c>
      <c r="AH7" s="607">
        <f t="shared" si="0"/>
        <v>537.6</v>
      </c>
      <c r="AI7" s="458">
        <f t="shared" si="1"/>
        <v>575.23200000000008</v>
      </c>
    </row>
    <row r="8" spans="1:37" s="259" customFormat="1">
      <c r="A8" s="606">
        <v>6</v>
      </c>
      <c r="B8" s="256" t="s">
        <v>8</v>
      </c>
      <c r="C8" s="256" t="s">
        <v>7727</v>
      </c>
      <c r="D8" s="256" t="s">
        <v>7717</v>
      </c>
      <c r="E8" s="256" t="s">
        <v>7720</v>
      </c>
      <c r="F8" s="256" t="s">
        <v>7715</v>
      </c>
      <c r="G8" s="256"/>
      <c r="H8" s="256" t="s">
        <v>7714</v>
      </c>
      <c r="I8" s="256" t="s">
        <v>714</v>
      </c>
      <c r="J8" s="256" t="s">
        <v>389</v>
      </c>
      <c r="K8" s="256" t="s">
        <v>437</v>
      </c>
      <c r="L8" s="256" t="s">
        <v>7620</v>
      </c>
      <c r="M8" s="256" t="s">
        <v>113</v>
      </c>
      <c r="N8" s="256" t="s">
        <v>113</v>
      </c>
      <c r="O8" s="256" t="s">
        <v>4738</v>
      </c>
      <c r="P8" s="256">
        <v>0</v>
      </c>
      <c r="Q8" s="256"/>
      <c r="R8" s="256"/>
      <c r="S8" s="256" t="s">
        <v>4733</v>
      </c>
      <c r="T8" s="256"/>
      <c r="U8" s="256" t="s">
        <v>7726</v>
      </c>
      <c r="V8" s="256" t="s">
        <v>68</v>
      </c>
      <c r="W8" s="256" t="s">
        <v>68</v>
      </c>
      <c r="X8" s="256" t="s">
        <v>68</v>
      </c>
      <c r="Y8" s="256" t="s">
        <v>68</v>
      </c>
      <c r="Z8" s="256" t="s">
        <v>69</v>
      </c>
      <c r="AA8" s="256"/>
      <c r="AB8" s="256" t="s">
        <v>7713</v>
      </c>
      <c r="AC8" s="257">
        <v>297</v>
      </c>
      <c r="AD8" s="257">
        <v>15</v>
      </c>
      <c r="AE8" s="257">
        <v>24</v>
      </c>
      <c r="AF8" s="604">
        <v>537.6</v>
      </c>
      <c r="AG8" s="604">
        <v>0</v>
      </c>
      <c r="AH8" s="607">
        <f t="shared" si="0"/>
        <v>537.6</v>
      </c>
      <c r="AI8" s="458">
        <f t="shared" si="1"/>
        <v>575.23200000000008</v>
      </c>
    </row>
    <row r="9" spans="1:37" s="259" customFormat="1">
      <c r="A9" s="606">
        <v>7</v>
      </c>
      <c r="B9" s="256" t="s">
        <v>8</v>
      </c>
      <c r="C9" s="256" t="s">
        <v>7725</v>
      </c>
      <c r="D9" s="256" t="s">
        <v>7717</v>
      </c>
      <c r="E9" s="256" t="s">
        <v>7720</v>
      </c>
      <c r="F9" s="256" t="s">
        <v>7715</v>
      </c>
      <c r="G9" s="256"/>
      <c r="H9" s="256" t="s">
        <v>7714</v>
      </c>
      <c r="I9" s="256" t="s">
        <v>714</v>
      </c>
      <c r="J9" s="256" t="s">
        <v>389</v>
      </c>
      <c r="K9" s="256" t="s">
        <v>437</v>
      </c>
      <c r="L9" s="256" t="s">
        <v>7620</v>
      </c>
      <c r="M9" s="256" t="s">
        <v>113</v>
      </c>
      <c r="N9" s="256" t="s">
        <v>113</v>
      </c>
      <c r="O9" s="256" t="s">
        <v>4738</v>
      </c>
      <c r="P9" s="256">
        <v>0</v>
      </c>
      <c r="Q9" s="256"/>
      <c r="R9" s="256"/>
      <c r="S9" s="256" t="s">
        <v>4733</v>
      </c>
      <c r="T9" s="256"/>
      <c r="U9" s="256" t="s">
        <v>7724</v>
      </c>
      <c r="V9" s="256" t="s">
        <v>68</v>
      </c>
      <c r="W9" s="256" t="s">
        <v>68</v>
      </c>
      <c r="X9" s="256" t="s">
        <v>68</v>
      </c>
      <c r="Y9" s="256" t="s">
        <v>68</v>
      </c>
      <c r="Z9" s="256" t="s">
        <v>69</v>
      </c>
      <c r="AA9" s="256"/>
      <c r="AB9" s="256" t="s">
        <v>7713</v>
      </c>
      <c r="AC9" s="257">
        <v>297</v>
      </c>
      <c r="AD9" s="257">
        <v>15</v>
      </c>
      <c r="AE9" s="257">
        <v>24</v>
      </c>
      <c r="AF9" s="604">
        <v>537.6</v>
      </c>
      <c r="AG9" s="604">
        <v>0</v>
      </c>
      <c r="AH9" s="607">
        <f t="shared" si="0"/>
        <v>537.6</v>
      </c>
      <c r="AI9" s="458">
        <f t="shared" si="1"/>
        <v>575.23200000000008</v>
      </c>
    </row>
    <row r="10" spans="1:37" s="259" customFormat="1">
      <c r="A10" s="606">
        <v>8</v>
      </c>
      <c r="B10" s="256" t="s">
        <v>8</v>
      </c>
      <c r="C10" s="256" t="s">
        <v>7723</v>
      </c>
      <c r="D10" s="256" t="s">
        <v>7717</v>
      </c>
      <c r="E10" s="256" t="s">
        <v>7720</v>
      </c>
      <c r="F10" s="256" t="s">
        <v>7715</v>
      </c>
      <c r="G10" s="256"/>
      <c r="H10" s="256" t="s">
        <v>7714</v>
      </c>
      <c r="I10" s="256" t="s">
        <v>714</v>
      </c>
      <c r="J10" s="256" t="s">
        <v>389</v>
      </c>
      <c r="K10" s="256" t="s">
        <v>437</v>
      </c>
      <c r="L10" s="256" t="s">
        <v>7620</v>
      </c>
      <c r="M10" s="256" t="s">
        <v>113</v>
      </c>
      <c r="N10" s="256" t="s">
        <v>113</v>
      </c>
      <c r="O10" s="256" t="s">
        <v>4738</v>
      </c>
      <c r="P10" s="256">
        <v>0</v>
      </c>
      <c r="Q10" s="256"/>
      <c r="R10" s="256"/>
      <c r="S10" s="256" t="s">
        <v>4733</v>
      </c>
      <c r="T10" s="256"/>
      <c r="U10" s="256" t="s">
        <v>7722</v>
      </c>
      <c r="V10" s="256" t="s">
        <v>68</v>
      </c>
      <c r="W10" s="256" t="s">
        <v>68</v>
      </c>
      <c r="X10" s="256" t="s">
        <v>68</v>
      </c>
      <c r="Y10" s="256" t="s">
        <v>68</v>
      </c>
      <c r="Z10" s="256" t="s">
        <v>69</v>
      </c>
      <c r="AA10" s="256"/>
      <c r="AB10" s="256" t="s">
        <v>7713</v>
      </c>
      <c r="AC10" s="257">
        <v>297</v>
      </c>
      <c r="AD10" s="257">
        <v>15</v>
      </c>
      <c r="AE10" s="257">
        <v>24</v>
      </c>
      <c r="AF10" s="604">
        <v>537.6</v>
      </c>
      <c r="AG10" s="604">
        <v>0</v>
      </c>
      <c r="AH10" s="607">
        <f t="shared" si="0"/>
        <v>537.6</v>
      </c>
      <c r="AI10" s="458">
        <f t="shared" si="1"/>
        <v>575.23200000000008</v>
      </c>
    </row>
    <row r="11" spans="1:37" s="259" customFormat="1">
      <c r="A11" s="606">
        <v>9</v>
      </c>
      <c r="B11" s="256" t="s">
        <v>8</v>
      </c>
      <c r="C11" s="256" t="s">
        <v>7721</v>
      </c>
      <c r="D11" s="256" t="s">
        <v>7717</v>
      </c>
      <c r="E11" s="256" t="s">
        <v>7720</v>
      </c>
      <c r="F11" s="256" t="s">
        <v>7715</v>
      </c>
      <c r="G11" s="256"/>
      <c r="H11" s="256" t="s">
        <v>7714</v>
      </c>
      <c r="I11" s="256" t="s">
        <v>714</v>
      </c>
      <c r="J11" s="256" t="s">
        <v>389</v>
      </c>
      <c r="K11" s="256" t="s">
        <v>437</v>
      </c>
      <c r="L11" s="256" t="s">
        <v>7620</v>
      </c>
      <c r="M11" s="256" t="s">
        <v>113</v>
      </c>
      <c r="N11" s="256" t="s">
        <v>113</v>
      </c>
      <c r="O11" s="256" t="s">
        <v>4738</v>
      </c>
      <c r="P11" s="256">
        <v>0</v>
      </c>
      <c r="Q11" s="256"/>
      <c r="R11" s="256"/>
      <c r="S11" s="256" t="s">
        <v>4733</v>
      </c>
      <c r="T11" s="256"/>
      <c r="U11" s="256" t="s">
        <v>7719</v>
      </c>
      <c r="V11" s="256" t="s">
        <v>68</v>
      </c>
      <c r="W11" s="256" t="s">
        <v>68</v>
      </c>
      <c r="X11" s="256" t="s">
        <v>68</v>
      </c>
      <c r="Y11" s="256" t="s">
        <v>68</v>
      </c>
      <c r="Z11" s="256" t="s">
        <v>69</v>
      </c>
      <c r="AA11" s="256"/>
      <c r="AB11" s="256" t="s">
        <v>7713</v>
      </c>
      <c r="AC11" s="257">
        <v>297</v>
      </c>
      <c r="AD11" s="257">
        <v>15</v>
      </c>
      <c r="AE11" s="257">
        <v>24</v>
      </c>
      <c r="AF11" s="604">
        <v>537.6</v>
      </c>
      <c r="AG11" s="604">
        <v>0</v>
      </c>
      <c r="AH11" s="607">
        <f t="shared" si="0"/>
        <v>537.6</v>
      </c>
      <c r="AI11" s="458">
        <f t="shared" si="1"/>
        <v>575.23200000000008</v>
      </c>
    </row>
    <row r="12" spans="1:37" s="613" customFormat="1" ht="15.75" thickBot="1">
      <c r="A12" s="608">
        <v>10</v>
      </c>
      <c r="B12" s="609" t="s">
        <v>8</v>
      </c>
      <c r="C12" s="609" t="s">
        <v>7718</v>
      </c>
      <c r="D12" s="609" t="s">
        <v>7717</v>
      </c>
      <c r="E12" s="609" t="s">
        <v>7716</v>
      </c>
      <c r="F12" s="609" t="s">
        <v>7715</v>
      </c>
      <c r="G12" s="609"/>
      <c r="H12" s="609" t="s">
        <v>7714</v>
      </c>
      <c r="I12" s="609" t="s">
        <v>714</v>
      </c>
      <c r="J12" s="609" t="s">
        <v>389</v>
      </c>
      <c r="K12" s="609" t="s">
        <v>437</v>
      </c>
      <c r="L12" s="609" t="s">
        <v>7620</v>
      </c>
      <c r="M12" s="609" t="s">
        <v>113</v>
      </c>
      <c r="N12" s="609" t="s">
        <v>113</v>
      </c>
      <c r="O12" s="609" t="s">
        <v>4738</v>
      </c>
      <c r="P12" s="609">
        <v>0</v>
      </c>
      <c r="Q12" s="609"/>
      <c r="R12" s="609"/>
      <c r="S12" s="609" t="s">
        <v>4733</v>
      </c>
      <c r="T12" s="609"/>
      <c r="U12" s="609"/>
      <c r="V12" s="609"/>
      <c r="W12" s="609" t="s">
        <v>68</v>
      </c>
      <c r="X12" s="609" t="s">
        <v>68</v>
      </c>
      <c r="Y12" s="609" t="s">
        <v>68</v>
      </c>
      <c r="Z12" s="609" t="s">
        <v>69</v>
      </c>
      <c r="AA12" s="609"/>
      <c r="AB12" s="609" t="s">
        <v>7713</v>
      </c>
      <c r="AC12" s="610">
        <v>297</v>
      </c>
      <c r="AD12" s="610">
        <v>15</v>
      </c>
      <c r="AE12" s="610">
        <v>24</v>
      </c>
      <c r="AF12" s="611">
        <v>537.6</v>
      </c>
      <c r="AG12" s="611">
        <v>0</v>
      </c>
      <c r="AH12" s="612">
        <f t="shared" si="0"/>
        <v>537.6</v>
      </c>
      <c r="AI12" s="466">
        <f t="shared" si="1"/>
        <v>575.23200000000008</v>
      </c>
    </row>
    <row r="13" spans="1:37">
      <c r="AH13" s="93"/>
    </row>
    <row r="14" spans="1:37">
      <c r="A14" s="603" t="s">
        <v>133</v>
      </c>
      <c r="AH14" s="93"/>
      <c r="AI14" s="35"/>
    </row>
  </sheetData>
  <customSheetViews>
    <customSheetView guid="{1B6ADCBD-C280-4470-851F-30A10F715017}" scale="75" hiddenColumns="1">
      <pageMargins left="0.7" right="0.7" top="0.75" bottom="0.75" header="0.3" footer="0.3"/>
      <pageSetup orientation="portrait" horizontalDpi="4294967295" verticalDpi="4294967295"/>
    </customSheetView>
    <customSheetView guid="{BF7BEA0E-ED18-4608-868B-0C16A30D130B}" scale="75" hiddenColumns="1">
      <pageMargins left="0.7" right="0.7" top="0.75" bottom="0.75" header="0.3" footer="0.3"/>
      <pageSetup orientation="portrait" horizontalDpi="4294967295" verticalDpi="4294967295"/>
    </customSheetView>
  </customSheetViews>
  <hyperlinks>
    <hyperlink ref="AK2" location="'OVERVIEW'!A1" display="BACK TO OVERVIEW"/>
  </hyperlinks>
  <pageMargins left="0.7" right="0.7" top="0.75" bottom="0.75" header="0.3" footer="0.3"/>
  <pageSetup orientation="portrait" horizontalDpi="4294967295" verticalDpi="4294967295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00B050"/>
  </sheetPr>
  <dimension ref="A1:AK65"/>
  <sheetViews>
    <sheetView topLeftCell="H55" zoomScale="75" zoomScaleNormal="75" workbookViewId="0">
      <selection activeCell="L66" sqref="L66"/>
    </sheetView>
  </sheetViews>
  <sheetFormatPr baseColWidth="10" defaultColWidth="6.85546875" defaultRowHeight="15"/>
  <cols>
    <col min="1" max="1" width="4.28515625" style="972" bestFit="1" customWidth="1"/>
    <col min="2" max="2" width="8" style="94" bestFit="1" customWidth="1"/>
    <col min="3" max="3" width="12.85546875" style="94" hidden="1" customWidth="1"/>
    <col min="4" max="4" width="7.7109375" style="94" hidden="1" customWidth="1"/>
    <col min="5" max="5" width="11.5703125" style="94" hidden="1" customWidth="1"/>
    <col min="6" max="6" width="11.42578125" style="94" bestFit="1" customWidth="1"/>
    <col min="7" max="7" width="7.140625" style="94" hidden="1" customWidth="1"/>
    <col min="8" max="8" width="13.7109375" style="94" bestFit="1" customWidth="1"/>
    <col min="9" max="9" width="8.85546875" style="94" hidden="1" customWidth="1"/>
    <col min="10" max="10" width="7.5703125" style="94" bestFit="1" customWidth="1"/>
    <col min="11" max="11" width="11.5703125" style="94" bestFit="1" customWidth="1"/>
    <col min="12" max="12" width="20.5703125" style="94" bestFit="1" customWidth="1"/>
    <col min="13" max="13" width="11.140625" style="94" bestFit="1" customWidth="1"/>
    <col min="14" max="14" width="6.42578125" style="94" bestFit="1" customWidth="1"/>
    <col min="15" max="15" width="34.140625" style="94" bestFit="1" customWidth="1"/>
    <col min="16" max="16" width="9.28515625" style="94" hidden="1" customWidth="1"/>
    <col min="17" max="17" width="12.85546875" style="94" hidden="1" customWidth="1"/>
    <col min="18" max="18" width="15.7109375" style="94" hidden="1" customWidth="1"/>
    <col min="19" max="19" width="16.7109375" style="94" customWidth="1"/>
    <col min="20" max="20" width="10.5703125" style="94" hidden="1" customWidth="1"/>
    <col min="21" max="21" width="15.140625" style="94" bestFit="1" customWidth="1"/>
    <col min="22" max="22" width="23.140625" style="94" hidden="1" customWidth="1"/>
    <col min="23" max="23" width="16.28515625" style="94" bestFit="1" customWidth="1"/>
    <col min="24" max="24" width="16.85546875" style="94" bestFit="1" customWidth="1"/>
    <col min="25" max="25" width="19.5703125" style="94" bestFit="1" customWidth="1"/>
    <col min="26" max="26" width="4.7109375" style="94" bestFit="1" customWidth="1"/>
    <col min="27" max="27" width="6" style="94" bestFit="1" customWidth="1"/>
    <col min="28" max="28" width="13.85546875" style="94" hidden="1" customWidth="1"/>
    <col min="29" max="29" width="13.140625" style="95" hidden="1" customWidth="1"/>
    <col min="30" max="30" width="10" style="95" hidden="1" customWidth="1"/>
    <col min="31" max="31" width="9.85546875" style="95" hidden="1" customWidth="1"/>
    <col min="32" max="32" width="8.5703125" style="974" bestFit="1" customWidth="1"/>
    <col min="33" max="33" width="12.5703125" style="974" bestFit="1" customWidth="1"/>
    <col min="34" max="34" width="10" style="95" bestFit="1" customWidth="1"/>
    <col min="35" max="35" width="11" style="96" bestFit="1" customWidth="1"/>
    <col min="36" max="36" width="8.5703125" style="97" bestFit="1" customWidth="1"/>
    <col min="37" max="37" width="80.140625" style="97" bestFit="1" customWidth="1"/>
    <col min="38" max="16384" width="6.85546875" style="97"/>
  </cols>
  <sheetData>
    <row r="1" spans="1:37" s="338" customFormat="1" ht="73.5" customHeight="1" thickBot="1">
      <c r="A1" s="971"/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5"/>
      <c r="AB1" s="335"/>
      <c r="AC1" s="336"/>
      <c r="AD1" s="336"/>
      <c r="AE1" s="336"/>
      <c r="AF1" s="973"/>
      <c r="AG1" s="973"/>
      <c r="AH1" s="336"/>
      <c r="AI1" s="337"/>
    </row>
    <row r="2" spans="1:37" s="622" customFormat="1" ht="15.75" thickBot="1">
      <c r="A2" s="439" t="s">
        <v>22</v>
      </c>
      <c r="B2" s="618" t="s">
        <v>23</v>
      </c>
      <c r="C2" s="618" t="s">
        <v>24</v>
      </c>
      <c r="D2" s="618" t="s">
        <v>25</v>
      </c>
      <c r="E2" s="618" t="s">
        <v>26</v>
      </c>
      <c r="F2" s="618" t="s">
        <v>27</v>
      </c>
      <c r="G2" s="618" t="s">
        <v>28</v>
      </c>
      <c r="H2" s="618" t="s">
        <v>29</v>
      </c>
      <c r="I2" s="618" t="s">
        <v>30</v>
      </c>
      <c r="J2" s="618" t="s">
        <v>31</v>
      </c>
      <c r="K2" s="618" t="s">
        <v>32</v>
      </c>
      <c r="L2" s="618" t="s">
        <v>33</v>
      </c>
      <c r="M2" s="618" t="s">
        <v>34</v>
      </c>
      <c r="N2" s="618" t="s">
        <v>35</v>
      </c>
      <c r="O2" s="618" t="s">
        <v>36</v>
      </c>
      <c r="P2" s="618" t="s">
        <v>37</v>
      </c>
      <c r="Q2" s="618" t="s">
        <v>38</v>
      </c>
      <c r="R2" s="618" t="s">
        <v>39</v>
      </c>
      <c r="S2" s="618" t="s">
        <v>40</v>
      </c>
      <c r="T2" s="618" t="s">
        <v>41</v>
      </c>
      <c r="U2" s="618" t="s">
        <v>42</v>
      </c>
      <c r="V2" s="618" t="s">
        <v>43</v>
      </c>
      <c r="W2" s="618" t="s">
        <v>44</v>
      </c>
      <c r="X2" s="618" t="s">
        <v>45</v>
      </c>
      <c r="Y2" s="618" t="s">
        <v>46</v>
      </c>
      <c r="Z2" s="618" t="s">
        <v>47</v>
      </c>
      <c r="AA2" s="618" t="s">
        <v>48</v>
      </c>
      <c r="AB2" s="618" t="s">
        <v>49</v>
      </c>
      <c r="AC2" s="377" t="s">
        <v>50</v>
      </c>
      <c r="AD2" s="377" t="s">
        <v>51</v>
      </c>
      <c r="AE2" s="377" t="s">
        <v>52</v>
      </c>
      <c r="AF2" s="377" t="s">
        <v>53</v>
      </c>
      <c r="AG2" s="377" t="s">
        <v>54</v>
      </c>
      <c r="AH2" s="377" t="s">
        <v>55</v>
      </c>
      <c r="AI2" s="619" t="s">
        <v>56</v>
      </c>
      <c r="AJ2" s="620"/>
      <c r="AK2" s="621"/>
    </row>
    <row r="3" spans="1:37" s="338" customFormat="1">
      <c r="A3" s="975">
        <v>1</v>
      </c>
      <c r="B3" s="335" t="s">
        <v>8</v>
      </c>
      <c r="C3" s="335" t="s">
        <v>4735</v>
      </c>
      <c r="D3" s="335" t="s">
        <v>4736</v>
      </c>
      <c r="E3" s="335" t="s">
        <v>411</v>
      </c>
      <c r="F3" s="335" t="s">
        <v>13</v>
      </c>
      <c r="G3" s="335" t="s">
        <v>133</v>
      </c>
      <c r="H3" s="335" t="s">
        <v>4737</v>
      </c>
      <c r="I3" s="335"/>
      <c r="J3" s="335">
        <v>256</v>
      </c>
      <c r="K3" s="335" t="s">
        <v>133</v>
      </c>
      <c r="L3" s="335" t="s">
        <v>133</v>
      </c>
      <c r="M3" s="335" t="s">
        <v>63</v>
      </c>
      <c r="N3" s="335" t="s">
        <v>113</v>
      </c>
      <c r="O3" s="335" t="s">
        <v>4738</v>
      </c>
      <c r="P3" s="335" t="s">
        <v>133</v>
      </c>
      <c r="Q3" s="335" t="s">
        <v>133</v>
      </c>
      <c r="R3" s="335" t="s">
        <v>133</v>
      </c>
      <c r="S3" s="335" t="s">
        <v>133</v>
      </c>
      <c r="T3" s="335" t="s">
        <v>133</v>
      </c>
      <c r="U3" s="335" t="s">
        <v>4739</v>
      </c>
      <c r="V3" s="335" t="s">
        <v>68</v>
      </c>
      <c r="W3" s="335" t="s">
        <v>68</v>
      </c>
      <c r="X3" s="335" t="s">
        <v>68</v>
      </c>
      <c r="Y3" s="335" t="s">
        <v>68</v>
      </c>
      <c r="Z3" s="335" t="s">
        <v>69</v>
      </c>
      <c r="AA3" s="335" t="s">
        <v>133</v>
      </c>
      <c r="AB3" s="335" t="s">
        <v>4740</v>
      </c>
      <c r="AC3" s="336">
        <v>133</v>
      </c>
      <c r="AD3" s="336">
        <v>240</v>
      </c>
      <c r="AE3" s="336">
        <v>0</v>
      </c>
      <c r="AF3" s="973">
        <v>596.80000000000007</v>
      </c>
      <c r="AG3" s="973">
        <v>0</v>
      </c>
      <c r="AH3" s="635">
        <f t="shared" ref="AH3:AH18" si="0">AF3-AG3</f>
        <v>596.80000000000007</v>
      </c>
      <c r="AI3" s="636">
        <f>AF3*1.07</f>
        <v>638.57600000000014</v>
      </c>
      <c r="AK3" s="338" t="s">
        <v>789</v>
      </c>
    </row>
    <row r="4" spans="1:37" s="338" customFormat="1">
      <c r="A4" s="975">
        <v>2</v>
      </c>
      <c r="B4" s="335" t="s">
        <v>8</v>
      </c>
      <c r="C4" s="335" t="s">
        <v>4741</v>
      </c>
      <c r="D4" s="335" t="s">
        <v>4736</v>
      </c>
      <c r="E4" s="335" t="s">
        <v>411</v>
      </c>
      <c r="F4" s="335" t="s">
        <v>13</v>
      </c>
      <c r="G4" s="335" t="s">
        <v>133</v>
      </c>
      <c r="H4" s="335" t="s">
        <v>4742</v>
      </c>
      <c r="I4" s="335"/>
      <c r="J4" s="335">
        <v>256</v>
      </c>
      <c r="K4" s="335" t="s">
        <v>133</v>
      </c>
      <c r="L4" s="335" t="s">
        <v>133</v>
      </c>
      <c r="M4" s="335" t="s">
        <v>113</v>
      </c>
      <c r="N4" s="335" t="s">
        <v>113</v>
      </c>
      <c r="O4" s="335" t="s">
        <v>4738</v>
      </c>
      <c r="P4" s="335" t="s">
        <v>133</v>
      </c>
      <c r="Q4" s="335" t="s">
        <v>133</v>
      </c>
      <c r="R4" s="335" t="s">
        <v>133</v>
      </c>
      <c r="S4" s="335" t="s">
        <v>133</v>
      </c>
      <c r="T4" s="335" t="s">
        <v>133</v>
      </c>
      <c r="U4" s="335" t="s">
        <v>4743</v>
      </c>
      <c r="V4" s="335" t="s">
        <v>4744</v>
      </c>
      <c r="W4" s="335" t="s">
        <v>68</v>
      </c>
      <c r="X4" s="335" t="s">
        <v>68</v>
      </c>
      <c r="Y4" s="335" t="s">
        <v>4734</v>
      </c>
      <c r="Z4" s="335" t="s">
        <v>69</v>
      </c>
      <c r="AA4" s="335" t="s">
        <v>133</v>
      </c>
      <c r="AB4" s="335" t="s">
        <v>4745</v>
      </c>
      <c r="AC4" s="336">
        <v>145</v>
      </c>
      <c r="AD4" s="336">
        <v>240</v>
      </c>
      <c r="AE4" s="336">
        <v>0</v>
      </c>
      <c r="AF4" s="973">
        <v>616</v>
      </c>
      <c r="AG4" s="973">
        <v>0</v>
      </c>
      <c r="AH4" s="635">
        <f t="shared" si="0"/>
        <v>616</v>
      </c>
      <c r="AI4" s="636">
        <f t="shared" ref="AI4:AI18" si="1">AF4*1.07</f>
        <v>659.12</v>
      </c>
      <c r="AK4" s="338" t="s">
        <v>792</v>
      </c>
    </row>
    <row r="5" spans="1:37" s="338" customFormat="1">
      <c r="A5" s="975">
        <v>3</v>
      </c>
      <c r="B5" s="335" t="s">
        <v>8</v>
      </c>
      <c r="C5" s="335" t="s">
        <v>4746</v>
      </c>
      <c r="D5" s="335" t="s">
        <v>4736</v>
      </c>
      <c r="E5" s="335" t="s">
        <v>411</v>
      </c>
      <c r="F5" s="335" t="s">
        <v>13</v>
      </c>
      <c r="G5" s="335" t="s">
        <v>133</v>
      </c>
      <c r="H5" s="335" t="s">
        <v>4742</v>
      </c>
      <c r="I5" s="335"/>
      <c r="J5" s="335">
        <v>256</v>
      </c>
      <c r="K5" s="335" t="s">
        <v>133</v>
      </c>
      <c r="L5" s="335" t="s">
        <v>133</v>
      </c>
      <c r="M5" s="335" t="s">
        <v>63</v>
      </c>
      <c r="N5" s="335" t="s">
        <v>113</v>
      </c>
      <c r="O5" s="335" t="s">
        <v>4738</v>
      </c>
      <c r="P5" s="335" t="s">
        <v>133</v>
      </c>
      <c r="Q5" s="335" t="s">
        <v>133</v>
      </c>
      <c r="R5" s="335" t="s">
        <v>133</v>
      </c>
      <c r="S5" s="335" t="s">
        <v>133</v>
      </c>
      <c r="T5" s="335" t="s">
        <v>133</v>
      </c>
      <c r="U5" s="335" t="s">
        <v>4747</v>
      </c>
      <c r="V5" s="335" t="s">
        <v>68</v>
      </c>
      <c r="W5" s="335" t="s">
        <v>68</v>
      </c>
      <c r="X5" s="335" t="s">
        <v>68</v>
      </c>
      <c r="Y5" s="335" t="s">
        <v>68</v>
      </c>
      <c r="Z5" s="335" t="s">
        <v>69</v>
      </c>
      <c r="AA5" s="335" t="s">
        <v>133</v>
      </c>
      <c r="AB5" s="335" t="s">
        <v>4740</v>
      </c>
      <c r="AC5" s="336">
        <v>145</v>
      </c>
      <c r="AD5" s="336">
        <v>240</v>
      </c>
      <c r="AE5" s="336">
        <v>0</v>
      </c>
      <c r="AF5" s="973">
        <v>616</v>
      </c>
      <c r="AG5" s="973">
        <v>0</v>
      </c>
      <c r="AH5" s="635">
        <f t="shared" si="0"/>
        <v>616</v>
      </c>
      <c r="AI5" s="636">
        <f t="shared" si="1"/>
        <v>659.12</v>
      </c>
    </row>
    <row r="6" spans="1:37" s="338" customFormat="1">
      <c r="A6" s="975">
        <v>4</v>
      </c>
      <c r="B6" s="335" t="s">
        <v>8</v>
      </c>
      <c r="C6" s="335" t="s">
        <v>4748</v>
      </c>
      <c r="D6" s="335" t="s">
        <v>4736</v>
      </c>
      <c r="E6" s="335" t="s">
        <v>411</v>
      </c>
      <c r="F6" s="335" t="s">
        <v>13</v>
      </c>
      <c r="G6" s="335" t="s">
        <v>133</v>
      </c>
      <c r="H6" s="335" t="s">
        <v>4742</v>
      </c>
      <c r="I6" s="335"/>
      <c r="J6" s="335">
        <v>256</v>
      </c>
      <c r="K6" s="335" t="s">
        <v>133</v>
      </c>
      <c r="L6" s="335" t="s">
        <v>133</v>
      </c>
      <c r="M6" s="335" t="s">
        <v>113</v>
      </c>
      <c r="N6" s="335" t="s">
        <v>113</v>
      </c>
      <c r="O6" s="335" t="s">
        <v>4738</v>
      </c>
      <c r="P6" s="335" t="s">
        <v>133</v>
      </c>
      <c r="Q6" s="335" t="s">
        <v>133</v>
      </c>
      <c r="R6" s="335" t="s">
        <v>133</v>
      </c>
      <c r="S6" s="335" t="s">
        <v>133</v>
      </c>
      <c r="T6" s="335" t="s">
        <v>133</v>
      </c>
      <c r="U6" s="335" t="s">
        <v>4749</v>
      </c>
      <c r="V6" s="335" t="s">
        <v>4744</v>
      </c>
      <c r="W6" s="335" t="s">
        <v>68</v>
      </c>
      <c r="X6" s="335" t="s">
        <v>68</v>
      </c>
      <c r="Y6" s="335" t="s">
        <v>4734</v>
      </c>
      <c r="Z6" s="335" t="s">
        <v>69</v>
      </c>
      <c r="AA6" s="335" t="s">
        <v>133</v>
      </c>
      <c r="AB6" s="335" t="s">
        <v>4745</v>
      </c>
      <c r="AC6" s="336">
        <v>145</v>
      </c>
      <c r="AD6" s="336">
        <v>240</v>
      </c>
      <c r="AE6" s="336">
        <v>0</v>
      </c>
      <c r="AF6" s="973">
        <v>616</v>
      </c>
      <c r="AG6" s="973">
        <v>0</v>
      </c>
      <c r="AH6" s="635">
        <f t="shared" si="0"/>
        <v>616</v>
      </c>
      <c r="AI6" s="636">
        <f t="shared" si="1"/>
        <v>659.12</v>
      </c>
    </row>
    <row r="7" spans="1:37" s="338" customFormat="1">
      <c r="A7" s="975">
        <v>5</v>
      </c>
      <c r="B7" s="335" t="s">
        <v>8</v>
      </c>
      <c r="C7" s="335" t="s">
        <v>4750</v>
      </c>
      <c r="D7" s="335" t="s">
        <v>4736</v>
      </c>
      <c r="E7" s="335" t="s">
        <v>411</v>
      </c>
      <c r="F7" s="335" t="s">
        <v>13</v>
      </c>
      <c r="G7" s="335" t="s">
        <v>133</v>
      </c>
      <c r="H7" s="335" t="s">
        <v>4742</v>
      </c>
      <c r="I7" s="335"/>
      <c r="J7" s="335">
        <v>256</v>
      </c>
      <c r="K7" s="335" t="s">
        <v>133</v>
      </c>
      <c r="L7" s="335" t="s">
        <v>133</v>
      </c>
      <c r="M7" s="335" t="s">
        <v>113</v>
      </c>
      <c r="N7" s="335" t="s">
        <v>113</v>
      </c>
      <c r="O7" s="335" t="s">
        <v>4738</v>
      </c>
      <c r="P7" s="335" t="s">
        <v>133</v>
      </c>
      <c r="Q7" s="335" t="s">
        <v>133</v>
      </c>
      <c r="R7" s="335" t="s">
        <v>133</v>
      </c>
      <c r="S7" s="335" t="s">
        <v>133</v>
      </c>
      <c r="T7" s="335" t="s">
        <v>133</v>
      </c>
      <c r="U7" s="335" t="s">
        <v>4751</v>
      </c>
      <c r="V7" s="335" t="s">
        <v>4744</v>
      </c>
      <c r="W7" s="335" t="s">
        <v>68</v>
      </c>
      <c r="X7" s="335" t="s">
        <v>68</v>
      </c>
      <c r="Y7" s="335" t="s">
        <v>4734</v>
      </c>
      <c r="Z7" s="335" t="s">
        <v>69</v>
      </c>
      <c r="AA7" s="335" t="s">
        <v>133</v>
      </c>
      <c r="AB7" s="335" t="s">
        <v>4745</v>
      </c>
      <c r="AC7" s="336">
        <v>145</v>
      </c>
      <c r="AD7" s="336">
        <v>240</v>
      </c>
      <c r="AE7" s="336">
        <v>0</v>
      </c>
      <c r="AF7" s="973">
        <v>616</v>
      </c>
      <c r="AG7" s="973">
        <v>0</v>
      </c>
      <c r="AH7" s="635">
        <f t="shared" si="0"/>
        <v>616</v>
      </c>
      <c r="AI7" s="636">
        <f t="shared" si="1"/>
        <v>659.12</v>
      </c>
    </row>
    <row r="8" spans="1:37" s="338" customFormat="1">
      <c r="A8" s="975">
        <v>6</v>
      </c>
      <c r="B8" s="335" t="s">
        <v>8</v>
      </c>
      <c r="C8" s="335" t="s">
        <v>4752</v>
      </c>
      <c r="D8" s="335" t="s">
        <v>4736</v>
      </c>
      <c r="E8" s="335" t="s">
        <v>411</v>
      </c>
      <c r="F8" s="335" t="s">
        <v>13</v>
      </c>
      <c r="G8" s="335" t="s">
        <v>133</v>
      </c>
      <c r="H8" s="335" t="s">
        <v>4753</v>
      </c>
      <c r="I8" s="335"/>
      <c r="J8" s="335">
        <v>256</v>
      </c>
      <c r="K8" s="335" t="s">
        <v>133</v>
      </c>
      <c r="L8" s="335" t="s">
        <v>133</v>
      </c>
      <c r="M8" s="335" t="s">
        <v>63</v>
      </c>
      <c r="N8" s="335" t="s">
        <v>113</v>
      </c>
      <c r="O8" s="335" t="s">
        <v>4738</v>
      </c>
      <c r="P8" s="335" t="s">
        <v>133</v>
      </c>
      <c r="Q8" s="335" t="s">
        <v>133</v>
      </c>
      <c r="R8" s="335" t="s">
        <v>133</v>
      </c>
      <c r="S8" s="335" t="s">
        <v>133</v>
      </c>
      <c r="T8" s="335" t="s">
        <v>133</v>
      </c>
      <c r="U8" s="335" t="s">
        <v>4754</v>
      </c>
      <c r="V8" s="335" t="s">
        <v>68</v>
      </c>
      <c r="W8" s="335" t="s">
        <v>68</v>
      </c>
      <c r="X8" s="335" t="s">
        <v>68</v>
      </c>
      <c r="Y8" s="335" t="s">
        <v>68</v>
      </c>
      <c r="Z8" s="335" t="s">
        <v>69</v>
      </c>
      <c r="AA8" s="335" t="s">
        <v>133</v>
      </c>
      <c r="AB8" s="335" t="s">
        <v>4740</v>
      </c>
      <c r="AC8" s="336">
        <v>145</v>
      </c>
      <c r="AD8" s="336">
        <v>240</v>
      </c>
      <c r="AE8" s="336">
        <v>0</v>
      </c>
      <c r="AF8" s="973">
        <v>616</v>
      </c>
      <c r="AG8" s="973">
        <v>0</v>
      </c>
      <c r="AH8" s="635">
        <f t="shared" si="0"/>
        <v>616</v>
      </c>
      <c r="AI8" s="636">
        <f t="shared" si="1"/>
        <v>659.12</v>
      </c>
    </row>
    <row r="9" spans="1:37" s="338" customFormat="1">
      <c r="A9" s="975">
        <v>7</v>
      </c>
      <c r="B9" s="335" t="s">
        <v>8</v>
      </c>
      <c r="C9" s="335" t="s">
        <v>4755</v>
      </c>
      <c r="D9" s="335" t="s">
        <v>4736</v>
      </c>
      <c r="E9" s="335" t="s">
        <v>411</v>
      </c>
      <c r="F9" s="335" t="s">
        <v>13</v>
      </c>
      <c r="G9" s="335" t="s">
        <v>133</v>
      </c>
      <c r="H9" s="335" t="s">
        <v>4742</v>
      </c>
      <c r="I9" s="335"/>
      <c r="J9" s="335">
        <v>256</v>
      </c>
      <c r="K9" s="335" t="s">
        <v>133</v>
      </c>
      <c r="L9" s="335" t="s">
        <v>133</v>
      </c>
      <c r="M9" s="335" t="s">
        <v>63</v>
      </c>
      <c r="N9" s="335" t="s">
        <v>113</v>
      </c>
      <c r="O9" s="335" t="s">
        <v>4738</v>
      </c>
      <c r="P9" s="335" t="s">
        <v>133</v>
      </c>
      <c r="Q9" s="335" t="s">
        <v>133</v>
      </c>
      <c r="R9" s="335" t="s">
        <v>133</v>
      </c>
      <c r="S9" s="335" t="s">
        <v>133</v>
      </c>
      <c r="T9" s="335" t="s">
        <v>133</v>
      </c>
      <c r="U9" s="335" t="s">
        <v>4756</v>
      </c>
      <c r="V9" s="335" t="s">
        <v>68</v>
      </c>
      <c r="W9" s="335" t="s">
        <v>68</v>
      </c>
      <c r="X9" s="335" t="s">
        <v>68</v>
      </c>
      <c r="Y9" s="335" t="s">
        <v>68</v>
      </c>
      <c r="Z9" s="335" t="s">
        <v>69</v>
      </c>
      <c r="AA9" s="335" t="s">
        <v>133</v>
      </c>
      <c r="AB9" s="335" t="s">
        <v>4740</v>
      </c>
      <c r="AC9" s="336">
        <v>145</v>
      </c>
      <c r="AD9" s="336">
        <v>240</v>
      </c>
      <c r="AE9" s="336">
        <v>0</v>
      </c>
      <c r="AF9" s="973">
        <v>616</v>
      </c>
      <c r="AG9" s="973">
        <v>0</v>
      </c>
      <c r="AH9" s="635">
        <f t="shared" si="0"/>
        <v>616</v>
      </c>
      <c r="AI9" s="636">
        <f t="shared" si="1"/>
        <v>659.12</v>
      </c>
    </row>
    <row r="10" spans="1:37" s="338" customFormat="1">
      <c r="A10" s="975">
        <v>8</v>
      </c>
      <c r="B10" s="335" t="s">
        <v>8</v>
      </c>
      <c r="C10" s="335" t="s">
        <v>4757</v>
      </c>
      <c r="D10" s="335" t="s">
        <v>4736</v>
      </c>
      <c r="E10" s="335" t="s">
        <v>411</v>
      </c>
      <c r="F10" s="335" t="s">
        <v>13</v>
      </c>
      <c r="G10" s="335" t="s">
        <v>133</v>
      </c>
      <c r="H10" s="335" t="s">
        <v>4737</v>
      </c>
      <c r="I10" s="335"/>
      <c r="J10" s="335">
        <v>256</v>
      </c>
      <c r="K10" s="335" t="s">
        <v>133</v>
      </c>
      <c r="L10" s="335" t="s">
        <v>133</v>
      </c>
      <c r="M10" s="335" t="s">
        <v>63</v>
      </c>
      <c r="N10" s="335" t="s">
        <v>113</v>
      </c>
      <c r="O10" s="335" t="s">
        <v>4738</v>
      </c>
      <c r="P10" s="335" t="s">
        <v>133</v>
      </c>
      <c r="Q10" s="335" t="s">
        <v>133</v>
      </c>
      <c r="R10" s="335" t="s">
        <v>133</v>
      </c>
      <c r="S10" s="335" t="s">
        <v>133</v>
      </c>
      <c r="T10" s="335" t="s">
        <v>133</v>
      </c>
      <c r="U10" s="335" t="s">
        <v>4758</v>
      </c>
      <c r="V10" s="335" t="s">
        <v>68</v>
      </c>
      <c r="W10" s="335" t="s">
        <v>68</v>
      </c>
      <c r="X10" s="335" t="s">
        <v>68</v>
      </c>
      <c r="Y10" s="335" t="s">
        <v>68</v>
      </c>
      <c r="Z10" s="335" t="s">
        <v>69</v>
      </c>
      <c r="AA10" s="335" t="s">
        <v>133</v>
      </c>
      <c r="AB10" s="335" t="s">
        <v>4740</v>
      </c>
      <c r="AC10" s="336">
        <v>133</v>
      </c>
      <c r="AD10" s="336">
        <v>240</v>
      </c>
      <c r="AE10" s="336">
        <v>0</v>
      </c>
      <c r="AF10" s="973">
        <v>596.80000000000007</v>
      </c>
      <c r="AG10" s="973">
        <v>0</v>
      </c>
      <c r="AH10" s="635">
        <f t="shared" si="0"/>
        <v>596.80000000000007</v>
      </c>
      <c r="AI10" s="636">
        <f t="shared" si="1"/>
        <v>638.57600000000014</v>
      </c>
    </row>
    <row r="11" spans="1:37" s="338" customFormat="1">
      <c r="A11" s="975">
        <v>9</v>
      </c>
      <c r="B11" s="335" t="s">
        <v>8</v>
      </c>
      <c r="C11" s="335" t="s">
        <v>4759</v>
      </c>
      <c r="D11" s="335" t="s">
        <v>4736</v>
      </c>
      <c r="E11" s="335" t="s">
        <v>298</v>
      </c>
      <c r="F11" s="335" t="s">
        <v>13</v>
      </c>
      <c r="G11" s="335" t="s">
        <v>133</v>
      </c>
      <c r="H11" s="335" t="s">
        <v>4760</v>
      </c>
      <c r="I11" s="335"/>
      <c r="J11" s="335" t="s">
        <v>389</v>
      </c>
      <c r="K11" s="335" t="s">
        <v>133</v>
      </c>
      <c r="L11" s="335" t="s">
        <v>133</v>
      </c>
      <c r="M11" s="335" t="s">
        <v>74</v>
      </c>
      <c r="N11" s="335" t="s">
        <v>113</v>
      </c>
      <c r="O11" s="335" t="s">
        <v>4761</v>
      </c>
      <c r="P11" s="335" t="s">
        <v>133</v>
      </c>
      <c r="Q11" s="335" t="s">
        <v>133</v>
      </c>
      <c r="R11" s="335" t="s">
        <v>133</v>
      </c>
      <c r="S11" s="335" t="s">
        <v>133</v>
      </c>
      <c r="T11" s="335" t="s">
        <v>133</v>
      </c>
      <c r="U11" s="335" t="s">
        <v>4762</v>
      </c>
      <c r="V11" s="335" t="s">
        <v>68</v>
      </c>
      <c r="W11" s="335" t="s">
        <v>68</v>
      </c>
      <c r="X11" s="335" t="s">
        <v>68</v>
      </c>
      <c r="Y11" s="335" t="s">
        <v>68</v>
      </c>
      <c r="Z11" s="335" t="s">
        <v>69</v>
      </c>
      <c r="AA11" s="335" t="s">
        <v>133</v>
      </c>
      <c r="AB11" s="335" t="s">
        <v>4740</v>
      </c>
      <c r="AC11" s="336">
        <v>81</v>
      </c>
      <c r="AD11" s="336">
        <v>15</v>
      </c>
      <c r="AE11" s="336">
        <v>0</v>
      </c>
      <c r="AF11" s="973">
        <v>153.60000000000002</v>
      </c>
      <c r="AG11" s="973">
        <v>0</v>
      </c>
      <c r="AH11" s="635">
        <f t="shared" si="0"/>
        <v>153.60000000000002</v>
      </c>
      <c r="AI11" s="636">
        <f t="shared" si="1"/>
        <v>164.35200000000003</v>
      </c>
    </row>
    <row r="12" spans="1:37" s="338" customFormat="1">
      <c r="A12" s="975">
        <v>10</v>
      </c>
      <c r="B12" s="335" t="s">
        <v>8</v>
      </c>
      <c r="C12" s="335" t="s">
        <v>4763</v>
      </c>
      <c r="D12" s="335" t="s">
        <v>4736</v>
      </c>
      <c r="E12" s="335" t="s">
        <v>411</v>
      </c>
      <c r="F12" s="335" t="s">
        <v>13</v>
      </c>
      <c r="G12" s="335" t="s">
        <v>133</v>
      </c>
      <c r="H12" s="335" t="s">
        <v>4742</v>
      </c>
      <c r="I12" s="335"/>
      <c r="J12" s="335" t="s">
        <v>4764</v>
      </c>
      <c r="K12" s="335" t="s">
        <v>133</v>
      </c>
      <c r="L12" s="335" t="s">
        <v>133</v>
      </c>
      <c r="M12" s="335" t="s">
        <v>63</v>
      </c>
      <c r="N12" s="335" t="s">
        <v>113</v>
      </c>
      <c r="O12" s="335" t="s">
        <v>4738</v>
      </c>
      <c r="P12" s="335" t="s">
        <v>133</v>
      </c>
      <c r="Q12" s="335" t="s">
        <v>133</v>
      </c>
      <c r="R12" s="335" t="s">
        <v>133</v>
      </c>
      <c r="S12" s="335" t="s">
        <v>133</v>
      </c>
      <c r="T12" s="335" t="s">
        <v>133</v>
      </c>
      <c r="U12" s="335" t="s">
        <v>4765</v>
      </c>
      <c r="V12" s="335" t="s">
        <v>68</v>
      </c>
      <c r="W12" s="335" t="s">
        <v>68</v>
      </c>
      <c r="X12" s="335" t="s">
        <v>68</v>
      </c>
      <c r="Y12" s="335" t="s">
        <v>68</v>
      </c>
      <c r="Z12" s="335" t="s">
        <v>69</v>
      </c>
      <c r="AA12" s="335" t="s">
        <v>133</v>
      </c>
      <c r="AB12" s="335" t="s">
        <v>4740</v>
      </c>
      <c r="AC12" s="336">
        <v>145</v>
      </c>
      <c r="AD12" s="336">
        <v>240</v>
      </c>
      <c r="AE12" s="336">
        <v>0</v>
      </c>
      <c r="AF12" s="973">
        <v>616</v>
      </c>
      <c r="AG12" s="973">
        <v>0</v>
      </c>
      <c r="AH12" s="635">
        <f t="shared" si="0"/>
        <v>616</v>
      </c>
      <c r="AI12" s="636">
        <f t="shared" si="1"/>
        <v>659.12</v>
      </c>
    </row>
    <row r="13" spans="1:37" s="338" customFormat="1">
      <c r="A13" s="975">
        <v>11</v>
      </c>
      <c r="B13" s="335" t="s">
        <v>8</v>
      </c>
      <c r="C13" s="335" t="s">
        <v>4766</v>
      </c>
      <c r="D13" s="335" t="s">
        <v>4736</v>
      </c>
      <c r="E13" s="335" t="s">
        <v>421</v>
      </c>
      <c r="F13" s="335" t="s">
        <v>13</v>
      </c>
      <c r="G13" s="335" t="s">
        <v>133</v>
      </c>
      <c r="H13" s="335" t="s">
        <v>4767</v>
      </c>
      <c r="I13" s="335" t="s">
        <v>133</v>
      </c>
      <c r="J13" s="335" t="s">
        <v>4768</v>
      </c>
      <c r="K13" s="335" t="s">
        <v>133</v>
      </c>
      <c r="L13" s="335">
        <v>73</v>
      </c>
      <c r="M13" s="335" t="s">
        <v>236</v>
      </c>
      <c r="N13" s="335" t="s">
        <v>113</v>
      </c>
      <c r="O13" s="335" t="s">
        <v>4769</v>
      </c>
      <c r="P13" s="335" t="s">
        <v>133</v>
      </c>
      <c r="Q13" s="335" t="s">
        <v>133</v>
      </c>
      <c r="R13" s="335" t="s">
        <v>133</v>
      </c>
      <c r="S13" s="335" t="s">
        <v>133</v>
      </c>
      <c r="T13" s="335" t="s">
        <v>133</v>
      </c>
      <c r="U13" s="335" t="s">
        <v>4770</v>
      </c>
      <c r="V13" s="335" t="s">
        <v>68</v>
      </c>
      <c r="W13" s="335" t="s">
        <v>68</v>
      </c>
      <c r="X13" s="335" t="s">
        <v>68</v>
      </c>
      <c r="Y13" s="335" t="s">
        <v>68</v>
      </c>
      <c r="Z13" s="335" t="s">
        <v>69</v>
      </c>
      <c r="AA13" s="335" t="s">
        <v>133</v>
      </c>
      <c r="AB13" s="335" t="s">
        <v>4771</v>
      </c>
      <c r="AC13" s="336">
        <v>111</v>
      </c>
      <c r="AD13" s="336">
        <v>120</v>
      </c>
      <c r="AE13" s="336">
        <v>0</v>
      </c>
      <c r="AF13" s="973">
        <v>369.6</v>
      </c>
      <c r="AG13" s="973">
        <f>AF13*(1-(0.95^0*0.9^0*0.8^0*0.7^0*0.65^0*0.93^0*0.93^0*1^0))</f>
        <v>0</v>
      </c>
      <c r="AH13" s="635">
        <f t="shared" si="0"/>
        <v>369.6</v>
      </c>
      <c r="AI13" s="636">
        <f t="shared" si="1"/>
        <v>395.47200000000004</v>
      </c>
    </row>
    <row r="14" spans="1:37" s="338" customFormat="1">
      <c r="A14" s="975">
        <v>12</v>
      </c>
      <c r="B14" s="335" t="s">
        <v>8</v>
      </c>
      <c r="C14" s="335" t="s">
        <v>4772</v>
      </c>
      <c r="D14" s="335" t="s">
        <v>4736</v>
      </c>
      <c r="E14" s="335" t="s">
        <v>421</v>
      </c>
      <c r="F14" s="335" t="s">
        <v>13</v>
      </c>
      <c r="G14" s="335" t="s">
        <v>133</v>
      </c>
      <c r="H14" s="335" t="s">
        <v>4773</v>
      </c>
      <c r="I14" s="335" t="s">
        <v>133</v>
      </c>
      <c r="J14" s="335" t="s">
        <v>4774</v>
      </c>
      <c r="K14" s="335" t="s">
        <v>133</v>
      </c>
      <c r="L14" s="335">
        <v>147</v>
      </c>
      <c r="M14" s="335" t="s">
        <v>236</v>
      </c>
      <c r="N14" s="335" t="s">
        <v>113</v>
      </c>
      <c r="O14" s="335" t="s">
        <v>4769</v>
      </c>
      <c r="P14" s="335" t="s">
        <v>133</v>
      </c>
      <c r="Q14" s="335" t="s">
        <v>133</v>
      </c>
      <c r="R14" s="335" t="s">
        <v>133</v>
      </c>
      <c r="S14" s="335" t="s">
        <v>133</v>
      </c>
      <c r="T14" s="335" t="s">
        <v>133</v>
      </c>
      <c r="U14" s="335" t="s">
        <v>4775</v>
      </c>
      <c r="V14" s="335" t="s">
        <v>68</v>
      </c>
      <c r="W14" s="335" t="s">
        <v>68</v>
      </c>
      <c r="X14" s="335" t="s">
        <v>68</v>
      </c>
      <c r="Y14" s="335" t="s">
        <v>68</v>
      </c>
      <c r="Z14" s="335" t="s">
        <v>69</v>
      </c>
      <c r="AA14" s="335" t="s">
        <v>133</v>
      </c>
      <c r="AB14" s="335" t="s">
        <v>4771</v>
      </c>
      <c r="AC14" s="336">
        <v>111</v>
      </c>
      <c r="AD14" s="336">
        <v>90</v>
      </c>
      <c r="AE14" s="336">
        <v>0</v>
      </c>
      <c r="AF14" s="973">
        <v>321.60000000000002</v>
      </c>
      <c r="AG14" s="973">
        <f>AF14*(1-(0.95^0*0.9^0*0.8^0*0.7^0*0.65^0*0.93^0*0.93^0*1^0))</f>
        <v>0</v>
      </c>
      <c r="AH14" s="635">
        <f t="shared" si="0"/>
        <v>321.60000000000002</v>
      </c>
      <c r="AI14" s="636">
        <f t="shared" si="1"/>
        <v>344.11200000000002</v>
      </c>
    </row>
    <row r="15" spans="1:37" s="338" customFormat="1">
      <c r="A15" s="975">
        <v>13</v>
      </c>
      <c r="B15" s="335" t="s">
        <v>8</v>
      </c>
      <c r="C15" s="335" t="s">
        <v>4776</v>
      </c>
      <c r="D15" s="335" t="s">
        <v>4736</v>
      </c>
      <c r="E15" s="335" t="s">
        <v>419</v>
      </c>
      <c r="F15" s="335" t="s">
        <v>13</v>
      </c>
      <c r="G15" s="335" t="s">
        <v>133</v>
      </c>
      <c r="H15" s="335" t="s">
        <v>3335</v>
      </c>
      <c r="I15" s="335">
        <v>2000</v>
      </c>
      <c r="J15" s="335" t="s">
        <v>389</v>
      </c>
      <c r="K15" s="335" t="s">
        <v>194</v>
      </c>
      <c r="L15" s="335" t="s">
        <v>4777</v>
      </c>
      <c r="M15" s="335" t="s">
        <v>74</v>
      </c>
      <c r="N15" s="335" t="s">
        <v>113</v>
      </c>
      <c r="O15" s="335" t="s">
        <v>4778</v>
      </c>
      <c r="P15" s="335">
        <v>0</v>
      </c>
      <c r="Q15" s="335" t="s">
        <v>133</v>
      </c>
      <c r="R15" s="335" t="s">
        <v>133</v>
      </c>
      <c r="S15" s="335" t="s">
        <v>4733</v>
      </c>
      <c r="T15" s="335" t="s">
        <v>375</v>
      </c>
      <c r="U15" s="335" t="s">
        <v>4779</v>
      </c>
      <c r="V15" s="335" t="s">
        <v>68</v>
      </c>
      <c r="W15" s="335" t="s">
        <v>68</v>
      </c>
      <c r="X15" s="335" t="s">
        <v>68</v>
      </c>
      <c r="Y15" s="335" t="s">
        <v>68</v>
      </c>
      <c r="Z15" s="335" t="s">
        <v>69</v>
      </c>
      <c r="AA15" s="335" t="s">
        <v>133</v>
      </c>
      <c r="AB15" s="335" t="s">
        <v>4740</v>
      </c>
      <c r="AC15" s="336">
        <v>81</v>
      </c>
      <c r="AD15" s="336">
        <v>15</v>
      </c>
      <c r="AE15" s="336">
        <v>0</v>
      </c>
      <c r="AF15" s="973">
        <v>153.60000000000002</v>
      </c>
      <c r="AG15" s="973">
        <f>AF15*(1-(0.95^0*0.9^0*0.8^0*0.7^0*0.65^0*0.93^0*0.93^0*1^0))</f>
        <v>0</v>
      </c>
      <c r="AH15" s="635">
        <f t="shared" si="0"/>
        <v>153.60000000000002</v>
      </c>
      <c r="AI15" s="636">
        <f t="shared" si="1"/>
        <v>164.35200000000003</v>
      </c>
    </row>
    <row r="16" spans="1:37" s="338" customFormat="1">
      <c r="A16" s="975">
        <v>14</v>
      </c>
      <c r="B16" s="335" t="s">
        <v>8</v>
      </c>
      <c r="C16" s="335" t="s">
        <v>4780</v>
      </c>
      <c r="D16" s="335" t="s">
        <v>4736</v>
      </c>
      <c r="E16" s="335" t="s">
        <v>419</v>
      </c>
      <c r="F16" s="335" t="s">
        <v>13</v>
      </c>
      <c r="G16" s="335" t="s">
        <v>133</v>
      </c>
      <c r="H16" s="335" t="s">
        <v>3335</v>
      </c>
      <c r="I16" s="335">
        <v>2000</v>
      </c>
      <c r="J16" s="335" t="s">
        <v>4781</v>
      </c>
      <c r="K16" s="335" t="s">
        <v>194</v>
      </c>
      <c r="L16" s="335" t="s">
        <v>4782</v>
      </c>
      <c r="M16" s="335" t="s">
        <v>74</v>
      </c>
      <c r="N16" s="335" t="s">
        <v>113</v>
      </c>
      <c r="O16" s="335" t="s">
        <v>4778</v>
      </c>
      <c r="P16" s="335">
        <v>0</v>
      </c>
      <c r="Q16" s="335" t="s">
        <v>133</v>
      </c>
      <c r="R16" s="335" t="s">
        <v>133</v>
      </c>
      <c r="S16" s="335" t="s">
        <v>4733</v>
      </c>
      <c r="T16" s="335" t="s">
        <v>375</v>
      </c>
      <c r="U16" s="335" t="s">
        <v>4783</v>
      </c>
      <c r="V16" s="335" t="s">
        <v>68</v>
      </c>
      <c r="W16" s="335" t="s">
        <v>68</v>
      </c>
      <c r="X16" s="335" t="s">
        <v>68</v>
      </c>
      <c r="Y16" s="335" t="s">
        <v>68</v>
      </c>
      <c r="Z16" s="335" t="s">
        <v>69</v>
      </c>
      <c r="AA16" s="335" t="s">
        <v>133</v>
      </c>
      <c r="AB16" s="335" t="s">
        <v>4740</v>
      </c>
      <c r="AC16" s="336">
        <v>81</v>
      </c>
      <c r="AD16" s="336">
        <v>45</v>
      </c>
      <c r="AE16" s="336">
        <v>0</v>
      </c>
      <c r="AF16" s="973">
        <v>201.60000000000002</v>
      </c>
      <c r="AG16" s="973">
        <f>AF16*(1-(0.95^0*0.9^0*0.8^0*0.7^0*0.65^0*0.93^0*0.93^0*1^0))</f>
        <v>0</v>
      </c>
      <c r="AH16" s="635">
        <f t="shared" si="0"/>
        <v>201.60000000000002</v>
      </c>
      <c r="AI16" s="636">
        <f t="shared" si="1"/>
        <v>215.71200000000005</v>
      </c>
    </row>
    <row r="17" spans="1:37" s="338" customFormat="1">
      <c r="A17" s="975">
        <v>15</v>
      </c>
      <c r="B17" s="335" t="s">
        <v>8</v>
      </c>
      <c r="C17" s="335" t="s">
        <v>4784</v>
      </c>
      <c r="D17" s="335" t="s">
        <v>4736</v>
      </c>
      <c r="E17" s="335" t="s">
        <v>411</v>
      </c>
      <c r="F17" s="335" t="s">
        <v>4785</v>
      </c>
      <c r="G17" s="335" t="s">
        <v>133</v>
      </c>
      <c r="H17" s="335" t="s">
        <v>4786</v>
      </c>
      <c r="I17" s="335" t="s">
        <v>4787</v>
      </c>
      <c r="J17" s="335" t="s">
        <v>4788</v>
      </c>
      <c r="K17" s="335" t="s">
        <v>133</v>
      </c>
      <c r="L17" s="335" t="s">
        <v>133</v>
      </c>
      <c r="M17" s="335" t="s">
        <v>63</v>
      </c>
      <c r="N17" s="335" t="s">
        <v>113</v>
      </c>
      <c r="O17" s="335" t="s">
        <v>4738</v>
      </c>
      <c r="P17" s="335" t="s">
        <v>133</v>
      </c>
      <c r="Q17" s="335" t="s">
        <v>133</v>
      </c>
      <c r="R17" s="335" t="s">
        <v>133</v>
      </c>
      <c r="S17" s="335" t="s">
        <v>133</v>
      </c>
      <c r="T17" s="335" t="s">
        <v>133</v>
      </c>
      <c r="U17" s="335" t="s">
        <v>4789</v>
      </c>
      <c r="V17" s="335" t="s">
        <v>68</v>
      </c>
      <c r="W17" s="335" t="s">
        <v>68</v>
      </c>
      <c r="X17" s="335" t="s">
        <v>68</v>
      </c>
      <c r="Y17" s="335" t="s">
        <v>68</v>
      </c>
      <c r="Z17" s="335" t="s">
        <v>69</v>
      </c>
      <c r="AA17" s="335" t="s">
        <v>133</v>
      </c>
      <c r="AB17" s="335" t="s">
        <v>4732</v>
      </c>
      <c r="AC17" s="336">
        <v>81</v>
      </c>
      <c r="AD17" s="336">
        <v>180</v>
      </c>
      <c r="AE17" s="336">
        <v>0</v>
      </c>
      <c r="AF17" s="973">
        <v>417.6</v>
      </c>
      <c r="AG17" s="973">
        <v>0</v>
      </c>
      <c r="AH17" s="635">
        <f t="shared" si="0"/>
        <v>417.6</v>
      </c>
      <c r="AI17" s="636">
        <f t="shared" si="1"/>
        <v>446.83200000000005</v>
      </c>
    </row>
    <row r="18" spans="1:37" s="645" customFormat="1" ht="15.75" thickBot="1">
      <c r="A18" s="983">
        <v>16</v>
      </c>
      <c r="B18" s="639" t="s">
        <v>8</v>
      </c>
      <c r="C18" s="639" t="s">
        <v>4790</v>
      </c>
      <c r="D18" s="639" t="s">
        <v>4736</v>
      </c>
      <c r="E18" s="639" t="s">
        <v>411</v>
      </c>
      <c r="F18" s="639" t="s">
        <v>4785</v>
      </c>
      <c r="G18" s="639" t="s">
        <v>133</v>
      </c>
      <c r="H18" s="639" t="s">
        <v>4786</v>
      </c>
      <c r="I18" s="639" t="s">
        <v>4787</v>
      </c>
      <c r="J18" s="639" t="s">
        <v>4788</v>
      </c>
      <c r="K18" s="639" t="s">
        <v>133</v>
      </c>
      <c r="L18" s="639" t="s">
        <v>133</v>
      </c>
      <c r="M18" s="639" t="s">
        <v>63</v>
      </c>
      <c r="N18" s="639" t="s">
        <v>113</v>
      </c>
      <c r="O18" s="639" t="s">
        <v>4738</v>
      </c>
      <c r="P18" s="639" t="s">
        <v>133</v>
      </c>
      <c r="Q18" s="639" t="s">
        <v>133</v>
      </c>
      <c r="R18" s="639" t="s">
        <v>133</v>
      </c>
      <c r="S18" s="639" t="s">
        <v>133</v>
      </c>
      <c r="T18" s="639" t="s">
        <v>133</v>
      </c>
      <c r="U18" s="639" t="s">
        <v>4791</v>
      </c>
      <c r="V18" s="639" t="s">
        <v>68</v>
      </c>
      <c r="W18" s="639" t="s">
        <v>68</v>
      </c>
      <c r="X18" s="639" t="s">
        <v>68</v>
      </c>
      <c r="Y18" s="639" t="s">
        <v>68</v>
      </c>
      <c r="Z18" s="639" t="s">
        <v>69</v>
      </c>
      <c r="AA18" s="639" t="s">
        <v>133</v>
      </c>
      <c r="AB18" s="639" t="s">
        <v>4732</v>
      </c>
      <c r="AC18" s="640">
        <v>81</v>
      </c>
      <c r="AD18" s="640">
        <v>180</v>
      </c>
      <c r="AE18" s="640">
        <v>0</v>
      </c>
      <c r="AF18" s="984">
        <v>417.6</v>
      </c>
      <c r="AG18" s="984">
        <v>0</v>
      </c>
      <c r="AH18" s="642">
        <f t="shared" si="0"/>
        <v>417.6</v>
      </c>
      <c r="AI18" s="643">
        <f t="shared" si="1"/>
        <v>446.83200000000005</v>
      </c>
    </row>
    <row r="19" spans="1:37" s="982" customFormat="1" ht="15.75" thickBot="1">
      <c r="A19" s="976"/>
      <c r="B19" s="977"/>
      <c r="C19" s="977"/>
      <c r="D19" s="977"/>
      <c r="E19" s="977"/>
      <c r="F19" s="977"/>
      <c r="G19" s="977"/>
      <c r="H19" s="977"/>
      <c r="I19" s="977"/>
      <c r="J19" s="977"/>
      <c r="K19" s="977"/>
      <c r="L19" s="977"/>
      <c r="M19" s="977"/>
      <c r="N19" s="977"/>
      <c r="O19" s="977"/>
      <c r="P19" s="977"/>
      <c r="Q19" s="977"/>
      <c r="R19" s="977"/>
      <c r="S19" s="977"/>
      <c r="T19" s="977"/>
      <c r="U19" s="977"/>
      <c r="V19" s="977"/>
      <c r="W19" s="977"/>
      <c r="X19" s="977"/>
      <c r="Y19" s="977"/>
      <c r="Z19" s="977"/>
      <c r="AA19" s="977"/>
      <c r="AB19" s="977"/>
      <c r="AC19" s="978"/>
      <c r="AD19" s="978"/>
      <c r="AE19" s="978"/>
      <c r="AF19" s="979"/>
      <c r="AG19" s="979"/>
      <c r="AH19" s="980"/>
      <c r="AI19" s="981"/>
    </row>
    <row r="20" spans="1:37" s="622" customFormat="1" ht="15.75" thickBot="1">
      <c r="A20" s="439" t="s">
        <v>22</v>
      </c>
      <c r="B20" s="618" t="s">
        <v>23</v>
      </c>
      <c r="C20" s="618" t="s">
        <v>24</v>
      </c>
      <c r="D20" s="618" t="s">
        <v>25</v>
      </c>
      <c r="E20" s="618" t="s">
        <v>26</v>
      </c>
      <c r="F20" s="618" t="s">
        <v>27</v>
      </c>
      <c r="G20" s="618" t="s">
        <v>28</v>
      </c>
      <c r="H20" s="618" t="s">
        <v>29</v>
      </c>
      <c r="I20" s="618" t="s">
        <v>30</v>
      </c>
      <c r="J20" s="618" t="s">
        <v>31</v>
      </c>
      <c r="K20" s="618" t="s">
        <v>32</v>
      </c>
      <c r="L20" s="618" t="s">
        <v>33</v>
      </c>
      <c r="M20" s="618" t="s">
        <v>34</v>
      </c>
      <c r="N20" s="618" t="s">
        <v>35</v>
      </c>
      <c r="O20" s="618" t="s">
        <v>36</v>
      </c>
      <c r="P20" s="618" t="s">
        <v>37</v>
      </c>
      <c r="Q20" s="618" t="s">
        <v>38</v>
      </c>
      <c r="R20" s="618" t="s">
        <v>39</v>
      </c>
      <c r="S20" s="618" t="s">
        <v>40</v>
      </c>
      <c r="T20" s="618" t="s">
        <v>41</v>
      </c>
      <c r="U20" s="618" t="s">
        <v>42</v>
      </c>
      <c r="V20" s="618" t="s">
        <v>43</v>
      </c>
      <c r="W20" s="618" t="s">
        <v>44</v>
      </c>
      <c r="X20" s="618" t="s">
        <v>45</v>
      </c>
      <c r="Y20" s="618" t="s">
        <v>46</v>
      </c>
      <c r="Z20" s="618" t="s">
        <v>47</v>
      </c>
      <c r="AA20" s="618" t="s">
        <v>48</v>
      </c>
      <c r="AB20" s="618" t="s">
        <v>49</v>
      </c>
      <c r="AC20" s="377" t="s">
        <v>50</v>
      </c>
      <c r="AD20" s="377" t="s">
        <v>51</v>
      </c>
      <c r="AE20" s="377" t="s">
        <v>52</v>
      </c>
      <c r="AF20" s="377" t="s">
        <v>53</v>
      </c>
      <c r="AG20" s="377" t="s">
        <v>54</v>
      </c>
      <c r="AH20" s="377" t="s">
        <v>55</v>
      </c>
      <c r="AI20" s="619" t="s">
        <v>56</v>
      </c>
      <c r="AJ20" s="620"/>
      <c r="AK20" s="621"/>
    </row>
    <row r="21" spans="1:37" s="338" customFormat="1">
      <c r="A21" s="975">
        <v>1</v>
      </c>
      <c r="B21" s="335" t="s">
        <v>8</v>
      </c>
      <c r="C21" s="335" t="s">
        <v>4792</v>
      </c>
      <c r="D21" s="335" t="s">
        <v>4793</v>
      </c>
      <c r="E21" s="335" t="s">
        <v>421</v>
      </c>
      <c r="F21" s="335" t="s">
        <v>4794</v>
      </c>
      <c r="G21" s="335" t="s">
        <v>133</v>
      </c>
      <c r="H21" s="335" t="s">
        <v>4795</v>
      </c>
      <c r="I21" s="335" t="s">
        <v>133</v>
      </c>
      <c r="J21" s="335" t="s">
        <v>4796</v>
      </c>
      <c r="K21" s="335" t="s">
        <v>133</v>
      </c>
      <c r="L21" s="335">
        <v>147</v>
      </c>
      <c r="M21" s="335" t="s">
        <v>113</v>
      </c>
      <c r="N21" s="335" t="s">
        <v>113</v>
      </c>
      <c r="O21" s="335" t="s">
        <v>4769</v>
      </c>
      <c r="P21" s="335" t="s">
        <v>133</v>
      </c>
      <c r="Q21" s="335" t="s">
        <v>133</v>
      </c>
      <c r="R21" s="335" t="s">
        <v>133</v>
      </c>
      <c r="S21" s="335" t="s">
        <v>133</v>
      </c>
      <c r="T21" s="335" t="s">
        <v>133</v>
      </c>
      <c r="U21" s="335" t="s">
        <v>4797</v>
      </c>
      <c r="V21" s="335" t="s">
        <v>68</v>
      </c>
      <c r="W21" s="335" t="s">
        <v>68</v>
      </c>
      <c r="X21" s="335" t="s">
        <v>68</v>
      </c>
      <c r="Y21" s="335" t="s">
        <v>68</v>
      </c>
      <c r="Z21" s="335" t="s">
        <v>69</v>
      </c>
      <c r="AA21" s="335" t="s">
        <v>133</v>
      </c>
      <c r="AB21" s="335" t="s">
        <v>4798</v>
      </c>
      <c r="AC21" s="336">
        <v>120</v>
      </c>
      <c r="AD21" s="336">
        <v>240</v>
      </c>
      <c r="AE21" s="336">
        <v>0</v>
      </c>
      <c r="AF21" s="973">
        <v>576</v>
      </c>
      <c r="AG21" s="973">
        <f>AF21*(1-(0.95^0*0.9^0*0.8^0*0.7^0*0.65^0*0.93^0*0.93^0*1^0))</f>
        <v>0</v>
      </c>
      <c r="AH21" s="635">
        <f t="shared" ref="AH21:AH43" si="2">AF21-AG21</f>
        <v>576</v>
      </c>
      <c r="AI21" s="636">
        <f>AF21*1.07</f>
        <v>616.32000000000005</v>
      </c>
      <c r="AJ21" s="637"/>
      <c r="AK21" s="338" t="s">
        <v>789</v>
      </c>
    </row>
    <row r="22" spans="1:37" s="338" customFormat="1">
      <c r="A22" s="975">
        <v>2</v>
      </c>
      <c r="B22" s="335" t="s">
        <v>8</v>
      </c>
      <c r="C22" s="335" t="s">
        <v>4799</v>
      </c>
      <c r="D22" s="335" t="s">
        <v>4793</v>
      </c>
      <c r="E22" s="335" t="s">
        <v>421</v>
      </c>
      <c r="F22" s="335" t="s">
        <v>13</v>
      </c>
      <c r="G22" s="335" t="s">
        <v>133</v>
      </c>
      <c r="H22" s="335" t="s">
        <v>4800</v>
      </c>
      <c r="I22" s="335" t="s">
        <v>133</v>
      </c>
      <c r="J22" s="335" t="s">
        <v>389</v>
      </c>
      <c r="K22" s="335" t="s">
        <v>133</v>
      </c>
      <c r="L22" s="335" t="s">
        <v>4801</v>
      </c>
      <c r="M22" s="335" t="s">
        <v>113</v>
      </c>
      <c r="N22" s="335" t="s">
        <v>113</v>
      </c>
      <c r="O22" s="335" t="s">
        <v>4769</v>
      </c>
      <c r="P22" s="335" t="s">
        <v>133</v>
      </c>
      <c r="Q22" s="335" t="s">
        <v>133</v>
      </c>
      <c r="R22" s="335" t="s">
        <v>133</v>
      </c>
      <c r="S22" s="335" t="s">
        <v>133</v>
      </c>
      <c r="T22" s="335" t="s">
        <v>133</v>
      </c>
      <c r="U22" s="335" t="s">
        <v>4802</v>
      </c>
      <c r="V22" s="335" t="s">
        <v>68</v>
      </c>
      <c r="W22" s="335" t="s">
        <v>68</v>
      </c>
      <c r="X22" s="335" t="s">
        <v>68</v>
      </c>
      <c r="Y22" s="335" t="s">
        <v>68</v>
      </c>
      <c r="Z22" s="335" t="s">
        <v>69</v>
      </c>
      <c r="AA22" s="335" t="s">
        <v>133</v>
      </c>
      <c r="AB22" s="335" t="s">
        <v>4771</v>
      </c>
      <c r="AC22" s="336">
        <v>106</v>
      </c>
      <c r="AD22" s="336">
        <v>15</v>
      </c>
      <c r="AE22" s="336">
        <v>16</v>
      </c>
      <c r="AF22" s="973">
        <v>219.20000000000002</v>
      </c>
      <c r="AG22" s="973">
        <f>AF22*(1-(0.95^0*0.9^0*0.8^0*0.7^0*0.65^0*0.93^0*0.93^0*1^0))</f>
        <v>0</v>
      </c>
      <c r="AH22" s="635">
        <f t="shared" si="2"/>
        <v>219.20000000000002</v>
      </c>
      <c r="AI22" s="636">
        <f t="shared" ref="AI22:AI43" si="3">AF22*1.07</f>
        <v>234.54400000000004</v>
      </c>
      <c r="AJ22" s="637"/>
      <c r="AK22" s="338" t="s">
        <v>792</v>
      </c>
    </row>
    <row r="23" spans="1:37" s="338" customFormat="1">
      <c r="A23" s="975">
        <v>3</v>
      </c>
      <c r="B23" s="335" t="s">
        <v>8</v>
      </c>
      <c r="C23" s="335" t="s">
        <v>4803</v>
      </c>
      <c r="D23" s="335" t="s">
        <v>4793</v>
      </c>
      <c r="E23" s="335" t="s">
        <v>298</v>
      </c>
      <c r="F23" s="335" t="s">
        <v>13</v>
      </c>
      <c r="G23" s="335" t="s">
        <v>133</v>
      </c>
      <c r="H23" s="335" t="s">
        <v>4804</v>
      </c>
      <c r="I23" s="335"/>
      <c r="J23" s="335" t="s">
        <v>4805</v>
      </c>
      <c r="K23" s="335" t="s">
        <v>133</v>
      </c>
      <c r="L23" s="335" t="s">
        <v>133</v>
      </c>
      <c r="M23" s="335" t="s">
        <v>113</v>
      </c>
      <c r="N23" s="335" t="s">
        <v>113</v>
      </c>
      <c r="O23" s="335" t="s">
        <v>4738</v>
      </c>
      <c r="P23" s="335" t="s">
        <v>133</v>
      </c>
      <c r="Q23" s="335" t="s">
        <v>133</v>
      </c>
      <c r="R23" s="335" t="s">
        <v>133</v>
      </c>
      <c r="S23" s="335" t="s">
        <v>133</v>
      </c>
      <c r="T23" s="335" t="s">
        <v>133</v>
      </c>
      <c r="U23" s="335" t="s">
        <v>4806</v>
      </c>
      <c r="V23" s="335" t="s">
        <v>68</v>
      </c>
      <c r="W23" s="335" t="s">
        <v>68</v>
      </c>
      <c r="X23" s="335" t="s">
        <v>68</v>
      </c>
      <c r="Y23" s="335" t="s">
        <v>68</v>
      </c>
      <c r="Z23" s="335" t="s">
        <v>69</v>
      </c>
      <c r="AA23" s="335" t="s">
        <v>133</v>
      </c>
      <c r="AB23" s="335" t="s">
        <v>4740</v>
      </c>
      <c r="AC23" s="336">
        <v>117</v>
      </c>
      <c r="AD23" s="336">
        <v>60</v>
      </c>
      <c r="AE23" s="336">
        <v>0</v>
      </c>
      <c r="AF23" s="973">
        <v>283.2</v>
      </c>
      <c r="AG23" s="973">
        <v>0</v>
      </c>
      <c r="AH23" s="635">
        <f t="shared" si="2"/>
        <v>283.2</v>
      </c>
      <c r="AI23" s="636">
        <f t="shared" si="3"/>
        <v>303.024</v>
      </c>
      <c r="AJ23" s="637"/>
    </row>
    <row r="24" spans="1:37" s="338" customFormat="1">
      <c r="A24" s="975">
        <v>4</v>
      </c>
      <c r="B24" s="335" t="s">
        <v>8</v>
      </c>
      <c r="C24" s="335" t="s">
        <v>4807</v>
      </c>
      <c r="D24" s="335" t="s">
        <v>4793</v>
      </c>
      <c r="E24" s="335" t="s">
        <v>298</v>
      </c>
      <c r="F24" s="335" t="s">
        <v>13</v>
      </c>
      <c r="G24" s="335" t="s">
        <v>133</v>
      </c>
      <c r="H24" s="335" t="s">
        <v>4804</v>
      </c>
      <c r="I24" s="335"/>
      <c r="J24" s="335" t="s">
        <v>454</v>
      </c>
      <c r="K24" s="335" t="s">
        <v>133</v>
      </c>
      <c r="L24" s="335" t="s">
        <v>133</v>
      </c>
      <c r="M24" s="335" t="s">
        <v>113</v>
      </c>
      <c r="N24" s="335" t="s">
        <v>113</v>
      </c>
      <c r="O24" s="335" t="s">
        <v>4738</v>
      </c>
      <c r="P24" s="335" t="s">
        <v>133</v>
      </c>
      <c r="Q24" s="335" t="s">
        <v>133</v>
      </c>
      <c r="R24" s="335" t="s">
        <v>133</v>
      </c>
      <c r="S24" s="335" t="s">
        <v>133</v>
      </c>
      <c r="T24" s="335" t="s">
        <v>133</v>
      </c>
      <c r="U24" s="335" t="s">
        <v>4808</v>
      </c>
      <c r="V24" s="335" t="s">
        <v>68</v>
      </c>
      <c r="W24" s="335" t="s">
        <v>68</v>
      </c>
      <c r="X24" s="335" t="s">
        <v>68</v>
      </c>
      <c r="Y24" s="335" t="s">
        <v>68</v>
      </c>
      <c r="Z24" s="335" t="s">
        <v>69</v>
      </c>
      <c r="AA24" s="335" t="s">
        <v>133</v>
      </c>
      <c r="AB24" s="335" t="s">
        <v>4740</v>
      </c>
      <c r="AC24" s="336">
        <v>117</v>
      </c>
      <c r="AD24" s="336">
        <v>60</v>
      </c>
      <c r="AE24" s="336">
        <v>0</v>
      </c>
      <c r="AF24" s="973">
        <v>283.2</v>
      </c>
      <c r="AG24" s="973">
        <v>0</v>
      </c>
      <c r="AH24" s="635">
        <f t="shared" si="2"/>
        <v>283.2</v>
      </c>
      <c r="AI24" s="636">
        <f t="shared" si="3"/>
        <v>303.024</v>
      </c>
      <c r="AJ24" s="637"/>
    </row>
    <row r="25" spans="1:37" s="338" customFormat="1">
      <c r="A25" s="975">
        <v>5</v>
      </c>
      <c r="B25" s="335" t="s">
        <v>8</v>
      </c>
      <c r="C25" s="335" t="s">
        <v>4809</v>
      </c>
      <c r="D25" s="335" t="s">
        <v>4793</v>
      </c>
      <c r="E25" s="335" t="s">
        <v>298</v>
      </c>
      <c r="F25" s="335" t="s">
        <v>13</v>
      </c>
      <c r="G25" s="335" t="s">
        <v>133</v>
      </c>
      <c r="H25" s="335" t="s">
        <v>4810</v>
      </c>
      <c r="I25" s="335"/>
      <c r="J25" s="335" t="s">
        <v>454</v>
      </c>
      <c r="K25" s="335" t="s">
        <v>133</v>
      </c>
      <c r="L25" s="335" t="s">
        <v>133</v>
      </c>
      <c r="M25" s="335" t="s">
        <v>113</v>
      </c>
      <c r="N25" s="335" t="s">
        <v>113</v>
      </c>
      <c r="O25" s="335" t="s">
        <v>4738</v>
      </c>
      <c r="P25" s="335" t="s">
        <v>133</v>
      </c>
      <c r="Q25" s="335" t="s">
        <v>133</v>
      </c>
      <c r="R25" s="335" t="s">
        <v>133</v>
      </c>
      <c r="S25" s="335" t="s">
        <v>133</v>
      </c>
      <c r="T25" s="335" t="s">
        <v>133</v>
      </c>
      <c r="U25" s="335" t="s">
        <v>4811</v>
      </c>
      <c r="V25" s="335" t="s">
        <v>68</v>
      </c>
      <c r="W25" s="335" t="s">
        <v>68</v>
      </c>
      <c r="X25" s="335" t="s">
        <v>68</v>
      </c>
      <c r="Y25" s="335" t="s">
        <v>68</v>
      </c>
      <c r="Z25" s="335" t="s">
        <v>69</v>
      </c>
      <c r="AA25" s="335" t="s">
        <v>133</v>
      </c>
      <c r="AB25" s="335" t="s">
        <v>4740</v>
      </c>
      <c r="AC25" s="336">
        <v>106</v>
      </c>
      <c r="AD25" s="336">
        <v>60</v>
      </c>
      <c r="AE25" s="336">
        <v>0</v>
      </c>
      <c r="AF25" s="973">
        <v>265.60000000000002</v>
      </c>
      <c r="AG25" s="973">
        <v>0</v>
      </c>
      <c r="AH25" s="635">
        <f t="shared" si="2"/>
        <v>265.60000000000002</v>
      </c>
      <c r="AI25" s="636">
        <f t="shared" si="3"/>
        <v>284.19200000000006</v>
      </c>
      <c r="AJ25" s="637"/>
    </row>
    <row r="26" spans="1:37" s="338" customFormat="1">
      <c r="A26" s="975">
        <v>6</v>
      </c>
      <c r="B26" s="335" t="s">
        <v>8</v>
      </c>
      <c r="C26" s="335" t="s">
        <v>4812</v>
      </c>
      <c r="D26" s="335" t="s">
        <v>4793</v>
      </c>
      <c r="E26" s="335" t="s">
        <v>421</v>
      </c>
      <c r="F26" s="335" t="s">
        <v>13</v>
      </c>
      <c r="G26" s="335" t="s">
        <v>133</v>
      </c>
      <c r="H26" s="335" t="s">
        <v>4813</v>
      </c>
      <c r="I26" s="335" t="s">
        <v>133</v>
      </c>
      <c r="J26" s="335" t="s">
        <v>389</v>
      </c>
      <c r="K26" s="335" t="s">
        <v>133</v>
      </c>
      <c r="L26" s="335">
        <v>900</v>
      </c>
      <c r="M26" s="335" t="s">
        <v>113</v>
      </c>
      <c r="N26" s="335" t="s">
        <v>113</v>
      </c>
      <c r="O26" s="335" t="s">
        <v>4769</v>
      </c>
      <c r="P26" s="335" t="s">
        <v>133</v>
      </c>
      <c r="Q26" s="335" t="s">
        <v>133</v>
      </c>
      <c r="R26" s="335" t="s">
        <v>133</v>
      </c>
      <c r="S26" s="335" t="s">
        <v>133</v>
      </c>
      <c r="T26" s="335" t="s">
        <v>133</v>
      </c>
      <c r="U26" s="335" t="s">
        <v>4814</v>
      </c>
      <c r="V26" s="335" t="s">
        <v>68</v>
      </c>
      <c r="W26" s="335" t="s">
        <v>68</v>
      </c>
      <c r="X26" s="335" t="s">
        <v>68</v>
      </c>
      <c r="Y26" s="335" t="s">
        <v>68</v>
      </c>
      <c r="Z26" s="335" t="s">
        <v>69</v>
      </c>
      <c r="AA26" s="335" t="s">
        <v>133</v>
      </c>
      <c r="AB26" s="335" t="s">
        <v>4771</v>
      </c>
      <c r="AC26" s="336">
        <v>81</v>
      </c>
      <c r="AD26" s="336">
        <v>15</v>
      </c>
      <c r="AE26" s="336">
        <v>8</v>
      </c>
      <c r="AF26" s="973">
        <v>166.4</v>
      </c>
      <c r="AG26" s="973">
        <f>AF26*(1-(0.95^0*0.9^0*0.8^0*0.7^0*0.65^0*0.93^0*0.93^0*1^0))</f>
        <v>0</v>
      </c>
      <c r="AH26" s="635">
        <f t="shared" si="2"/>
        <v>166.4</v>
      </c>
      <c r="AI26" s="636">
        <f t="shared" si="3"/>
        <v>178.04800000000003</v>
      </c>
      <c r="AJ26" s="637"/>
    </row>
    <row r="27" spans="1:37" s="338" customFormat="1">
      <c r="A27" s="975">
        <v>7</v>
      </c>
      <c r="B27" s="335" t="s">
        <v>8</v>
      </c>
      <c r="C27" s="335" t="s">
        <v>4815</v>
      </c>
      <c r="D27" s="335" t="s">
        <v>4793</v>
      </c>
      <c r="E27" s="335" t="s">
        <v>421</v>
      </c>
      <c r="F27" s="335" t="s">
        <v>13</v>
      </c>
      <c r="G27" s="335" t="s">
        <v>133</v>
      </c>
      <c r="H27" s="335" t="s">
        <v>4813</v>
      </c>
      <c r="I27" s="335" t="s">
        <v>133</v>
      </c>
      <c r="J27" s="335" t="s">
        <v>4788</v>
      </c>
      <c r="K27" s="335" t="s">
        <v>133</v>
      </c>
      <c r="L27" s="335" t="s">
        <v>4816</v>
      </c>
      <c r="M27" s="335" t="s">
        <v>113</v>
      </c>
      <c r="N27" s="335" t="s">
        <v>113</v>
      </c>
      <c r="O27" s="335" t="s">
        <v>4769</v>
      </c>
      <c r="P27" s="335" t="s">
        <v>133</v>
      </c>
      <c r="Q27" s="335" t="s">
        <v>133</v>
      </c>
      <c r="R27" s="335" t="s">
        <v>133</v>
      </c>
      <c r="S27" s="335" t="s">
        <v>133</v>
      </c>
      <c r="T27" s="335" t="s">
        <v>133</v>
      </c>
      <c r="U27" s="335" t="s">
        <v>4817</v>
      </c>
      <c r="V27" s="335" t="s">
        <v>68</v>
      </c>
      <c r="W27" s="335" t="s">
        <v>68</v>
      </c>
      <c r="X27" s="335" t="s">
        <v>68</v>
      </c>
      <c r="Y27" s="335" t="s">
        <v>68</v>
      </c>
      <c r="Z27" s="335" t="s">
        <v>69</v>
      </c>
      <c r="AA27" s="335" t="s">
        <v>133</v>
      </c>
      <c r="AB27" s="335" t="s">
        <v>4771</v>
      </c>
      <c r="AC27" s="336">
        <v>81</v>
      </c>
      <c r="AD27" s="336">
        <v>180</v>
      </c>
      <c r="AE27" s="336">
        <v>16</v>
      </c>
      <c r="AF27" s="973">
        <v>443.20000000000005</v>
      </c>
      <c r="AG27" s="973">
        <f>AF27*(1-(0.95^0*0.9^0*0.8^0*0.7^0*0.65^0*0.93^0*0.93^0*1^0))</f>
        <v>0</v>
      </c>
      <c r="AH27" s="635">
        <f t="shared" si="2"/>
        <v>443.20000000000005</v>
      </c>
      <c r="AI27" s="636">
        <f t="shared" si="3"/>
        <v>474.2240000000001</v>
      </c>
      <c r="AJ27" s="637"/>
    </row>
    <row r="28" spans="1:37" s="338" customFormat="1">
      <c r="A28" s="975">
        <v>8</v>
      </c>
      <c r="B28" s="335" t="s">
        <v>8</v>
      </c>
      <c r="C28" s="335" t="s">
        <v>4818</v>
      </c>
      <c r="D28" s="335" t="s">
        <v>4793</v>
      </c>
      <c r="E28" s="335" t="s">
        <v>453</v>
      </c>
      <c r="F28" s="335" t="s">
        <v>13</v>
      </c>
      <c r="G28" s="335" t="s">
        <v>133</v>
      </c>
      <c r="H28" s="335" t="s">
        <v>4742</v>
      </c>
      <c r="I28" s="335"/>
      <c r="J28" s="335">
        <v>256</v>
      </c>
      <c r="K28" s="335" t="s">
        <v>133</v>
      </c>
      <c r="L28" s="335" t="s">
        <v>133</v>
      </c>
      <c r="M28" s="335" t="s">
        <v>63</v>
      </c>
      <c r="N28" s="335" t="s">
        <v>113</v>
      </c>
      <c r="O28" s="335" t="s">
        <v>4738</v>
      </c>
      <c r="P28" s="335" t="s">
        <v>133</v>
      </c>
      <c r="Q28" s="335" t="s">
        <v>133</v>
      </c>
      <c r="R28" s="335" t="s">
        <v>133</v>
      </c>
      <c r="S28" s="335" t="s">
        <v>133</v>
      </c>
      <c r="T28" s="335" t="s">
        <v>133</v>
      </c>
      <c r="U28" s="335" t="s">
        <v>4819</v>
      </c>
      <c r="V28" s="335" t="s">
        <v>4734</v>
      </c>
      <c r="W28" s="335" t="s">
        <v>68</v>
      </c>
      <c r="X28" s="335" t="s">
        <v>68</v>
      </c>
      <c r="Y28" s="335" t="s">
        <v>4734</v>
      </c>
      <c r="Z28" s="335" t="s">
        <v>69</v>
      </c>
      <c r="AA28" s="335" t="s">
        <v>133</v>
      </c>
      <c r="AB28" s="335" t="s">
        <v>4745</v>
      </c>
      <c r="AC28" s="336">
        <v>145</v>
      </c>
      <c r="AD28" s="336">
        <v>240</v>
      </c>
      <c r="AE28" s="336">
        <v>0</v>
      </c>
      <c r="AF28" s="973">
        <v>616</v>
      </c>
      <c r="AG28" s="973">
        <v>0</v>
      </c>
      <c r="AH28" s="635">
        <f t="shared" si="2"/>
        <v>616</v>
      </c>
      <c r="AI28" s="636">
        <f t="shared" si="3"/>
        <v>659.12</v>
      </c>
      <c r="AJ28" s="637"/>
    </row>
    <row r="29" spans="1:37" s="338" customFormat="1">
      <c r="A29" s="975">
        <v>9</v>
      </c>
      <c r="B29" s="335" t="s">
        <v>8</v>
      </c>
      <c r="C29" s="335" t="s">
        <v>4820</v>
      </c>
      <c r="D29" s="335" t="s">
        <v>4793</v>
      </c>
      <c r="E29" s="335" t="s">
        <v>453</v>
      </c>
      <c r="F29" s="335" t="s">
        <v>13</v>
      </c>
      <c r="G29" s="335" t="s">
        <v>133</v>
      </c>
      <c r="H29" s="335" t="s">
        <v>4742</v>
      </c>
      <c r="I29" s="335"/>
      <c r="J29" s="335">
        <v>256</v>
      </c>
      <c r="K29" s="335" t="s">
        <v>133</v>
      </c>
      <c r="L29" s="335" t="s">
        <v>133</v>
      </c>
      <c r="M29" s="335" t="s">
        <v>113</v>
      </c>
      <c r="N29" s="335" t="s">
        <v>113</v>
      </c>
      <c r="O29" s="335" t="s">
        <v>4738</v>
      </c>
      <c r="P29" s="335" t="s">
        <v>133</v>
      </c>
      <c r="Q29" s="335" t="s">
        <v>133</v>
      </c>
      <c r="R29" s="335" t="s">
        <v>133</v>
      </c>
      <c r="S29" s="335" t="s">
        <v>133</v>
      </c>
      <c r="T29" s="335" t="s">
        <v>133</v>
      </c>
      <c r="U29" s="335" t="s">
        <v>4821</v>
      </c>
      <c r="V29" s="335" t="s">
        <v>68</v>
      </c>
      <c r="W29" s="335" t="s">
        <v>68</v>
      </c>
      <c r="X29" s="335" t="s">
        <v>68</v>
      </c>
      <c r="Y29" s="335" t="s">
        <v>68</v>
      </c>
      <c r="Z29" s="335" t="s">
        <v>69</v>
      </c>
      <c r="AA29" s="335" t="s">
        <v>133</v>
      </c>
      <c r="AB29" s="335" t="s">
        <v>4740</v>
      </c>
      <c r="AC29" s="336">
        <v>145</v>
      </c>
      <c r="AD29" s="336">
        <v>240</v>
      </c>
      <c r="AE29" s="336">
        <v>0</v>
      </c>
      <c r="AF29" s="973">
        <v>616</v>
      </c>
      <c r="AG29" s="973">
        <v>0</v>
      </c>
      <c r="AH29" s="635">
        <f t="shared" si="2"/>
        <v>616</v>
      </c>
      <c r="AI29" s="636">
        <f t="shared" si="3"/>
        <v>659.12</v>
      </c>
      <c r="AJ29" s="637"/>
    </row>
    <row r="30" spans="1:37" s="338" customFormat="1">
      <c r="A30" s="975">
        <v>10</v>
      </c>
      <c r="B30" s="335" t="s">
        <v>8</v>
      </c>
      <c r="C30" s="335" t="s">
        <v>4822</v>
      </c>
      <c r="D30" s="335" t="s">
        <v>4793</v>
      </c>
      <c r="E30" s="335" t="s">
        <v>421</v>
      </c>
      <c r="F30" s="335" t="s">
        <v>13</v>
      </c>
      <c r="G30" s="335" t="s">
        <v>133</v>
      </c>
      <c r="H30" s="335" t="s">
        <v>4823</v>
      </c>
      <c r="I30" s="335" t="s">
        <v>133</v>
      </c>
      <c r="J30" s="335" t="s">
        <v>389</v>
      </c>
      <c r="K30" s="335" t="s">
        <v>133</v>
      </c>
      <c r="L30" s="335">
        <v>1200</v>
      </c>
      <c r="M30" s="335" t="s">
        <v>113</v>
      </c>
      <c r="N30" s="335" t="s">
        <v>113</v>
      </c>
      <c r="O30" s="335" t="s">
        <v>4769</v>
      </c>
      <c r="P30" s="335" t="s">
        <v>133</v>
      </c>
      <c r="Q30" s="335" t="s">
        <v>133</v>
      </c>
      <c r="R30" s="335" t="s">
        <v>133</v>
      </c>
      <c r="S30" s="335" t="s">
        <v>133</v>
      </c>
      <c r="T30" s="335" t="s">
        <v>133</v>
      </c>
      <c r="U30" s="335" t="s">
        <v>4824</v>
      </c>
      <c r="V30" s="335" t="s">
        <v>68</v>
      </c>
      <c r="W30" s="335" t="s">
        <v>68</v>
      </c>
      <c r="X30" s="335" t="s">
        <v>68</v>
      </c>
      <c r="Y30" s="335" t="s">
        <v>68</v>
      </c>
      <c r="Z30" s="335" t="s">
        <v>69</v>
      </c>
      <c r="AA30" s="335" t="s">
        <v>133</v>
      </c>
      <c r="AB30" s="335" t="s">
        <v>4771</v>
      </c>
      <c r="AC30" s="336">
        <v>81</v>
      </c>
      <c r="AD30" s="336">
        <v>15</v>
      </c>
      <c r="AE30" s="336">
        <v>8</v>
      </c>
      <c r="AF30" s="973">
        <v>166.4</v>
      </c>
      <c r="AG30" s="973">
        <f>AF30*(1-(0.95^0*0.9^0*0.8^0*0.7^0*0.65^0*0.93^0*0.93^0*1^0))</f>
        <v>0</v>
      </c>
      <c r="AH30" s="635">
        <f t="shared" si="2"/>
        <v>166.4</v>
      </c>
      <c r="AI30" s="636">
        <f t="shared" si="3"/>
        <v>178.04800000000003</v>
      </c>
      <c r="AJ30" s="637"/>
    </row>
    <row r="31" spans="1:37" s="338" customFormat="1">
      <c r="A31" s="975">
        <v>11</v>
      </c>
      <c r="B31" s="335" t="s">
        <v>8</v>
      </c>
      <c r="C31" s="335" t="s">
        <v>4825</v>
      </c>
      <c r="D31" s="335" t="s">
        <v>4793</v>
      </c>
      <c r="E31" s="335" t="s">
        <v>421</v>
      </c>
      <c r="F31" s="335" t="s">
        <v>13</v>
      </c>
      <c r="G31" s="335" t="s">
        <v>133</v>
      </c>
      <c r="H31" s="335" t="s">
        <v>4823</v>
      </c>
      <c r="I31" s="335" t="s">
        <v>133</v>
      </c>
      <c r="J31" s="335" t="s">
        <v>389</v>
      </c>
      <c r="K31" s="335" t="s">
        <v>133</v>
      </c>
      <c r="L31" s="335" t="s">
        <v>4826</v>
      </c>
      <c r="M31" s="335" t="s">
        <v>113</v>
      </c>
      <c r="N31" s="335" t="s">
        <v>113</v>
      </c>
      <c r="O31" s="335" t="s">
        <v>4769</v>
      </c>
      <c r="P31" s="335" t="s">
        <v>133</v>
      </c>
      <c r="Q31" s="335" t="s">
        <v>133</v>
      </c>
      <c r="R31" s="335" t="s">
        <v>133</v>
      </c>
      <c r="S31" s="335" t="s">
        <v>133</v>
      </c>
      <c r="T31" s="335" t="s">
        <v>133</v>
      </c>
      <c r="U31" s="335" t="s">
        <v>4827</v>
      </c>
      <c r="V31" s="335" t="s">
        <v>68</v>
      </c>
      <c r="W31" s="335" t="s">
        <v>68</v>
      </c>
      <c r="X31" s="335" t="s">
        <v>68</v>
      </c>
      <c r="Y31" s="335" t="s">
        <v>68</v>
      </c>
      <c r="Z31" s="335" t="s">
        <v>69</v>
      </c>
      <c r="AA31" s="335" t="s">
        <v>133</v>
      </c>
      <c r="AB31" s="335" t="s">
        <v>4771</v>
      </c>
      <c r="AC31" s="336">
        <v>81</v>
      </c>
      <c r="AD31" s="336">
        <v>15</v>
      </c>
      <c r="AE31" s="336">
        <v>0</v>
      </c>
      <c r="AF31" s="973">
        <v>153.60000000000002</v>
      </c>
      <c r="AG31" s="973">
        <f>AF31*(1-(0.95^0*0.9^0*0.8^0*0.7^0*0.65^0*0.93^0*0.93^0*1^0))</f>
        <v>0</v>
      </c>
      <c r="AH31" s="635">
        <f t="shared" si="2"/>
        <v>153.60000000000002</v>
      </c>
      <c r="AI31" s="636">
        <f t="shared" si="3"/>
        <v>164.35200000000003</v>
      </c>
      <c r="AJ31" s="637"/>
    </row>
    <row r="32" spans="1:37" s="338" customFormat="1">
      <c r="A32" s="975">
        <v>12</v>
      </c>
      <c r="B32" s="335" t="s">
        <v>8</v>
      </c>
      <c r="C32" s="335" t="s">
        <v>4828</v>
      </c>
      <c r="D32" s="335" t="s">
        <v>4793</v>
      </c>
      <c r="E32" s="335" t="s">
        <v>298</v>
      </c>
      <c r="F32" s="335" t="s">
        <v>13</v>
      </c>
      <c r="G32" s="335" t="s">
        <v>133</v>
      </c>
      <c r="H32" s="335" t="s">
        <v>4829</v>
      </c>
      <c r="I32" s="335"/>
      <c r="J32" s="335" t="s">
        <v>454</v>
      </c>
      <c r="K32" s="335" t="s">
        <v>133</v>
      </c>
      <c r="L32" s="335" t="s">
        <v>133</v>
      </c>
      <c r="M32" s="335" t="s">
        <v>113</v>
      </c>
      <c r="N32" s="335" t="s">
        <v>113</v>
      </c>
      <c r="O32" s="335" t="s">
        <v>4738</v>
      </c>
      <c r="P32" s="335" t="s">
        <v>133</v>
      </c>
      <c r="Q32" s="335" t="s">
        <v>133</v>
      </c>
      <c r="R32" s="335" t="s">
        <v>133</v>
      </c>
      <c r="S32" s="335" t="s">
        <v>133</v>
      </c>
      <c r="T32" s="335" t="s">
        <v>133</v>
      </c>
      <c r="U32" s="335" t="s">
        <v>4830</v>
      </c>
      <c r="V32" s="335" t="s">
        <v>68</v>
      </c>
      <c r="W32" s="335" t="s">
        <v>68</v>
      </c>
      <c r="X32" s="335" t="s">
        <v>68</v>
      </c>
      <c r="Y32" s="335" t="s">
        <v>68</v>
      </c>
      <c r="Z32" s="335" t="s">
        <v>69</v>
      </c>
      <c r="AA32" s="335" t="s">
        <v>133</v>
      </c>
      <c r="AB32" s="335" t="s">
        <v>4740</v>
      </c>
      <c r="AC32" s="336">
        <v>81</v>
      </c>
      <c r="AD32" s="336">
        <v>60</v>
      </c>
      <c r="AE32" s="336">
        <v>0</v>
      </c>
      <c r="AF32" s="973">
        <v>225.60000000000002</v>
      </c>
      <c r="AG32" s="973">
        <v>0</v>
      </c>
      <c r="AH32" s="635">
        <f t="shared" si="2"/>
        <v>225.60000000000002</v>
      </c>
      <c r="AI32" s="636">
        <f t="shared" si="3"/>
        <v>241.39200000000002</v>
      </c>
      <c r="AJ32" s="637"/>
    </row>
    <row r="33" spans="1:37" s="338" customFormat="1">
      <c r="A33" s="975">
        <v>13</v>
      </c>
      <c r="B33" s="335" t="s">
        <v>8</v>
      </c>
      <c r="C33" s="335" t="s">
        <v>4831</v>
      </c>
      <c r="D33" s="335" t="s">
        <v>4793</v>
      </c>
      <c r="E33" s="335" t="s">
        <v>421</v>
      </c>
      <c r="F33" s="335" t="s">
        <v>13</v>
      </c>
      <c r="G33" s="335" t="s">
        <v>133</v>
      </c>
      <c r="H33" s="335" t="s">
        <v>4832</v>
      </c>
      <c r="I33" s="335" t="s">
        <v>133</v>
      </c>
      <c r="J33" s="335" t="s">
        <v>4796</v>
      </c>
      <c r="K33" s="335" t="s">
        <v>133</v>
      </c>
      <c r="L33" s="335" t="s">
        <v>4833</v>
      </c>
      <c r="M33" s="335" t="s">
        <v>236</v>
      </c>
      <c r="N33" s="335" t="s">
        <v>113</v>
      </c>
      <c r="O33" s="335" t="s">
        <v>4769</v>
      </c>
      <c r="P33" s="335" t="s">
        <v>133</v>
      </c>
      <c r="Q33" s="335" t="s">
        <v>133</v>
      </c>
      <c r="R33" s="335" t="s">
        <v>133</v>
      </c>
      <c r="S33" s="335" t="s">
        <v>133</v>
      </c>
      <c r="T33" s="335" t="s">
        <v>133</v>
      </c>
      <c r="U33" s="335" t="s">
        <v>4834</v>
      </c>
      <c r="V33" s="335" t="s">
        <v>68</v>
      </c>
      <c r="W33" s="335" t="s">
        <v>68</v>
      </c>
      <c r="X33" s="335" t="s">
        <v>68</v>
      </c>
      <c r="Y33" s="335" t="s">
        <v>68</v>
      </c>
      <c r="Z33" s="335" t="s">
        <v>69</v>
      </c>
      <c r="AA33" s="335" t="s">
        <v>133</v>
      </c>
      <c r="AB33" s="335" t="s">
        <v>4771</v>
      </c>
      <c r="AC33" s="336">
        <v>106</v>
      </c>
      <c r="AD33" s="336">
        <v>240</v>
      </c>
      <c r="AE33" s="336">
        <v>25</v>
      </c>
      <c r="AF33" s="973">
        <v>593.6</v>
      </c>
      <c r="AG33" s="973">
        <f t="shared" ref="AG33:AG41" si="4">AF33*(1-(0.95^0*0.9^0*0.8^0*0.7^0*0.65^0*0.93^0*0.93^0*1^0))</f>
        <v>0</v>
      </c>
      <c r="AH33" s="635">
        <f t="shared" si="2"/>
        <v>593.6</v>
      </c>
      <c r="AI33" s="636">
        <f t="shared" si="3"/>
        <v>635.15200000000004</v>
      </c>
      <c r="AJ33" s="637"/>
    </row>
    <row r="34" spans="1:37" s="338" customFormat="1">
      <c r="A34" s="975">
        <v>14</v>
      </c>
      <c r="B34" s="335" t="s">
        <v>8</v>
      </c>
      <c r="C34" s="335" t="s">
        <v>4835</v>
      </c>
      <c r="D34" s="335" t="s">
        <v>4793</v>
      </c>
      <c r="E34" s="335" t="s">
        <v>421</v>
      </c>
      <c r="F34" s="335" t="s">
        <v>13</v>
      </c>
      <c r="G34" s="335" t="s">
        <v>133</v>
      </c>
      <c r="H34" s="335" t="s">
        <v>4767</v>
      </c>
      <c r="I34" s="335" t="s">
        <v>133</v>
      </c>
      <c r="J34" s="335" t="s">
        <v>4788</v>
      </c>
      <c r="K34" s="335" t="s">
        <v>133</v>
      </c>
      <c r="L34" s="335">
        <v>147</v>
      </c>
      <c r="M34" s="335" t="s">
        <v>236</v>
      </c>
      <c r="N34" s="335" t="s">
        <v>113</v>
      </c>
      <c r="O34" s="335" t="s">
        <v>4769</v>
      </c>
      <c r="P34" s="335" t="s">
        <v>133</v>
      </c>
      <c r="Q34" s="335" t="s">
        <v>133</v>
      </c>
      <c r="R34" s="335" t="s">
        <v>133</v>
      </c>
      <c r="S34" s="335" t="s">
        <v>133</v>
      </c>
      <c r="T34" s="335" t="s">
        <v>133</v>
      </c>
      <c r="U34" s="335" t="s">
        <v>4836</v>
      </c>
      <c r="V34" s="335" t="s">
        <v>68</v>
      </c>
      <c r="W34" s="335" t="s">
        <v>68</v>
      </c>
      <c r="X34" s="335" t="s">
        <v>68</v>
      </c>
      <c r="Y34" s="335" t="s">
        <v>68</v>
      </c>
      <c r="Z34" s="335" t="s">
        <v>69</v>
      </c>
      <c r="AA34" s="335" t="s">
        <v>133</v>
      </c>
      <c r="AB34" s="335" t="s">
        <v>4771</v>
      </c>
      <c r="AC34" s="336">
        <v>111</v>
      </c>
      <c r="AD34" s="336">
        <v>180</v>
      </c>
      <c r="AE34" s="336">
        <v>0</v>
      </c>
      <c r="AF34" s="973">
        <v>465.6</v>
      </c>
      <c r="AG34" s="973">
        <f t="shared" si="4"/>
        <v>0</v>
      </c>
      <c r="AH34" s="635">
        <f t="shared" si="2"/>
        <v>465.6</v>
      </c>
      <c r="AI34" s="636">
        <f t="shared" si="3"/>
        <v>498.19200000000006</v>
      </c>
      <c r="AJ34" s="637"/>
    </row>
    <row r="35" spans="1:37" s="338" customFormat="1">
      <c r="A35" s="975">
        <v>15</v>
      </c>
      <c r="B35" s="335" t="s">
        <v>8</v>
      </c>
      <c r="C35" s="335" t="s">
        <v>4837</v>
      </c>
      <c r="D35" s="335" t="s">
        <v>4793</v>
      </c>
      <c r="E35" s="335" t="s">
        <v>421</v>
      </c>
      <c r="F35" s="335" t="s">
        <v>4794</v>
      </c>
      <c r="G35" s="335" t="s">
        <v>133</v>
      </c>
      <c r="H35" s="335" t="s">
        <v>4767</v>
      </c>
      <c r="I35" s="335" t="s">
        <v>133</v>
      </c>
      <c r="J35" s="335" t="s">
        <v>396</v>
      </c>
      <c r="K35" s="335" t="s">
        <v>133</v>
      </c>
      <c r="L35" s="335">
        <v>147</v>
      </c>
      <c r="M35" s="335" t="s">
        <v>113</v>
      </c>
      <c r="N35" s="335" t="s">
        <v>113</v>
      </c>
      <c r="O35" s="335" t="s">
        <v>4769</v>
      </c>
      <c r="P35" s="335" t="s">
        <v>133</v>
      </c>
      <c r="Q35" s="335" t="s">
        <v>133</v>
      </c>
      <c r="R35" s="335" t="s">
        <v>133</v>
      </c>
      <c r="S35" s="335" t="s">
        <v>133</v>
      </c>
      <c r="T35" s="335" t="s">
        <v>133</v>
      </c>
      <c r="U35" s="335" t="s">
        <v>4838</v>
      </c>
      <c r="V35" s="335" t="s">
        <v>68</v>
      </c>
      <c r="W35" s="335" t="s">
        <v>68</v>
      </c>
      <c r="X35" s="335" t="s">
        <v>68</v>
      </c>
      <c r="Y35" s="335" t="s">
        <v>68</v>
      </c>
      <c r="Z35" s="335" t="s">
        <v>69</v>
      </c>
      <c r="AA35" s="335" t="s">
        <v>133</v>
      </c>
      <c r="AB35" s="335" t="s">
        <v>4798</v>
      </c>
      <c r="AC35" s="336">
        <v>88</v>
      </c>
      <c r="AD35" s="336">
        <v>25</v>
      </c>
      <c r="AE35" s="336">
        <v>0</v>
      </c>
      <c r="AF35" s="973">
        <v>180.8</v>
      </c>
      <c r="AG35" s="973">
        <f t="shared" si="4"/>
        <v>0</v>
      </c>
      <c r="AH35" s="635">
        <f t="shared" si="2"/>
        <v>180.8</v>
      </c>
      <c r="AI35" s="636">
        <f t="shared" si="3"/>
        <v>193.45600000000002</v>
      </c>
      <c r="AJ35" s="637"/>
    </row>
    <row r="36" spans="1:37" s="338" customFormat="1">
      <c r="A36" s="975">
        <v>16</v>
      </c>
      <c r="B36" s="335" t="s">
        <v>8</v>
      </c>
      <c r="C36" s="335" t="s">
        <v>4839</v>
      </c>
      <c r="D36" s="335" t="s">
        <v>4793</v>
      </c>
      <c r="E36" s="335" t="s">
        <v>421</v>
      </c>
      <c r="F36" s="335" t="s">
        <v>13</v>
      </c>
      <c r="G36" s="335" t="s">
        <v>133</v>
      </c>
      <c r="H36" s="335" t="s">
        <v>4767</v>
      </c>
      <c r="I36" s="335" t="s">
        <v>133</v>
      </c>
      <c r="J36" s="335" t="s">
        <v>396</v>
      </c>
      <c r="K36" s="335" t="s">
        <v>133</v>
      </c>
      <c r="L36" s="335" t="s">
        <v>4826</v>
      </c>
      <c r="M36" s="335" t="s">
        <v>113</v>
      </c>
      <c r="N36" s="335" t="s">
        <v>113</v>
      </c>
      <c r="O36" s="335" t="s">
        <v>4769</v>
      </c>
      <c r="P36" s="335" t="s">
        <v>133</v>
      </c>
      <c r="Q36" s="335" t="s">
        <v>133</v>
      </c>
      <c r="R36" s="335" t="s">
        <v>133</v>
      </c>
      <c r="S36" s="335" t="s">
        <v>133</v>
      </c>
      <c r="T36" s="335" t="s">
        <v>133</v>
      </c>
      <c r="U36" s="335" t="s">
        <v>4840</v>
      </c>
      <c r="V36" s="335" t="s">
        <v>68</v>
      </c>
      <c r="W36" s="335" t="s">
        <v>68</v>
      </c>
      <c r="X36" s="335" t="s">
        <v>68</v>
      </c>
      <c r="Y36" s="335" t="s">
        <v>68</v>
      </c>
      <c r="Z36" s="335" t="s">
        <v>69</v>
      </c>
      <c r="AA36" s="335" t="s">
        <v>133</v>
      </c>
      <c r="AB36" s="335" t="s">
        <v>4771</v>
      </c>
      <c r="AC36" s="336">
        <v>111</v>
      </c>
      <c r="AD36" s="336">
        <v>25</v>
      </c>
      <c r="AE36" s="336">
        <v>0</v>
      </c>
      <c r="AF36" s="973">
        <v>217.60000000000002</v>
      </c>
      <c r="AG36" s="973">
        <f t="shared" si="4"/>
        <v>0</v>
      </c>
      <c r="AH36" s="635">
        <f t="shared" si="2"/>
        <v>217.60000000000002</v>
      </c>
      <c r="AI36" s="636">
        <f t="shared" si="3"/>
        <v>232.83200000000005</v>
      </c>
      <c r="AJ36" s="637"/>
    </row>
    <row r="37" spans="1:37" s="338" customFormat="1">
      <c r="A37" s="975">
        <v>17</v>
      </c>
      <c r="B37" s="335" t="s">
        <v>8</v>
      </c>
      <c r="C37" s="335" t="s">
        <v>4841</v>
      </c>
      <c r="D37" s="335" t="s">
        <v>4793</v>
      </c>
      <c r="E37" s="335" t="s">
        <v>421</v>
      </c>
      <c r="F37" s="335" t="s">
        <v>13</v>
      </c>
      <c r="G37" s="335" t="s">
        <v>133</v>
      </c>
      <c r="H37" s="335" t="s">
        <v>4767</v>
      </c>
      <c r="I37" s="335" t="s">
        <v>133</v>
      </c>
      <c r="J37" s="335" t="s">
        <v>396</v>
      </c>
      <c r="K37" s="335" t="s">
        <v>133</v>
      </c>
      <c r="L37" s="335" t="s">
        <v>4816</v>
      </c>
      <c r="M37" s="335" t="s">
        <v>113</v>
      </c>
      <c r="N37" s="335" t="s">
        <v>113</v>
      </c>
      <c r="O37" s="335" t="s">
        <v>4769</v>
      </c>
      <c r="P37" s="335" t="s">
        <v>133</v>
      </c>
      <c r="Q37" s="335" t="s">
        <v>133</v>
      </c>
      <c r="R37" s="335" t="s">
        <v>133</v>
      </c>
      <c r="S37" s="335" t="s">
        <v>133</v>
      </c>
      <c r="T37" s="335" t="s">
        <v>133</v>
      </c>
      <c r="U37" s="335" t="s">
        <v>4842</v>
      </c>
      <c r="V37" s="335" t="s">
        <v>68</v>
      </c>
      <c r="W37" s="335" t="s">
        <v>68</v>
      </c>
      <c r="X37" s="335" t="s">
        <v>68</v>
      </c>
      <c r="Y37" s="335" t="s">
        <v>68</v>
      </c>
      <c r="Z37" s="335" t="s">
        <v>69</v>
      </c>
      <c r="AA37" s="335" t="s">
        <v>133</v>
      </c>
      <c r="AB37" s="335" t="s">
        <v>4771</v>
      </c>
      <c r="AC37" s="336">
        <v>111</v>
      </c>
      <c r="AD37" s="336">
        <v>25</v>
      </c>
      <c r="AE37" s="336">
        <v>8</v>
      </c>
      <c r="AF37" s="973">
        <v>230.4</v>
      </c>
      <c r="AG37" s="973">
        <f t="shared" si="4"/>
        <v>0</v>
      </c>
      <c r="AH37" s="635">
        <f t="shared" si="2"/>
        <v>230.4</v>
      </c>
      <c r="AI37" s="636">
        <f t="shared" si="3"/>
        <v>246.52800000000002</v>
      </c>
      <c r="AJ37" s="637"/>
    </row>
    <row r="38" spans="1:37" s="338" customFormat="1">
      <c r="A38" s="975">
        <v>18</v>
      </c>
      <c r="B38" s="335" t="s">
        <v>8</v>
      </c>
      <c r="C38" s="335" t="s">
        <v>4843</v>
      </c>
      <c r="D38" s="335" t="s">
        <v>4793</v>
      </c>
      <c r="E38" s="335" t="s">
        <v>421</v>
      </c>
      <c r="F38" s="335" t="s">
        <v>13</v>
      </c>
      <c r="G38" s="335" t="s">
        <v>133</v>
      </c>
      <c r="H38" s="335" t="s">
        <v>4767</v>
      </c>
      <c r="I38" s="335" t="s">
        <v>133</v>
      </c>
      <c r="J38" s="335" t="s">
        <v>396</v>
      </c>
      <c r="K38" s="335" t="s">
        <v>133</v>
      </c>
      <c r="L38" s="335" t="s">
        <v>4816</v>
      </c>
      <c r="M38" s="335" t="s">
        <v>113</v>
      </c>
      <c r="N38" s="335" t="s">
        <v>113</v>
      </c>
      <c r="O38" s="335" t="s">
        <v>4769</v>
      </c>
      <c r="P38" s="335" t="s">
        <v>133</v>
      </c>
      <c r="Q38" s="335" t="s">
        <v>133</v>
      </c>
      <c r="R38" s="335" t="s">
        <v>133</v>
      </c>
      <c r="S38" s="335" t="s">
        <v>133</v>
      </c>
      <c r="T38" s="335" t="s">
        <v>133</v>
      </c>
      <c r="U38" s="335" t="s">
        <v>4844</v>
      </c>
      <c r="V38" s="335" t="s">
        <v>68</v>
      </c>
      <c r="W38" s="335" t="s">
        <v>68</v>
      </c>
      <c r="X38" s="335" t="s">
        <v>68</v>
      </c>
      <c r="Y38" s="335" t="s">
        <v>68</v>
      </c>
      <c r="Z38" s="335" t="s">
        <v>69</v>
      </c>
      <c r="AA38" s="335" t="s">
        <v>133</v>
      </c>
      <c r="AB38" s="335" t="s">
        <v>4771</v>
      </c>
      <c r="AC38" s="336">
        <v>111</v>
      </c>
      <c r="AD38" s="336">
        <v>25</v>
      </c>
      <c r="AE38" s="336">
        <v>8</v>
      </c>
      <c r="AF38" s="973">
        <v>230.4</v>
      </c>
      <c r="AG38" s="973">
        <f t="shared" si="4"/>
        <v>0</v>
      </c>
      <c r="AH38" s="635">
        <f t="shared" si="2"/>
        <v>230.4</v>
      </c>
      <c r="AI38" s="636">
        <f t="shared" si="3"/>
        <v>246.52800000000002</v>
      </c>
      <c r="AJ38" s="637"/>
    </row>
    <row r="39" spans="1:37" s="338" customFormat="1">
      <c r="A39" s="975">
        <v>19</v>
      </c>
      <c r="B39" s="335" t="s">
        <v>8</v>
      </c>
      <c r="C39" s="335" t="s">
        <v>4845</v>
      </c>
      <c r="D39" s="335" t="s">
        <v>4793</v>
      </c>
      <c r="E39" s="335" t="s">
        <v>421</v>
      </c>
      <c r="F39" s="335" t="s">
        <v>4794</v>
      </c>
      <c r="G39" s="335" t="s">
        <v>133</v>
      </c>
      <c r="H39" s="335" t="s">
        <v>4795</v>
      </c>
      <c r="I39" s="335" t="s">
        <v>133</v>
      </c>
      <c r="J39" s="335" t="s">
        <v>4796</v>
      </c>
      <c r="K39" s="335" t="s">
        <v>133</v>
      </c>
      <c r="L39" s="335">
        <v>147</v>
      </c>
      <c r="M39" s="335" t="s">
        <v>113</v>
      </c>
      <c r="N39" s="335" t="s">
        <v>113</v>
      </c>
      <c r="O39" s="335" t="s">
        <v>4769</v>
      </c>
      <c r="P39" s="335" t="s">
        <v>133</v>
      </c>
      <c r="Q39" s="335" t="s">
        <v>133</v>
      </c>
      <c r="R39" s="335" t="s">
        <v>133</v>
      </c>
      <c r="S39" s="335" t="s">
        <v>133</v>
      </c>
      <c r="T39" s="335" t="s">
        <v>133</v>
      </c>
      <c r="U39" s="335" t="s">
        <v>4846</v>
      </c>
      <c r="V39" s="335" t="s">
        <v>68</v>
      </c>
      <c r="W39" s="335" t="s">
        <v>68</v>
      </c>
      <c r="X39" s="335" t="s">
        <v>68</v>
      </c>
      <c r="Y39" s="335" t="s">
        <v>68</v>
      </c>
      <c r="Z39" s="335" t="s">
        <v>69</v>
      </c>
      <c r="AA39" s="335" t="s">
        <v>133</v>
      </c>
      <c r="AB39" s="335" t="s">
        <v>4798</v>
      </c>
      <c r="AC39" s="336">
        <v>120</v>
      </c>
      <c r="AD39" s="336">
        <v>240</v>
      </c>
      <c r="AE39" s="336">
        <v>0</v>
      </c>
      <c r="AF39" s="973">
        <v>576</v>
      </c>
      <c r="AG39" s="973">
        <f t="shared" si="4"/>
        <v>0</v>
      </c>
      <c r="AH39" s="635">
        <f t="shared" si="2"/>
        <v>576</v>
      </c>
      <c r="AI39" s="636">
        <f t="shared" si="3"/>
        <v>616.32000000000005</v>
      </c>
      <c r="AJ39" s="637"/>
    </row>
    <row r="40" spans="1:37" s="338" customFormat="1">
      <c r="A40" s="975">
        <v>20</v>
      </c>
      <c r="B40" s="335" t="s">
        <v>8</v>
      </c>
      <c r="C40" s="335" t="s">
        <v>4847</v>
      </c>
      <c r="D40" s="335" t="s">
        <v>4793</v>
      </c>
      <c r="E40" s="335" t="s">
        <v>419</v>
      </c>
      <c r="F40" s="335" t="s">
        <v>4848</v>
      </c>
      <c r="G40" s="335" t="s">
        <v>133</v>
      </c>
      <c r="H40" s="335" t="s">
        <v>4849</v>
      </c>
      <c r="I40" s="335">
        <v>1000</v>
      </c>
      <c r="J40" s="335" t="s">
        <v>95</v>
      </c>
      <c r="K40" s="335" t="s">
        <v>194</v>
      </c>
      <c r="L40" s="335" t="s">
        <v>4850</v>
      </c>
      <c r="M40" s="335" t="s">
        <v>113</v>
      </c>
      <c r="N40" s="335" t="s">
        <v>113</v>
      </c>
      <c r="O40" s="335" t="s">
        <v>4778</v>
      </c>
      <c r="P40" s="335">
        <v>0</v>
      </c>
      <c r="Q40" s="335" t="s">
        <v>133</v>
      </c>
      <c r="R40" s="335" t="s">
        <v>133</v>
      </c>
      <c r="S40" s="335" t="s">
        <v>4733</v>
      </c>
      <c r="T40" s="335" t="s">
        <v>375</v>
      </c>
      <c r="U40" s="335" t="s">
        <v>4851</v>
      </c>
      <c r="V40" s="335" t="s">
        <v>68</v>
      </c>
      <c r="W40" s="335" t="s">
        <v>68</v>
      </c>
      <c r="X40" s="335" t="s">
        <v>68</v>
      </c>
      <c r="Y40" s="335" t="s">
        <v>68</v>
      </c>
      <c r="Z40" s="335" t="s">
        <v>69</v>
      </c>
      <c r="AA40" s="335" t="s">
        <v>133</v>
      </c>
      <c r="AB40" s="335" t="s">
        <v>4852</v>
      </c>
      <c r="AC40" s="336">
        <v>77</v>
      </c>
      <c r="AD40" s="336">
        <v>10</v>
      </c>
      <c r="AE40" s="336">
        <v>144</v>
      </c>
      <c r="AF40" s="973">
        <v>369.6</v>
      </c>
      <c r="AG40" s="973">
        <f t="shared" si="4"/>
        <v>0</v>
      </c>
      <c r="AH40" s="635">
        <f t="shared" si="2"/>
        <v>369.6</v>
      </c>
      <c r="AI40" s="636">
        <f t="shared" si="3"/>
        <v>395.47200000000004</v>
      </c>
      <c r="AJ40" s="637"/>
    </row>
    <row r="41" spans="1:37" s="338" customFormat="1">
      <c r="A41" s="975">
        <v>21</v>
      </c>
      <c r="B41" s="335" t="s">
        <v>8</v>
      </c>
      <c r="C41" s="335" t="s">
        <v>4853</v>
      </c>
      <c r="D41" s="335" t="s">
        <v>4793</v>
      </c>
      <c r="E41" s="335" t="s">
        <v>1144</v>
      </c>
      <c r="F41" s="335" t="s">
        <v>4854</v>
      </c>
      <c r="G41" s="335" t="s">
        <v>133</v>
      </c>
      <c r="H41" s="335" t="s">
        <v>3335</v>
      </c>
      <c r="I41" s="335">
        <v>2000</v>
      </c>
      <c r="J41" s="335" t="s">
        <v>396</v>
      </c>
      <c r="K41" s="335" t="s">
        <v>194</v>
      </c>
      <c r="L41" s="335" t="s">
        <v>4855</v>
      </c>
      <c r="M41" s="335" t="s">
        <v>113</v>
      </c>
      <c r="N41" s="335" t="s">
        <v>113</v>
      </c>
      <c r="O41" s="335" t="s">
        <v>4778</v>
      </c>
      <c r="P41" s="335">
        <v>0</v>
      </c>
      <c r="Q41" s="335" t="s">
        <v>133</v>
      </c>
      <c r="R41" s="335" t="s">
        <v>133</v>
      </c>
      <c r="S41" s="335" t="s">
        <v>4733</v>
      </c>
      <c r="T41" s="335" t="s">
        <v>375</v>
      </c>
      <c r="U41" s="335" t="s">
        <v>4856</v>
      </c>
      <c r="V41" s="335" t="s">
        <v>68</v>
      </c>
      <c r="W41" s="335" t="s">
        <v>68</v>
      </c>
      <c r="X41" s="335" t="s">
        <v>68</v>
      </c>
      <c r="Y41" s="335" t="s">
        <v>68</v>
      </c>
      <c r="Z41" s="335" t="s">
        <v>69</v>
      </c>
      <c r="AA41" s="335" t="s">
        <v>133</v>
      </c>
      <c r="AB41" s="335" t="s">
        <v>4857</v>
      </c>
      <c r="AC41" s="336">
        <v>81</v>
      </c>
      <c r="AD41" s="336">
        <v>25</v>
      </c>
      <c r="AE41" s="336">
        <v>96</v>
      </c>
      <c r="AF41" s="973">
        <v>323.20000000000005</v>
      </c>
      <c r="AG41" s="973">
        <f t="shared" si="4"/>
        <v>0</v>
      </c>
      <c r="AH41" s="635">
        <f t="shared" si="2"/>
        <v>323.20000000000005</v>
      </c>
      <c r="AI41" s="636">
        <f t="shared" si="3"/>
        <v>345.82400000000007</v>
      </c>
      <c r="AJ41" s="637"/>
    </row>
    <row r="42" spans="1:37" s="338" customFormat="1">
      <c r="A42" s="975">
        <v>22</v>
      </c>
      <c r="B42" s="335" t="s">
        <v>8</v>
      </c>
      <c r="C42" s="335" t="s">
        <v>4858</v>
      </c>
      <c r="D42" s="335" t="s">
        <v>4793</v>
      </c>
      <c r="E42" s="335" t="s">
        <v>453</v>
      </c>
      <c r="F42" s="335" t="s">
        <v>13</v>
      </c>
      <c r="G42" s="335" t="s">
        <v>133</v>
      </c>
      <c r="H42" s="335" t="s">
        <v>4859</v>
      </c>
      <c r="I42" s="335">
        <v>3000</v>
      </c>
      <c r="J42" s="335" t="s">
        <v>4768</v>
      </c>
      <c r="K42" s="335" t="s">
        <v>133</v>
      </c>
      <c r="L42" s="335" t="s">
        <v>133</v>
      </c>
      <c r="M42" s="335" t="s">
        <v>63</v>
      </c>
      <c r="N42" s="335" t="s">
        <v>113</v>
      </c>
      <c r="O42" s="335" t="s">
        <v>4738</v>
      </c>
      <c r="P42" s="335" t="s">
        <v>133</v>
      </c>
      <c r="Q42" s="335" t="s">
        <v>133</v>
      </c>
      <c r="R42" s="335" t="s">
        <v>133</v>
      </c>
      <c r="S42" s="335" t="s">
        <v>133</v>
      </c>
      <c r="T42" s="335" t="s">
        <v>133</v>
      </c>
      <c r="U42" s="335" t="s">
        <v>4860</v>
      </c>
      <c r="V42" s="335" t="s">
        <v>68</v>
      </c>
      <c r="W42" s="335" t="s">
        <v>68</v>
      </c>
      <c r="X42" s="335" t="s">
        <v>68</v>
      </c>
      <c r="Y42" s="335" t="s">
        <v>68</v>
      </c>
      <c r="Z42" s="335" t="s">
        <v>69</v>
      </c>
      <c r="AA42" s="335" t="s">
        <v>133</v>
      </c>
      <c r="AB42" s="335" t="s">
        <v>4740</v>
      </c>
      <c r="AC42" s="336">
        <v>106</v>
      </c>
      <c r="AD42" s="336">
        <v>0</v>
      </c>
      <c r="AE42" s="336">
        <v>0</v>
      </c>
      <c r="AF42" s="973">
        <v>169.60000000000002</v>
      </c>
      <c r="AG42" s="973">
        <v>0</v>
      </c>
      <c r="AH42" s="635">
        <f t="shared" si="2"/>
        <v>169.60000000000002</v>
      </c>
      <c r="AI42" s="636">
        <f t="shared" si="3"/>
        <v>181.47200000000004</v>
      </c>
      <c r="AJ42" s="637"/>
    </row>
    <row r="43" spans="1:37" s="645" customFormat="1" ht="15.75" thickBot="1">
      <c r="A43" s="983">
        <v>23</v>
      </c>
      <c r="B43" s="639" t="s">
        <v>8</v>
      </c>
      <c r="C43" s="639" t="s">
        <v>4861</v>
      </c>
      <c r="D43" s="639" t="s">
        <v>4793</v>
      </c>
      <c r="E43" s="639" t="s">
        <v>298</v>
      </c>
      <c r="F43" s="639" t="s">
        <v>13</v>
      </c>
      <c r="G43" s="639" t="s">
        <v>133</v>
      </c>
      <c r="H43" s="639" t="s">
        <v>4862</v>
      </c>
      <c r="I43" s="639">
        <v>2000</v>
      </c>
      <c r="J43" s="639" t="s">
        <v>396</v>
      </c>
      <c r="K43" s="639" t="s">
        <v>133</v>
      </c>
      <c r="L43" s="639" t="s">
        <v>133</v>
      </c>
      <c r="M43" s="639" t="s">
        <v>113</v>
      </c>
      <c r="N43" s="639" t="s">
        <v>113</v>
      </c>
      <c r="O43" s="639" t="s">
        <v>4761</v>
      </c>
      <c r="P43" s="639" t="s">
        <v>133</v>
      </c>
      <c r="Q43" s="639" t="s">
        <v>133</v>
      </c>
      <c r="R43" s="639" t="s">
        <v>133</v>
      </c>
      <c r="S43" s="639" t="s">
        <v>133</v>
      </c>
      <c r="T43" s="639" t="s">
        <v>133</v>
      </c>
      <c r="U43" s="639" t="s">
        <v>4863</v>
      </c>
      <c r="V43" s="639" t="s">
        <v>68</v>
      </c>
      <c r="W43" s="639" t="s">
        <v>68</v>
      </c>
      <c r="X43" s="639" t="s">
        <v>68</v>
      </c>
      <c r="Y43" s="639" t="s">
        <v>68</v>
      </c>
      <c r="Z43" s="639" t="s">
        <v>69</v>
      </c>
      <c r="AA43" s="639" t="s">
        <v>133</v>
      </c>
      <c r="AB43" s="639" t="s">
        <v>4740</v>
      </c>
      <c r="AC43" s="640">
        <v>128</v>
      </c>
      <c r="AD43" s="640">
        <v>25</v>
      </c>
      <c r="AE43" s="640">
        <v>0</v>
      </c>
      <c r="AF43" s="984">
        <v>244.8</v>
      </c>
      <c r="AG43" s="984">
        <v>0</v>
      </c>
      <c r="AH43" s="642">
        <f t="shared" si="2"/>
        <v>244.8</v>
      </c>
      <c r="AI43" s="643">
        <f t="shared" si="3"/>
        <v>261.93600000000004</v>
      </c>
      <c r="AJ43" s="644"/>
    </row>
    <row r="44" spans="1:37" ht="15.75" thickBot="1">
      <c r="AH44" s="106"/>
    </row>
    <row r="45" spans="1:37" s="622" customFormat="1" ht="15.75" thickBot="1">
      <c r="A45" s="439" t="s">
        <v>22</v>
      </c>
      <c r="B45" s="618" t="s">
        <v>23</v>
      </c>
      <c r="C45" s="618" t="s">
        <v>24</v>
      </c>
      <c r="D45" s="618" t="s">
        <v>25</v>
      </c>
      <c r="E45" s="618" t="s">
        <v>26</v>
      </c>
      <c r="F45" s="618" t="s">
        <v>27</v>
      </c>
      <c r="G45" s="618" t="s">
        <v>28</v>
      </c>
      <c r="H45" s="618" t="s">
        <v>29</v>
      </c>
      <c r="I45" s="618" t="s">
        <v>30</v>
      </c>
      <c r="J45" s="618" t="s">
        <v>31</v>
      </c>
      <c r="K45" s="618" t="s">
        <v>32</v>
      </c>
      <c r="L45" s="618" t="s">
        <v>33</v>
      </c>
      <c r="M45" s="618" t="s">
        <v>34</v>
      </c>
      <c r="N45" s="618" t="s">
        <v>35</v>
      </c>
      <c r="O45" s="618" t="s">
        <v>36</v>
      </c>
      <c r="P45" s="618" t="s">
        <v>37</v>
      </c>
      <c r="Q45" s="618" t="s">
        <v>38</v>
      </c>
      <c r="R45" s="618" t="s">
        <v>39</v>
      </c>
      <c r="S45" s="618" t="s">
        <v>40</v>
      </c>
      <c r="T45" s="618" t="s">
        <v>41</v>
      </c>
      <c r="U45" s="618" t="s">
        <v>42</v>
      </c>
      <c r="V45" s="618" t="s">
        <v>43</v>
      </c>
      <c r="W45" s="618" t="s">
        <v>44</v>
      </c>
      <c r="X45" s="618" t="s">
        <v>45</v>
      </c>
      <c r="Y45" s="618" t="s">
        <v>46</v>
      </c>
      <c r="Z45" s="618" t="s">
        <v>47</v>
      </c>
      <c r="AA45" s="618" t="s">
        <v>48</v>
      </c>
      <c r="AB45" s="618" t="s">
        <v>49</v>
      </c>
      <c r="AC45" s="377" t="s">
        <v>50</v>
      </c>
      <c r="AD45" s="377" t="s">
        <v>51</v>
      </c>
      <c r="AE45" s="377" t="s">
        <v>52</v>
      </c>
      <c r="AF45" s="377" t="s">
        <v>53</v>
      </c>
      <c r="AG45" s="377" t="s">
        <v>54</v>
      </c>
      <c r="AH45" s="377" t="s">
        <v>55</v>
      </c>
      <c r="AI45" s="619" t="s">
        <v>56</v>
      </c>
      <c r="AJ45" s="620"/>
      <c r="AK45" s="621" t="s">
        <v>57</v>
      </c>
    </row>
    <row r="46" spans="1:37" s="338" customFormat="1">
      <c r="A46" s="975">
        <v>1</v>
      </c>
      <c r="B46" s="335" t="s">
        <v>8</v>
      </c>
      <c r="C46" s="335" t="s">
        <v>4864</v>
      </c>
      <c r="D46" s="335" t="s">
        <v>4865</v>
      </c>
      <c r="E46" s="335" t="s">
        <v>410</v>
      </c>
      <c r="F46" s="335" t="s">
        <v>13</v>
      </c>
      <c r="G46" s="335" t="s">
        <v>133</v>
      </c>
      <c r="H46" s="335" t="s">
        <v>4742</v>
      </c>
      <c r="I46" s="335"/>
      <c r="J46" s="335">
        <v>256</v>
      </c>
      <c r="K46" s="335" t="s">
        <v>133</v>
      </c>
      <c r="L46" s="335" t="s">
        <v>133</v>
      </c>
      <c r="M46" s="335" t="s">
        <v>113</v>
      </c>
      <c r="N46" s="335" t="s">
        <v>113</v>
      </c>
      <c r="O46" s="335" t="s">
        <v>4738</v>
      </c>
      <c r="P46" s="335" t="s">
        <v>133</v>
      </c>
      <c r="Q46" s="335" t="s">
        <v>133</v>
      </c>
      <c r="R46" s="335" t="s">
        <v>133</v>
      </c>
      <c r="S46" s="335" t="s">
        <v>133</v>
      </c>
      <c r="T46" s="335" t="s">
        <v>133</v>
      </c>
      <c r="U46" s="335" t="s">
        <v>4866</v>
      </c>
      <c r="V46" s="335" t="s">
        <v>68</v>
      </c>
      <c r="W46" s="335" t="s">
        <v>68</v>
      </c>
      <c r="X46" s="335" t="s">
        <v>68</v>
      </c>
      <c r="Y46" s="335" t="s">
        <v>68</v>
      </c>
      <c r="Z46" s="335" t="s">
        <v>69</v>
      </c>
      <c r="AA46" s="335" t="s">
        <v>133</v>
      </c>
      <c r="AB46" s="335" t="s">
        <v>4740</v>
      </c>
      <c r="AC46" s="336">
        <v>145</v>
      </c>
      <c r="AD46" s="336">
        <v>240</v>
      </c>
      <c r="AE46" s="336">
        <v>0</v>
      </c>
      <c r="AF46" s="973">
        <v>616</v>
      </c>
      <c r="AG46" s="973">
        <v>0</v>
      </c>
      <c r="AH46" s="635">
        <f t="shared" ref="AH46:AH63" si="5">AF46-AG46</f>
        <v>616</v>
      </c>
      <c r="AI46" s="636">
        <f>AF46*1.07</f>
        <v>659.12</v>
      </c>
      <c r="AJ46" s="637"/>
      <c r="AK46" s="338" t="s">
        <v>789</v>
      </c>
    </row>
    <row r="47" spans="1:37" s="338" customFormat="1">
      <c r="A47" s="975">
        <v>2</v>
      </c>
      <c r="B47" s="335" t="s">
        <v>8</v>
      </c>
      <c r="C47" s="335" t="s">
        <v>4867</v>
      </c>
      <c r="D47" s="335" t="s">
        <v>4865</v>
      </c>
      <c r="E47" s="335" t="s">
        <v>410</v>
      </c>
      <c r="F47" s="335" t="s">
        <v>13</v>
      </c>
      <c r="G47" s="335" t="s">
        <v>133</v>
      </c>
      <c r="H47" s="335" t="s">
        <v>4753</v>
      </c>
      <c r="I47" s="335"/>
      <c r="J47" s="335">
        <v>256</v>
      </c>
      <c r="K47" s="335" t="s">
        <v>133</v>
      </c>
      <c r="L47" s="335" t="s">
        <v>133</v>
      </c>
      <c r="M47" s="335" t="s">
        <v>63</v>
      </c>
      <c r="N47" s="335" t="s">
        <v>113</v>
      </c>
      <c r="O47" s="335" t="s">
        <v>4738</v>
      </c>
      <c r="P47" s="335" t="s">
        <v>133</v>
      </c>
      <c r="Q47" s="335" t="s">
        <v>133</v>
      </c>
      <c r="R47" s="335" t="s">
        <v>133</v>
      </c>
      <c r="S47" s="335" t="s">
        <v>133</v>
      </c>
      <c r="T47" s="335" t="s">
        <v>133</v>
      </c>
      <c r="U47" s="335" t="s">
        <v>4868</v>
      </c>
      <c r="V47" s="335" t="s">
        <v>68</v>
      </c>
      <c r="W47" s="335" t="s">
        <v>68</v>
      </c>
      <c r="X47" s="335" t="s">
        <v>68</v>
      </c>
      <c r="Y47" s="335" t="s">
        <v>68</v>
      </c>
      <c r="Z47" s="335" t="s">
        <v>69</v>
      </c>
      <c r="AA47" s="335" t="s">
        <v>133</v>
      </c>
      <c r="AB47" s="335" t="s">
        <v>4740</v>
      </c>
      <c r="AC47" s="336">
        <v>106</v>
      </c>
      <c r="AD47" s="336">
        <v>240</v>
      </c>
      <c r="AE47" s="336">
        <v>0</v>
      </c>
      <c r="AF47" s="973">
        <v>553.6</v>
      </c>
      <c r="AG47" s="973">
        <v>0</v>
      </c>
      <c r="AH47" s="635">
        <f t="shared" si="5"/>
        <v>553.6</v>
      </c>
      <c r="AI47" s="636">
        <f t="shared" ref="AI47:AI63" si="6">AF47*1.07</f>
        <v>592.35200000000009</v>
      </c>
      <c r="AJ47" s="637"/>
      <c r="AK47" s="338" t="s">
        <v>792</v>
      </c>
    </row>
    <row r="48" spans="1:37" s="338" customFormat="1">
      <c r="A48" s="975">
        <v>3</v>
      </c>
      <c r="B48" s="335" t="s">
        <v>8</v>
      </c>
      <c r="C48" s="335" t="s">
        <v>4869</v>
      </c>
      <c r="D48" s="335" t="s">
        <v>4865</v>
      </c>
      <c r="E48" s="335" t="s">
        <v>411</v>
      </c>
      <c r="F48" s="335" t="s">
        <v>13</v>
      </c>
      <c r="G48" s="335" t="s">
        <v>133</v>
      </c>
      <c r="H48" s="335" t="s">
        <v>4742</v>
      </c>
      <c r="I48" s="335"/>
      <c r="J48" s="335">
        <v>256</v>
      </c>
      <c r="K48" s="335" t="s">
        <v>133</v>
      </c>
      <c r="L48" s="335" t="s">
        <v>133</v>
      </c>
      <c r="M48" s="335" t="s">
        <v>113</v>
      </c>
      <c r="N48" s="335" t="s">
        <v>113</v>
      </c>
      <c r="O48" s="335" t="s">
        <v>4738</v>
      </c>
      <c r="P48" s="335" t="s">
        <v>133</v>
      </c>
      <c r="Q48" s="335" t="s">
        <v>133</v>
      </c>
      <c r="R48" s="335" t="s">
        <v>133</v>
      </c>
      <c r="S48" s="335" t="s">
        <v>133</v>
      </c>
      <c r="T48" s="335" t="s">
        <v>133</v>
      </c>
      <c r="U48" s="335" t="s">
        <v>4870</v>
      </c>
      <c r="V48" s="335" t="s">
        <v>68</v>
      </c>
      <c r="W48" s="335" t="s">
        <v>68</v>
      </c>
      <c r="X48" s="335" t="s">
        <v>68</v>
      </c>
      <c r="Y48" s="335" t="s">
        <v>68</v>
      </c>
      <c r="Z48" s="335" t="s">
        <v>69</v>
      </c>
      <c r="AA48" s="335" t="s">
        <v>133</v>
      </c>
      <c r="AB48" s="335" t="s">
        <v>4740</v>
      </c>
      <c r="AC48" s="336">
        <v>145</v>
      </c>
      <c r="AD48" s="336">
        <v>240</v>
      </c>
      <c r="AE48" s="336">
        <v>0</v>
      </c>
      <c r="AF48" s="973">
        <v>616</v>
      </c>
      <c r="AG48" s="973">
        <v>0</v>
      </c>
      <c r="AH48" s="635">
        <f t="shared" si="5"/>
        <v>616</v>
      </c>
      <c r="AI48" s="636">
        <f t="shared" si="6"/>
        <v>659.12</v>
      </c>
      <c r="AJ48" s="637"/>
    </row>
    <row r="49" spans="1:36" s="338" customFormat="1">
      <c r="A49" s="975">
        <v>4</v>
      </c>
      <c r="B49" s="335" t="s">
        <v>8</v>
      </c>
      <c r="C49" s="335" t="s">
        <v>4871</v>
      </c>
      <c r="D49" s="335" t="s">
        <v>4865</v>
      </c>
      <c r="E49" s="335" t="s">
        <v>410</v>
      </c>
      <c r="F49" s="335" t="s">
        <v>13</v>
      </c>
      <c r="G49" s="335" t="s">
        <v>133</v>
      </c>
      <c r="H49" s="335" t="s">
        <v>4742</v>
      </c>
      <c r="I49" s="335"/>
      <c r="J49" s="335">
        <v>256</v>
      </c>
      <c r="K49" s="335" t="s">
        <v>133</v>
      </c>
      <c r="L49" s="335" t="s">
        <v>133</v>
      </c>
      <c r="M49" s="335" t="s">
        <v>113</v>
      </c>
      <c r="N49" s="335" t="s">
        <v>113</v>
      </c>
      <c r="O49" s="335" t="s">
        <v>4738</v>
      </c>
      <c r="P49" s="335" t="s">
        <v>133</v>
      </c>
      <c r="Q49" s="335" t="s">
        <v>133</v>
      </c>
      <c r="R49" s="335" t="s">
        <v>133</v>
      </c>
      <c r="S49" s="335" t="s">
        <v>133</v>
      </c>
      <c r="T49" s="335" t="s">
        <v>133</v>
      </c>
      <c r="U49" s="335" t="s">
        <v>4872</v>
      </c>
      <c r="V49" s="335" t="s">
        <v>4744</v>
      </c>
      <c r="W49" s="335" t="s">
        <v>68</v>
      </c>
      <c r="X49" s="335" t="s">
        <v>68</v>
      </c>
      <c r="Y49" s="335" t="s">
        <v>4734</v>
      </c>
      <c r="Z49" s="335" t="s">
        <v>69</v>
      </c>
      <c r="AA49" s="335" t="s">
        <v>133</v>
      </c>
      <c r="AB49" s="335" t="s">
        <v>4745</v>
      </c>
      <c r="AC49" s="336">
        <v>145</v>
      </c>
      <c r="AD49" s="336">
        <v>240</v>
      </c>
      <c r="AE49" s="336">
        <v>0</v>
      </c>
      <c r="AF49" s="973">
        <v>616</v>
      </c>
      <c r="AG49" s="973">
        <v>0</v>
      </c>
      <c r="AH49" s="635">
        <f t="shared" si="5"/>
        <v>616</v>
      </c>
      <c r="AI49" s="636">
        <f t="shared" si="6"/>
        <v>659.12</v>
      </c>
      <c r="AJ49" s="637"/>
    </row>
    <row r="50" spans="1:36" s="338" customFormat="1">
      <c r="A50" s="975">
        <v>5</v>
      </c>
      <c r="B50" s="335" t="s">
        <v>8</v>
      </c>
      <c r="C50" s="335" t="s">
        <v>4873</v>
      </c>
      <c r="D50" s="335" t="s">
        <v>4865</v>
      </c>
      <c r="E50" s="335" t="s">
        <v>410</v>
      </c>
      <c r="F50" s="335" t="s">
        <v>13</v>
      </c>
      <c r="G50" s="335" t="s">
        <v>133</v>
      </c>
      <c r="H50" s="335" t="s">
        <v>4742</v>
      </c>
      <c r="I50" s="335"/>
      <c r="J50" s="335">
        <v>256</v>
      </c>
      <c r="K50" s="335" t="s">
        <v>133</v>
      </c>
      <c r="L50" s="335" t="s">
        <v>133</v>
      </c>
      <c r="M50" s="335" t="s">
        <v>63</v>
      </c>
      <c r="N50" s="335" t="s">
        <v>113</v>
      </c>
      <c r="O50" s="335" t="s">
        <v>4738</v>
      </c>
      <c r="P50" s="335" t="s">
        <v>133</v>
      </c>
      <c r="Q50" s="335" t="s">
        <v>133</v>
      </c>
      <c r="R50" s="335" t="s">
        <v>133</v>
      </c>
      <c r="S50" s="335" t="s">
        <v>133</v>
      </c>
      <c r="T50" s="335" t="s">
        <v>133</v>
      </c>
      <c r="U50" s="335" t="s">
        <v>4874</v>
      </c>
      <c r="V50" s="335" t="s">
        <v>68</v>
      </c>
      <c r="W50" s="335" t="s">
        <v>68</v>
      </c>
      <c r="X50" s="335" t="s">
        <v>68</v>
      </c>
      <c r="Y50" s="335" t="s">
        <v>68</v>
      </c>
      <c r="Z50" s="335" t="s">
        <v>69</v>
      </c>
      <c r="AA50" s="335" t="s">
        <v>133</v>
      </c>
      <c r="AB50" s="335" t="s">
        <v>4740</v>
      </c>
      <c r="AC50" s="336">
        <v>145</v>
      </c>
      <c r="AD50" s="336">
        <v>240</v>
      </c>
      <c r="AE50" s="336">
        <v>0</v>
      </c>
      <c r="AF50" s="973">
        <v>616</v>
      </c>
      <c r="AG50" s="973">
        <v>0</v>
      </c>
      <c r="AH50" s="635">
        <f t="shared" si="5"/>
        <v>616</v>
      </c>
      <c r="AI50" s="636">
        <f t="shared" si="6"/>
        <v>659.12</v>
      </c>
      <c r="AJ50" s="637"/>
    </row>
    <row r="51" spans="1:36" s="338" customFormat="1">
      <c r="A51" s="975">
        <v>6</v>
      </c>
      <c r="B51" s="335" t="s">
        <v>8</v>
      </c>
      <c r="C51" s="335" t="s">
        <v>4875</v>
      </c>
      <c r="D51" s="335" t="s">
        <v>4865</v>
      </c>
      <c r="E51" s="335" t="s">
        <v>410</v>
      </c>
      <c r="F51" s="335" t="s">
        <v>13</v>
      </c>
      <c r="G51" s="335" t="s">
        <v>133</v>
      </c>
      <c r="H51" s="335" t="s">
        <v>4753</v>
      </c>
      <c r="I51" s="335"/>
      <c r="J51" s="335">
        <v>256</v>
      </c>
      <c r="K51" s="335" t="s">
        <v>133</v>
      </c>
      <c r="L51" s="335" t="s">
        <v>133</v>
      </c>
      <c r="M51" s="335" t="s">
        <v>63</v>
      </c>
      <c r="N51" s="335" t="s">
        <v>113</v>
      </c>
      <c r="O51" s="335" t="s">
        <v>4738</v>
      </c>
      <c r="P51" s="335" t="s">
        <v>133</v>
      </c>
      <c r="Q51" s="335" t="s">
        <v>133</v>
      </c>
      <c r="R51" s="335" t="s">
        <v>133</v>
      </c>
      <c r="S51" s="335" t="s">
        <v>133</v>
      </c>
      <c r="T51" s="335" t="s">
        <v>133</v>
      </c>
      <c r="U51" s="335" t="s">
        <v>4876</v>
      </c>
      <c r="V51" s="335" t="s">
        <v>68</v>
      </c>
      <c r="W51" s="335" t="s">
        <v>68</v>
      </c>
      <c r="X51" s="335" t="s">
        <v>68</v>
      </c>
      <c r="Y51" s="335" t="s">
        <v>68</v>
      </c>
      <c r="Z51" s="335" t="s">
        <v>69</v>
      </c>
      <c r="AA51" s="335" t="s">
        <v>133</v>
      </c>
      <c r="AB51" s="335" t="s">
        <v>4740</v>
      </c>
      <c r="AC51" s="336">
        <v>106</v>
      </c>
      <c r="AD51" s="336">
        <v>240</v>
      </c>
      <c r="AE51" s="336">
        <v>0</v>
      </c>
      <c r="AF51" s="973">
        <v>553.6</v>
      </c>
      <c r="AG51" s="973">
        <v>0</v>
      </c>
      <c r="AH51" s="635">
        <f t="shared" si="5"/>
        <v>553.6</v>
      </c>
      <c r="AI51" s="636">
        <f t="shared" si="6"/>
        <v>592.35200000000009</v>
      </c>
      <c r="AJ51" s="637"/>
    </row>
    <row r="52" spans="1:36" s="338" customFormat="1">
      <c r="A52" s="975">
        <v>7</v>
      </c>
      <c r="B52" s="335" t="s">
        <v>8</v>
      </c>
      <c r="C52" s="335" t="s">
        <v>4877</v>
      </c>
      <c r="D52" s="335" t="s">
        <v>4865</v>
      </c>
      <c r="E52" s="335" t="s">
        <v>410</v>
      </c>
      <c r="F52" s="335" t="s">
        <v>13</v>
      </c>
      <c r="G52" s="335" t="s">
        <v>133</v>
      </c>
      <c r="H52" s="335" t="s">
        <v>4753</v>
      </c>
      <c r="I52" s="335"/>
      <c r="J52" s="335">
        <v>256</v>
      </c>
      <c r="K52" s="335" t="s">
        <v>133</v>
      </c>
      <c r="L52" s="335" t="s">
        <v>133</v>
      </c>
      <c r="M52" s="335" t="s">
        <v>63</v>
      </c>
      <c r="N52" s="335" t="s">
        <v>113</v>
      </c>
      <c r="O52" s="335" t="s">
        <v>4738</v>
      </c>
      <c r="P52" s="335" t="s">
        <v>133</v>
      </c>
      <c r="Q52" s="335" t="s">
        <v>133</v>
      </c>
      <c r="R52" s="335" t="s">
        <v>133</v>
      </c>
      <c r="S52" s="335" t="s">
        <v>133</v>
      </c>
      <c r="T52" s="335" t="s">
        <v>133</v>
      </c>
      <c r="U52" s="335" t="s">
        <v>4878</v>
      </c>
      <c r="V52" s="335" t="s">
        <v>4744</v>
      </c>
      <c r="W52" s="335" t="s">
        <v>68</v>
      </c>
      <c r="X52" s="335" t="s">
        <v>68</v>
      </c>
      <c r="Y52" s="335" t="s">
        <v>4734</v>
      </c>
      <c r="Z52" s="335" t="s">
        <v>69</v>
      </c>
      <c r="AA52" s="335" t="s">
        <v>133</v>
      </c>
      <c r="AB52" s="335" t="s">
        <v>4745</v>
      </c>
      <c r="AC52" s="336">
        <v>106</v>
      </c>
      <c r="AD52" s="336">
        <v>240</v>
      </c>
      <c r="AE52" s="336">
        <v>0</v>
      </c>
      <c r="AF52" s="973">
        <v>553.6</v>
      </c>
      <c r="AG52" s="973">
        <v>0</v>
      </c>
      <c r="AH52" s="635">
        <f t="shared" si="5"/>
        <v>553.6</v>
      </c>
      <c r="AI52" s="636">
        <f t="shared" si="6"/>
        <v>592.35200000000009</v>
      </c>
      <c r="AJ52" s="637"/>
    </row>
    <row r="53" spans="1:36" s="338" customFormat="1">
      <c r="A53" s="975">
        <v>8</v>
      </c>
      <c r="B53" s="335" t="s">
        <v>8</v>
      </c>
      <c r="C53" s="335" t="s">
        <v>4879</v>
      </c>
      <c r="D53" s="335" t="s">
        <v>4865</v>
      </c>
      <c r="E53" s="335" t="s">
        <v>410</v>
      </c>
      <c r="F53" s="335" t="s">
        <v>13</v>
      </c>
      <c r="G53" s="335" t="s">
        <v>133</v>
      </c>
      <c r="H53" s="335" t="s">
        <v>4742</v>
      </c>
      <c r="I53" s="335"/>
      <c r="J53" s="335">
        <v>256</v>
      </c>
      <c r="K53" s="335" t="s">
        <v>133</v>
      </c>
      <c r="L53" s="335" t="s">
        <v>133</v>
      </c>
      <c r="M53" s="335" t="s">
        <v>113</v>
      </c>
      <c r="N53" s="335" t="s">
        <v>113</v>
      </c>
      <c r="O53" s="335" t="s">
        <v>4738</v>
      </c>
      <c r="P53" s="335" t="s">
        <v>133</v>
      </c>
      <c r="Q53" s="335" t="s">
        <v>133</v>
      </c>
      <c r="R53" s="335" t="s">
        <v>133</v>
      </c>
      <c r="S53" s="335" t="s">
        <v>133</v>
      </c>
      <c r="T53" s="335" t="s">
        <v>133</v>
      </c>
      <c r="U53" s="335" t="s">
        <v>4880</v>
      </c>
      <c r="V53" s="335" t="s">
        <v>68</v>
      </c>
      <c r="W53" s="335" t="s">
        <v>68</v>
      </c>
      <c r="X53" s="335" t="s">
        <v>68</v>
      </c>
      <c r="Y53" s="335" t="s">
        <v>68</v>
      </c>
      <c r="Z53" s="335" t="s">
        <v>69</v>
      </c>
      <c r="AA53" s="335" t="s">
        <v>133</v>
      </c>
      <c r="AB53" s="335" t="s">
        <v>4740</v>
      </c>
      <c r="AC53" s="336">
        <v>145</v>
      </c>
      <c r="AD53" s="336">
        <v>240</v>
      </c>
      <c r="AE53" s="336">
        <v>0</v>
      </c>
      <c r="AF53" s="973">
        <v>616</v>
      </c>
      <c r="AG53" s="973">
        <v>0</v>
      </c>
      <c r="AH53" s="635">
        <f t="shared" si="5"/>
        <v>616</v>
      </c>
      <c r="AI53" s="636">
        <f t="shared" si="6"/>
        <v>659.12</v>
      </c>
      <c r="AJ53" s="637"/>
    </row>
    <row r="54" spans="1:36" s="338" customFormat="1">
      <c r="A54" s="975">
        <v>9</v>
      </c>
      <c r="B54" s="335" t="s">
        <v>8</v>
      </c>
      <c r="C54" s="335" t="s">
        <v>4881</v>
      </c>
      <c r="D54" s="335" t="s">
        <v>4865</v>
      </c>
      <c r="E54" s="335" t="s">
        <v>410</v>
      </c>
      <c r="F54" s="335" t="s">
        <v>13</v>
      </c>
      <c r="G54" s="335" t="s">
        <v>133</v>
      </c>
      <c r="H54" s="335" t="s">
        <v>4753</v>
      </c>
      <c r="I54" s="335"/>
      <c r="J54" s="335">
        <v>256</v>
      </c>
      <c r="K54" s="335" t="s">
        <v>133</v>
      </c>
      <c r="L54" s="335" t="s">
        <v>133</v>
      </c>
      <c r="M54" s="335" t="s">
        <v>63</v>
      </c>
      <c r="N54" s="335" t="s">
        <v>113</v>
      </c>
      <c r="O54" s="335" t="s">
        <v>4738</v>
      </c>
      <c r="P54" s="335" t="s">
        <v>133</v>
      </c>
      <c r="Q54" s="335" t="s">
        <v>133</v>
      </c>
      <c r="R54" s="335" t="s">
        <v>133</v>
      </c>
      <c r="S54" s="335" t="s">
        <v>133</v>
      </c>
      <c r="T54" s="335" t="s">
        <v>133</v>
      </c>
      <c r="U54" s="335" t="s">
        <v>4882</v>
      </c>
      <c r="V54" s="335" t="s">
        <v>68</v>
      </c>
      <c r="W54" s="335" t="s">
        <v>68</v>
      </c>
      <c r="X54" s="335" t="s">
        <v>68</v>
      </c>
      <c r="Y54" s="335" t="s">
        <v>68</v>
      </c>
      <c r="Z54" s="335" t="s">
        <v>69</v>
      </c>
      <c r="AA54" s="335" t="s">
        <v>133</v>
      </c>
      <c r="AB54" s="335" t="s">
        <v>4740</v>
      </c>
      <c r="AC54" s="336">
        <v>106</v>
      </c>
      <c r="AD54" s="336">
        <v>240</v>
      </c>
      <c r="AE54" s="336">
        <v>0</v>
      </c>
      <c r="AF54" s="973">
        <v>553.6</v>
      </c>
      <c r="AG54" s="973">
        <v>0</v>
      </c>
      <c r="AH54" s="635">
        <f t="shared" si="5"/>
        <v>553.6</v>
      </c>
      <c r="AI54" s="636">
        <f t="shared" si="6"/>
        <v>592.35200000000009</v>
      </c>
      <c r="AJ54" s="637"/>
    </row>
    <row r="55" spans="1:36" s="338" customFormat="1">
      <c r="A55" s="975">
        <v>10</v>
      </c>
      <c r="B55" s="335" t="s">
        <v>8</v>
      </c>
      <c r="C55" s="335" t="s">
        <v>4883</v>
      </c>
      <c r="D55" s="335" t="s">
        <v>4865</v>
      </c>
      <c r="E55" s="335" t="s">
        <v>410</v>
      </c>
      <c r="F55" s="335" t="s">
        <v>13</v>
      </c>
      <c r="G55" s="335" t="s">
        <v>133</v>
      </c>
      <c r="H55" s="335" t="s">
        <v>4742</v>
      </c>
      <c r="I55" s="335"/>
      <c r="J55" s="335">
        <v>256</v>
      </c>
      <c r="K55" s="335" t="s">
        <v>133</v>
      </c>
      <c r="L55" s="335" t="s">
        <v>133</v>
      </c>
      <c r="M55" s="335" t="s">
        <v>63</v>
      </c>
      <c r="N55" s="335" t="s">
        <v>113</v>
      </c>
      <c r="O55" s="335" t="s">
        <v>4738</v>
      </c>
      <c r="P55" s="335" t="s">
        <v>133</v>
      </c>
      <c r="Q55" s="335" t="s">
        <v>133</v>
      </c>
      <c r="R55" s="335" t="s">
        <v>133</v>
      </c>
      <c r="S55" s="335" t="s">
        <v>133</v>
      </c>
      <c r="T55" s="335" t="s">
        <v>133</v>
      </c>
      <c r="U55" s="335" t="s">
        <v>4884</v>
      </c>
      <c r="V55" s="335" t="s">
        <v>68</v>
      </c>
      <c r="W55" s="335" t="s">
        <v>68</v>
      </c>
      <c r="X55" s="335" t="s">
        <v>68</v>
      </c>
      <c r="Y55" s="335" t="s">
        <v>68</v>
      </c>
      <c r="Z55" s="335" t="s">
        <v>69</v>
      </c>
      <c r="AA55" s="335" t="s">
        <v>133</v>
      </c>
      <c r="AB55" s="335" t="s">
        <v>4740</v>
      </c>
      <c r="AC55" s="336">
        <v>145</v>
      </c>
      <c r="AD55" s="336">
        <v>240</v>
      </c>
      <c r="AE55" s="336">
        <v>0</v>
      </c>
      <c r="AF55" s="973">
        <v>616</v>
      </c>
      <c r="AG55" s="973">
        <v>0</v>
      </c>
      <c r="AH55" s="635">
        <f t="shared" si="5"/>
        <v>616</v>
      </c>
      <c r="AI55" s="636">
        <f t="shared" si="6"/>
        <v>659.12</v>
      </c>
      <c r="AJ55" s="637"/>
    </row>
    <row r="56" spans="1:36" s="338" customFormat="1">
      <c r="A56" s="975">
        <v>11</v>
      </c>
      <c r="B56" s="335" t="s">
        <v>8</v>
      </c>
      <c r="C56" s="335" t="s">
        <v>4885</v>
      </c>
      <c r="D56" s="335" t="s">
        <v>4865</v>
      </c>
      <c r="E56" s="335" t="s">
        <v>601</v>
      </c>
      <c r="F56" s="335" t="s">
        <v>13</v>
      </c>
      <c r="G56" s="335" t="s">
        <v>133</v>
      </c>
      <c r="H56" s="335" t="s">
        <v>4886</v>
      </c>
      <c r="I56" s="335"/>
      <c r="J56" s="335">
        <v>256</v>
      </c>
      <c r="K56" s="335" t="s">
        <v>194</v>
      </c>
      <c r="L56" s="335" t="s">
        <v>940</v>
      </c>
      <c r="M56" s="335" t="s">
        <v>74</v>
      </c>
      <c r="N56" s="335" t="s">
        <v>113</v>
      </c>
      <c r="O56" s="335" t="s">
        <v>4738</v>
      </c>
      <c r="P56" s="335">
        <v>0</v>
      </c>
      <c r="Q56" s="335" t="s">
        <v>133</v>
      </c>
      <c r="R56" s="335" t="s">
        <v>133</v>
      </c>
      <c r="S56" s="335" t="s">
        <v>4733</v>
      </c>
      <c r="T56" s="335" t="s">
        <v>133</v>
      </c>
      <c r="U56" s="335" t="s">
        <v>4887</v>
      </c>
      <c r="V56" s="335" t="s">
        <v>68</v>
      </c>
      <c r="W56" s="335" t="s">
        <v>68</v>
      </c>
      <c r="X56" s="335" t="s">
        <v>68</v>
      </c>
      <c r="Y56" s="335" t="s">
        <v>68</v>
      </c>
      <c r="Z56" s="335" t="s">
        <v>69</v>
      </c>
      <c r="AA56" s="335" t="s">
        <v>133</v>
      </c>
      <c r="AB56" s="335" t="s">
        <v>4740</v>
      </c>
      <c r="AC56" s="336">
        <v>111</v>
      </c>
      <c r="AD56" s="336">
        <v>240</v>
      </c>
      <c r="AE56" s="336">
        <v>0</v>
      </c>
      <c r="AF56" s="973">
        <v>561.6</v>
      </c>
      <c r="AG56" s="973">
        <v>0</v>
      </c>
      <c r="AH56" s="635">
        <f t="shared" si="5"/>
        <v>561.6</v>
      </c>
      <c r="AI56" s="636">
        <f t="shared" si="6"/>
        <v>600.91200000000003</v>
      </c>
      <c r="AJ56" s="637"/>
    </row>
    <row r="57" spans="1:36" s="338" customFormat="1">
      <c r="A57" s="975">
        <v>12</v>
      </c>
      <c r="B57" s="335" t="s">
        <v>8</v>
      </c>
      <c r="C57" s="335" t="s">
        <v>4888</v>
      </c>
      <c r="D57" s="335" t="s">
        <v>4865</v>
      </c>
      <c r="E57" s="335" t="s">
        <v>601</v>
      </c>
      <c r="F57" s="335" t="s">
        <v>13</v>
      </c>
      <c r="G57" s="335" t="s">
        <v>133</v>
      </c>
      <c r="H57" s="335" t="s">
        <v>4886</v>
      </c>
      <c r="I57" s="335"/>
      <c r="J57" s="335">
        <v>256</v>
      </c>
      <c r="K57" s="335" t="s">
        <v>194</v>
      </c>
      <c r="L57" s="335" t="s">
        <v>940</v>
      </c>
      <c r="M57" s="335" t="s">
        <v>74</v>
      </c>
      <c r="N57" s="335" t="s">
        <v>113</v>
      </c>
      <c r="O57" s="335" t="s">
        <v>4738</v>
      </c>
      <c r="P57" s="335">
        <v>0</v>
      </c>
      <c r="Q57" s="335" t="s">
        <v>133</v>
      </c>
      <c r="R57" s="335" t="s">
        <v>133</v>
      </c>
      <c r="S57" s="335" t="s">
        <v>4733</v>
      </c>
      <c r="T57" s="335" t="s">
        <v>133</v>
      </c>
      <c r="U57" s="335" t="s">
        <v>4889</v>
      </c>
      <c r="V57" s="335" t="s">
        <v>68</v>
      </c>
      <c r="W57" s="335" t="s">
        <v>68</v>
      </c>
      <c r="X57" s="335" t="s">
        <v>68</v>
      </c>
      <c r="Y57" s="335" t="s">
        <v>68</v>
      </c>
      <c r="Z57" s="335" t="s">
        <v>69</v>
      </c>
      <c r="AA57" s="335" t="s">
        <v>133</v>
      </c>
      <c r="AB57" s="335" t="s">
        <v>4740</v>
      </c>
      <c r="AC57" s="336">
        <v>111</v>
      </c>
      <c r="AD57" s="336">
        <v>240</v>
      </c>
      <c r="AE57" s="336">
        <v>0</v>
      </c>
      <c r="AF57" s="973">
        <v>561.6</v>
      </c>
      <c r="AG57" s="973">
        <f>AF57*(1-(0.95^0*0.9^0*0.8^0*0.7^0*0.65^0*0.93^0*0.93^0*1^0))</f>
        <v>0</v>
      </c>
      <c r="AH57" s="635">
        <f t="shared" si="5"/>
        <v>561.6</v>
      </c>
      <c r="AI57" s="636">
        <f t="shared" si="6"/>
        <v>600.91200000000003</v>
      </c>
      <c r="AJ57" s="637"/>
    </row>
    <row r="58" spans="1:36" s="338" customFormat="1">
      <c r="A58" s="975">
        <v>13</v>
      </c>
      <c r="B58" s="335" t="s">
        <v>8</v>
      </c>
      <c r="C58" s="335" t="s">
        <v>4890</v>
      </c>
      <c r="D58" s="335" t="s">
        <v>4865</v>
      </c>
      <c r="E58" s="335" t="s">
        <v>601</v>
      </c>
      <c r="F58" s="335" t="s">
        <v>13</v>
      </c>
      <c r="G58" s="335" t="s">
        <v>133</v>
      </c>
      <c r="H58" s="335" t="s">
        <v>4886</v>
      </c>
      <c r="I58" s="335"/>
      <c r="J58" s="335">
        <v>256</v>
      </c>
      <c r="K58" s="335" t="s">
        <v>194</v>
      </c>
      <c r="L58" s="335" t="s">
        <v>940</v>
      </c>
      <c r="M58" s="335" t="s">
        <v>74</v>
      </c>
      <c r="N58" s="335" t="s">
        <v>113</v>
      </c>
      <c r="O58" s="335" t="s">
        <v>4738</v>
      </c>
      <c r="P58" s="335">
        <v>0</v>
      </c>
      <c r="Q58" s="335" t="s">
        <v>133</v>
      </c>
      <c r="R58" s="335" t="s">
        <v>133</v>
      </c>
      <c r="S58" s="335" t="s">
        <v>4733</v>
      </c>
      <c r="T58" s="335" t="s">
        <v>133</v>
      </c>
      <c r="U58" s="335" t="s">
        <v>4891</v>
      </c>
      <c r="V58" s="335" t="s">
        <v>68</v>
      </c>
      <c r="W58" s="335" t="s">
        <v>68</v>
      </c>
      <c r="X58" s="335" t="s">
        <v>68</v>
      </c>
      <c r="Y58" s="335" t="s">
        <v>68</v>
      </c>
      <c r="Z58" s="335" t="s">
        <v>69</v>
      </c>
      <c r="AA58" s="335" t="s">
        <v>133</v>
      </c>
      <c r="AB58" s="335" t="s">
        <v>4740</v>
      </c>
      <c r="AC58" s="336">
        <v>111</v>
      </c>
      <c r="AD58" s="336">
        <v>240</v>
      </c>
      <c r="AE58" s="336">
        <v>0</v>
      </c>
      <c r="AF58" s="973">
        <v>561.6</v>
      </c>
      <c r="AG58" s="973">
        <f>AF58*(1-(0.95^0*0.9^0*0.8^0*0.7^0*0.65^0*0.93^0*0.93^0*1^0))</f>
        <v>0</v>
      </c>
      <c r="AH58" s="635">
        <f t="shared" si="5"/>
        <v>561.6</v>
      </c>
      <c r="AI58" s="636">
        <f t="shared" si="6"/>
        <v>600.91200000000003</v>
      </c>
      <c r="AJ58" s="637"/>
    </row>
    <row r="59" spans="1:36" s="338" customFormat="1">
      <c r="A59" s="975">
        <v>14</v>
      </c>
      <c r="B59" s="335" t="s">
        <v>8</v>
      </c>
      <c r="C59" s="335" t="s">
        <v>4892</v>
      </c>
      <c r="D59" s="335" t="s">
        <v>4865</v>
      </c>
      <c r="E59" s="335" t="s">
        <v>410</v>
      </c>
      <c r="F59" s="335" t="s">
        <v>13</v>
      </c>
      <c r="G59" s="335" t="s">
        <v>133</v>
      </c>
      <c r="H59" s="335" t="s">
        <v>4742</v>
      </c>
      <c r="I59" s="335"/>
      <c r="J59" s="335">
        <v>384</v>
      </c>
      <c r="K59" s="335" t="s">
        <v>133</v>
      </c>
      <c r="L59" s="335" t="s">
        <v>133</v>
      </c>
      <c r="M59" s="335" t="s">
        <v>63</v>
      </c>
      <c r="N59" s="335" t="s">
        <v>113</v>
      </c>
      <c r="O59" s="335" t="s">
        <v>4738</v>
      </c>
      <c r="P59" s="335" t="s">
        <v>133</v>
      </c>
      <c r="Q59" s="335" t="s">
        <v>133</v>
      </c>
      <c r="R59" s="335" t="s">
        <v>133</v>
      </c>
      <c r="S59" s="335" t="s">
        <v>133</v>
      </c>
      <c r="T59" s="335" t="s">
        <v>133</v>
      </c>
      <c r="U59" s="335" t="s">
        <v>4893</v>
      </c>
      <c r="V59" s="335" t="s">
        <v>68</v>
      </c>
      <c r="W59" s="335" t="s">
        <v>68</v>
      </c>
      <c r="X59" s="335" t="s">
        <v>68</v>
      </c>
      <c r="Y59" s="335" t="s">
        <v>68</v>
      </c>
      <c r="Z59" s="335" t="s">
        <v>69</v>
      </c>
      <c r="AA59" s="335" t="s">
        <v>133</v>
      </c>
      <c r="AB59" s="335" t="s">
        <v>4740</v>
      </c>
      <c r="AC59" s="336">
        <v>145</v>
      </c>
      <c r="AD59" s="336">
        <v>330</v>
      </c>
      <c r="AE59" s="336">
        <v>0</v>
      </c>
      <c r="AF59" s="973">
        <v>760</v>
      </c>
      <c r="AG59" s="973">
        <v>0</v>
      </c>
      <c r="AH59" s="635">
        <f t="shared" si="5"/>
        <v>760</v>
      </c>
      <c r="AI59" s="636">
        <f t="shared" si="6"/>
        <v>813.2</v>
      </c>
      <c r="AJ59" s="637"/>
    </row>
    <row r="60" spans="1:36" s="338" customFormat="1">
      <c r="A60" s="975">
        <v>15</v>
      </c>
      <c r="B60" s="335" t="s">
        <v>8</v>
      </c>
      <c r="C60" s="335" t="s">
        <v>4894</v>
      </c>
      <c r="D60" s="335" t="s">
        <v>4865</v>
      </c>
      <c r="E60" s="335" t="s">
        <v>601</v>
      </c>
      <c r="F60" s="335" t="s">
        <v>13</v>
      </c>
      <c r="G60" s="335" t="s">
        <v>133</v>
      </c>
      <c r="H60" s="335" t="s">
        <v>4886</v>
      </c>
      <c r="I60" s="335"/>
      <c r="J60" s="335" t="s">
        <v>396</v>
      </c>
      <c r="K60" s="335" t="s">
        <v>194</v>
      </c>
      <c r="L60" s="335" t="s">
        <v>4895</v>
      </c>
      <c r="M60" s="335" t="s">
        <v>74</v>
      </c>
      <c r="N60" s="335" t="s">
        <v>113</v>
      </c>
      <c r="O60" s="335" t="s">
        <v>4738</v>
      </c>
      <c r="P60" s="335">
        <v>0</v>
      </c>
      <c r="Q60" s="335" t="s">
        <v>133</v>
      </c>
      <c r="R60" s="335" t="s">
        <v>133</v>
      </c>
      <c r="S60" s="335" t="s">
        <v>4733</v>
      </c>
      <c r="T60" s="335" t="s">
        <v>133</v>
      </c>
      <c r="U60" s="335" t="s">
        <v>4896</v>
      </c>
      <c r="V60" s="335" t="s">
        <v>68</v>
      </c>
      <c r="W60" s="335" t="s">
        <v>68</v>
      </c>
      <c r="X60" s="335" t="s">
        <v>68</v>
      </c>
      <c r="Y60" s="335" t="s">
        <v>68</v>
      </c>
      <c r="Z60" s="335" t="s">
        <v>69</v>
      </c>
      <c r="AA60" s="335" t="s">
        <v>133</v>
      </c>
      <c r="AB60" s="335" t="s">
        <v>4740</v>
      </c>
      <c r="AC60" s="336">
        <v>111</v>
      </c>
      <c r="AD60" s="336">
        <v>25</v>
      </c>
      <c r="AE60" s="336">
        <v>0</v>
      </c>
      <c r="AF60" s="973">
        <v>217.60000000000002</v>
      </c>
      <c r="AG60" s="973">
        <f>AF60*(1-(0.95^0*0.9^0*0.8^0*0.7^0*0.65^0*0.93^0*0.93^0*1^0))</f>
        <v>0</v>
      </c>
      <c r="AH60" s="635">
        <f t="shared" si="5"/>
        <v>217.60000000000002</v>
      </c>
      <c r="AI60" s="636">
        <f t="shared" si="6"/>
        <v>232.83200000000005</v>
      </c>
      <c r="AJ60" s="637"/>
    </row>
    <row r="61" spans="1:36" s="338" customFormat="1">
      <c r="A61" s="975">
        <v>16</v>
      </c>
      <c r="B61" s="335" t="s">
        <v>8</v>
      </c>
      <c r="C61" s="335" t="s">
        <v>4897</v>
      </c>
      <c r="D61" s="335" t="s">
        <v>4865</v>
      </c>
      <c r="E61" s="335" t="s">
        <v>298</v>
      </c>
      <c r="F61" s="335" t="s">
        <v>13</v>
      </c>
      <c r="G61" s="335" t="s">
        <v>133</v>
      </c>
      <c r="H61" s="335" t="s">
        <v>718</v>
      </c>
      <c r="I61" s="335">
        <v>2000</v>
      </c>
      <c r="J61" s="335" t="s">
        <v>4898</v>
      </c>
      <c r="K61" s="335" t="s">
        <v>133</v>
      </c>
      <c r="L61" s="335" t="s">
        <v>4899</v>
      </c>
      <c r="M61" s="335" t="s">
        <v>113</v>
      </c>
      <c r="N61" s="335" t="s">
        <v>113</v>
      </c>
      <c r="O61" s="335" t="s">
        <v>4738</v>
      </c>
      <c r="P61" s="335">
        <v>0</v>
      </c>
      <c r="Q61" s="335" t="s">
        <v>133</v>
      </c>
      <c r="R61" s="335" t="s">
        <v>133</v>
      </c>
      <c r="S61" s="335" t="s">
        <v>133</v>
      </c>
      <c r="T61" s="335" t="s">
        <v>133</v>
      </c>
      <c r="U61" s="335" t="s">
        <v>4900</v>
      </c>
      <c r="V61" s="335" t="s">
        <v>68</v>
      </c>
      <c r="W61" s="335" t="s">
        <v>68</v>
      </c>
      <c r="X61" s="335" t="s">
        <v>68</v>
      </c>
      <c r="Y61" s="335" t="s">
        <v>68</v>
      </c>
      <c r="Z61" s="335" t="s">
        <v>69</v>
      </c>
      <c r="AA61" s="335" t="s">
        <v>133</v>
      </c>
      <c r="AB61" s="335" t="s">
        <v>4740</v>
      </c>
      <c r="AC61" s="336">
        <v>81</v>
      </c>
      <c r="AD61" s="336">
        <v>30</v>
      </c>
      <c r="AE61" s="336">
        <v>0</v>
      </c>
      <c r="AF61" s="973">
        <v>177.60000000000002</v>
      </c>
      <c r="AG61" s="973">
        <f>AF61*(1-(0.95^0*0.9^0*0.8^0*0.7^0*0.65^0*0.93^0*0.93^0*1^0))</f>
        <v>0</v>
      </c>
      <c r="AH61" s="635">
        <f t="shared" si="5"/>
        <v>177.60000000000002</v>
      </c>
      <c r="AI61" s="636">
        <f t="shared" si="6"/>
        <v>190.03200000000004</v>
      </c>
      <c r="AJ61" s="637"/>
    </row>
    <row r="62" spans="1:36" s="338" customFormat="1">
      <c r="A62" s="975">
        <v>17</v>
      </c>
      <c r="B62" s="335" t="s">
        <v>8</v>
      </c>
      <c r="C62" s="335" t="s">
        <v>4901</v>
      </c>
      <c r="D62" s="335" t="s">
        <v>4865</v>
      </c>
      <c r="E62" s="335" t="s">
        <v>410</v>
      </c>
      <c r="F62" s="335" t="s">
        <v>4785</v>
      </c>
      <c r="G62" s="335" t="s">
        <v>133</v>
      </c>
      <c r="H62" s="335" t="s">
        <v>4786</v>
      </c>
      <c r="I62" s="335" t="s">
        <v>4787</v>
      </c>
      <c r="J62" s="335" t="s">
        <v>4788</v>
      </c>
      <c r="K62" s="335" t="s">
        <v>133</v>
      </c>
      <c r="L62" s="335" t="s">
        <v>133</v>
      </c>
      <c r="M62" s="335" t="s">
        <v>63</v>
      </c>
      <c r="N62" s="335" t="s">
        <v>113</v>
      </c>
      <c r="O62" s="335" t="s">
        <v>4738</v>
      </c>
      <c r="P62" s="335" t="s">
        <v>133</v>
      </c>
      <c r="Q62" s="335" t="s">
        <v>133</v>
      </c>
      <c r="R62" s="335" t="s">
        <v>133</v>
      </c>
      <c r="S62" s="335" t="s">
        <v>133</v>
      </c>
      <c r="T62" s="335" t="s">
        <v>133</v>
      </c>
      <c r="U62" s="335" t="s">
        <v>4902</v>
      </c>
      <c r="V62" s="335" t="s">
        <v>68</v>
      </c>
      <c r="W62" s="335" t="s">
        <v>68</v>
      </c>
      <c r="X62" s="335" t="s">
        <v>68</v>
      </c>
      <c r="Y62" s="335" t="s">
        <v>68</v>
      </c>
      <c r="Z62" s="335" t="s">
        <v>69</v>
      </c>
      <c r="AA62" s="335" t="s">
        <v>133</v>
      </c>
      <c r="AB62" s="335" t="s">
        <v>4732</v>
      </c>
      <c r="AC62" s="336">
        <v>81</v>
      </c>
      <c r="AD62" s="336">
        <v>180</v>
      </c>
      <c r="AE62" s="336">
        <v>0</v>
      </c>
      <c r="AF62" s="973">
        <v>417.6</v>
      </c>
      <c r="AG62" s="973">
        <v>0</v>
      </c>
      <c r="AH62" s="635">
        <f t="shared" si="5"/>
        <v>417.6</v>
      </c>
      <c r="AI62" s="636">
        <f t="shared" si="6"/>
        <v>446.83200000000005</v>
      </c>
      <c r="AJ62" s="637"/>
    </row>
    <row r="63" spans="1:36" s="645" customFormat="1" ht="15.75" thickBot="1">
      <c r="A63" s="983">
        <v>18</v>
      </c>
      <c r="B63" s="639" t="s">
        <v>8</v>
      </c>
      <c r="C63" s="639" t="s">
        <v>4903</v>
      </c>
      <c r="D63" s="639" t="s">
        <v>4865</v>
      </c>
      <c r="E63" s="639" t="s">
        <v>410</v>
      </c>
      <c r="F63" s="639" t="s">
        <v>4785</v>
      </c>
      <c r="G63" s="639" t="s">
        <v>133</v>
      </c>
      <c r="H63" s="639" t="s">
        <v>4786</v>
      </c>
      <c r="I63" s="639" t="s">
        <v>4787</v>
      </c>
      <c r="J63" s="639" t="s">
        <v>4788</v>
      </c>
      <c r="K63" s="639" t="s">
        <v>133</v>
      </c>
      <c r="L63" s="639" t="s">
        <v>133</v>
      </c>
      <c r="M63" s="639" t="s">
        <v>63</v>
      </c>
      <c r="N63" s="639" t="s">
        <v>113</v>
      </c>
      <c r="O63" s="639" t="s">
        <v>4738</v>
      </c>
      <c r="P63" s="639" t="s">
        <v>133</v>
      </c>
      <c r="Q63" s="639" t="s">
        <v>133</v>
      </c>
      <c r="R63" s="639" t="s">
        <v>133</v>
      </c>
      <c r="S63" s="639" t="s">
        <v>133</v>
      </c>
      <c r="T63" s="639" t="s">
        <v>133</v>
      </c>
      <c r="U63" s="639" t="s">
        <v>4904</v>
      </c>
      <c r="V63" s="639" t="s">
        <v>68</v>
      </c>
      <c r="W63" s="639" t="s">
        <v>68</v>
      </c>
      <c r="X63" s="639" t="s">
        <v>68</v>
      </c>
      <c r="Y63" s="639" t="s">
        <v>68</v>
      </c>
      <c r="Z63" s="639" t="s">
        <v>69</v>
      </c>
      <c r="AA63" s="639" t="s">
        <v>133</v>
      </c>
      <c r="AB63" s="639" t="s">
        <v>4732</v>
      </c>
      <c r="AC63" s="640">
        <v>81</v>
      </c>
      <c r="AD63" s="640">
        <v>180</v>
      </c>
      <c r="AE63" s="640">
        <v>0</v>
      </c>
      <c r="AF63" s="984">
        <v>417.6</v>
      </c>
      <c r="AG63" s="984">
        <v>0</v>
      </c>
      <c r="AH63" s="642">
        <f t="shared" si="5"/>
        <v>417.6</v>
      </c>
      <c r="AI63" s="643">
        <f t="shared" si="6"/>
        <v>446.83200000000005</v>
      </c>
      <c r="AJ63" s="644"/>
    </row>
    <row r="64" spans="1:36">
      <c r="AH64" s="106"/>
    </row>
    <row r="65" spans="1:35">
      <c r="A65" s="972" t="s">
        <v>133</v>
      </c>
      <c r="AH65" s="106"/>
      <c r="AI65" s="107"/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/>
    </customSheetView>
    <customSheetView guid="{5B1FA305-463D-4B6E-BF98-81A6929C891E}" scale="75" hiddenColumns="1">
      <pageMargins left="0" right="0" top="0" bottom="0" header="0" footer="0"/>
      <pageSetup orientation="portrait" horizontalDpi="4294967295" verticalDpi="4294967295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/>
    </customSheetView>
    <customSheetView guid="{B6E6045D-E631-482D-8F65-2EABDB0B6ECE}" scale="75" hiddenColumns="1">
      <selection sqref="A1:AK68"/>
      <pageMargins left="0" right="0" top="0" bottom="0" header="0" footer="0"/>
      <pageSetup orientation="portrait" horizontalDpi="4294967295" verticalDpi="4294967295"/>
    </customSheetView>
    <customSheetView guid="{074FE138-8171-45F3-8951-6B9C47661CC2}" scale="75" hiddenColumns="1">
      <selection sqref="A1:AK68"/>
      <pageMargins left="0" right="0" top="0" bottom="0" header="0" footer="0"/>
      <pageSetup orientation="portrait" horizontalDpi="4294967295" verticalDpi="4294967295"/>
    </customSheetView>
    <customSheetView guid="{6B75CD61-CFF4-4706-A14B-83CD51F19D1B}" scale="75" hiddenColumns="1">
      <selection sqref="A1:AK68"/>
      <pageMargins left="0" right="0" top="0" bottom="0" header="0" footer="0"/>
      <pageSetup orientation="portrait" horizontalDpi="4294967295" verticalDpi="4294967295"/>
    </customSheetView>
    <customSheetView guid="{8ABA602B-BA8D-44BA-AAC3-E387ACC3E4C4}" scale="75" hiddenColumns="1">
      <pageMargins left="0" right="0" top="0" bottom="0" header="0" footer="0"/>
      <pageSetup orientation="portrait" horizontalDpi="4294967295" verticalDpi="4294967295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/>
    </customSheetView>
    <customSheetView guid="{71B299E4-61CE-49C1-81D9-062E3F90F2BD}" scale="75" hiddenColumns="1">
      <pageMargins left="0" right="0" top="0" bottom="0" header="0" footer="0"/>
      <pageSetup orientation="portrait" horizontalDpi="4294967295" verticalDpi="4294967295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/>
    </customSheetView>
  </customSheetViews>
  <hyperlinks>
    <hyperlink ref="AK45" location="'OVERVIEW'!A1" display="BACK TO OVERVIEW"/>
  </hyperlinks>
  <pageMargins left="0" right="0" top="0" bottom="0" header="0" footer="0"/>
  <pageSetup orientation="portrait" horizontalDpi="4294967295" verticalDpi="4294967295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00B050"/>
  </sheetPr>
  <dimension ref="A1:AK26"/>
  <sheetViews>
    <sheetView zoomScale="75" zoomScaleNormal="75" workbookViewId="0">
      <selection activeCell="AI3" sqref="AI3"/>
    </sheetView>
  </sheetViews>
  <sheetFormatPr baseColWidth="10" defaultColWidth="9.140625" defaultRowHeight="15"/>
  <cols>
    <col min="1" max="1" width="4.28515625" style="603" bestFit="1" customWidth="1"/>
    <col min="2" max="2" width="8" style="224" bestFit="1" customWidth="1"/>
    <col min="3" max="3" width="12.85546875" style="224" hidden="1" customWidth="1"/>
    <col min="4" max="4" width="7.7109375" style="224" hidden="1" customWidth="1"/>
    <col min="5" max="5" width="11.5703125" style="224" hidden="1" customWidth="1"/>
    <col min="6" max="6" width="11" style="224" bestFit="1" customWidth="1"/>
    <col min="7" max="7" width="7.140625" style="224" hidden="1" customWidth="1"/>
    <col min="8" max="8" width="16.140625" style="224" bestFit="1" customWidth="1"/>
    <col min="9" max="9" width="8.85546875" style="224" hidden="1" customWidth="1"/>
    <col min="10" max="10" width="8" style="224" bestFit="1" customWidth="1"/>
    <col min="11" max="11" width="11.5703125" style="224" bestFit="1" customWidth="1"/>
    <col min="12" max="12" width="8.5703125" style="224" bestFit="1" customWidth="1"/>
    <col min="13" max="13" width="11.140625" style="224" bestFit="1" customWidth="1"/>
    <col min="14" max="14" width="6.42578125" style="224" bestFit="1" customWidth="1"/>
    <col min="15" max="15" width="13.28515625" style="224" bestFit="1" customWidth="1"/>
    <col min="16" max="16" width="9.28515625" style="224" hidden="1" customWidth="1"/>
    <col min="17" max="17" width="12.85546875" style="224" hidden="1" customWidth="1"/>
    <col min="18" max="18" width="15.7109375" style="224" hidden="1" customWidth="1"/>
    <col min="19" max="19" width="16.7109375" style="224" customWidth="1"/>
    <col min="20" max="20" width="10.5703125" style="224" hidden="1" customWidth="1"/>
    <col min="21" max="21" width="13.140625" style="224" bestFit="1" customWidth="1"/>
    <col min="22" max="22" width="25.85546875" style="224" hidden="1" customWidth="1"/>
    <col min="23" max="23" width="16.28515625" style="224" bestFit="1" customWidth="1"/>
    <col min="24" max="24" width="16.85546875" style="224" bestFit="1" customWidth="1"/>
    <col min="25" max="25" width="15" style="224" bestFit="1" customWidth="1"/>
    <col min="26" max="26" width="4.7109375" style="224" bestFit="1" customWidth="1"/>
    <col min="27" max="27" width="6" style="224" customWidth="1"/>
    <col min="28" max="28" width="13.85546875" style="224" hidden="1" customWidth="1"/>
    <col min="29" max="29" width="13.140625" style="91" hidden="1" customWidth="1"/>
    <col min="30" max="30" width="10" style="91" hidden="1" customWidth="1"/>
    <col min="31" max="31" width="9.85546875" style="91" hidden="1" customWidth="1"/>
    <col min="32" max="32" width="10.85546875" style="605" customWidth="1"/>
    <col min="33" max="33" width="12.5703125" style="605" bestFit="1" customWidth="1"/>
    <col min="34" max="34" width="10" style="91" bestFit="1" customWidth="1"/>
    <col min="35" max="35" width="11.42578125" style="31" bestFit="1" customWidth="1"/>
    <col min="36" max="36" width="9.140625" style="92"/>
    <col min="37" max="37" width="80.140625" style="92" bestFit="1" customWidth="1"/>
    <col min="38" max="16384" width="9.140625" style="92"/>
  </cols>
  <sheetData>
    <row r="1" spans="1:37" s="259" customFormat="1" ht="73.5" customHeight="1" thickBot="1">
      <c r="A1" s="601"/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7"/>
      <c r="AD1" s="257"/>
      <c r="AE1" s="257"/>
      <c r="AF1" s="604"/>
      <c r="AG1" s="604"/>
      <c r="AH1" s="257"/>
      <c r="AI1" s="258"/>
    </row>
    <row r="2" spans="1:37" s="622" customFormat="1" ht="15.75" thickBot="1">
      <c r="A2" s="439" t="s">
        <v>22</v>
      </c>
      <c r="B2" s="618" t="s">
        <v>23</v>
      </c>
      <c r="C2" s="618" t="s">
        <v>24</v>
      </c>
      <c r="D2" s="618" t="s">
        <v>25</v>
      </c>
      <c r="E2" s="618" t="s">
        <v>26</v>
      </c>
      <c r="F2" s="618" t="s">
        <v>27</v>
      </c>
      <c r="G2" s="618" t="s">
        <v>28</v>
      </c>
      <c r="H2" s="618" t="s">
        <v>29</v>
      </c>
      <c r="I2" s="618" t="s">
        <v>30</v>
      </c>
      <c r="J2" s="618" t="s">
        <v>31</v>
      </c>
      <c r="K2" s="618" t="s">
        <v>32</v>
      </c>
      <c r="L2" s="618" t="s">
        <v>33</v>
      </c>
      <c r="M2" s="618" t="s">
        <v>34</v>
      </c>
      <c r="N2" s="618" t="s">
        <v>35</v>
      </c>
      <c r="O2" s="618" t="s">
        <v>36</v>
      </c>
      <c r="P2" s="618" t="s">
        <v>37</v>
      </c>
      <c r="Q2" s="618" t="s">
        <v>38</v>
      </c>
      <c r="R2" s="618" t="s">
        <v>39</v>
      </c>
      <c r="S2" s="618" t="s">
        <v>40</v>
      </c>
      <c r="T2" s="618" t="s">
        <v>41</v>
      </c>
      <c r="U2" s="618" t="s">
        <v>42</v>
      </c>
      <c r="V2" s="618" t="s">
        <v>43</v>
      </c>
      <c r="W2" s="618" t="s">
        <v>44</v>
      </c>
      <c r="X2" s="618" t="s">
        <v>45</v>
      </c>
      <c r="Y2" s="618" t="s">
        <v>46</v>
      </c>
      <c r="Z2" s="618" t="s">
        <v>47</v>
      </c>
      <c r="AA2" s="618" t="s">
        <v>48</v>
      </c>
      <c r="AB2" s="618" t="s">
        <v>49</v>
      </c>
      <c r="AC2" s="377" t="s">
        <v>50</v>
      </c>
      <c r="AD2" s="377" t="s">
        <v>51</v>
      </c>
      <c r="AE2" s="377" t="s">
        <v>52</v>
      </c>
      <c r="AF2" s="377" t="s">
        <v>53</v>
      </c>
      <c r="AG2" s="377" t="s">
        <v>54</v>
      </c>
      <c r="AH2" s="377" t="s">
        <v>55</v>
      </c>
      <c r="AI2" s="619" t="s">
        <v>56</v>
      </c>
      <c r="AJ2" s="620"/>
      <c r="AK2" s="621" t="s">
        <v>57</v>
      </c>
    </row>
    <row r="3" spans="1:37" s="259" customFormat="1">
      <c r="A3" s="606">
        <v>1</v>
      </c>
      <c r="B3" s="256" t="s">
        <v>8</v>
      </c>
      <c r="C3" s="256" t="s">
        <v>7712</v>
      </c>
      <c r="D3" s="256" t="s">
        <v>7656</v>
      </c>
      <c r="E3" s="256" t="s">
        <v>321</v>
      </c>
      <c r="F3" s="256" t="s">
        <v>7711</v>
      </c>
      <c r="G3" s="256"/>
      <c r="H3" s="256" t="s">
        <v>718</v>
      </c>
      <c r="I3" s="256" t="s">
        <v>669</v>
      </c>
      <c r="J3" s="256" t="s">
        <v>121</v>
      </c>
      <c r="K3" s="256"/>
      <c r="L3" s="256" t="s">
        <v>988</v>
      </c>
      <c r="M3" s="256" t="s">
        <v>113</v>
      </c>
      <c r="N3" s="256" t="s">
        <v>113</v>
      </c>
      <c r="O3" s="256" t="s">
        <v>4738</v>
      </c>
      <c r="P3" s="256">
        <v>0</v>
      </c>
      <c r="Q3" s="256"/>
      <c r="R3" s="256"/>
      <c r="S3" s="256"/>
      <c r="T3" s="256"/>
      <c r="U3" s="256" t="s">
        <v>7710</v>
      </c>
      <c r="V3" s="256" t="s">
        <v>68</v>
      </c>
      <c r="W3" s="256" t="s">
        <v>68</v>
      </c>
      <c r="X3" s="256" t="s">
        <v>68</v>
      </c>
      <c r="Y3" s="256" t="s">
        <v>68</v>
      </c>
      <c r="Z3" s="256" t="s">
        <v>69</v>
      </c>
      <c r="AA3" s="256"/>
      <c r="AB3" s="256" t="s">
        <v>4732</v>
      </c>
      <c r="AC3" s="257">
        <v>95</v>
      </c>
      <c r="AD3" s="257">
        <v>8</v>
      </c>
      <c r="AE3" s="257">
        <v>8</v>
      </c>
      <c r="AF3" s="604">
        <v>177.60000000000002</v>
      </c>
      <c r="AG3" s="604">
        <v>0</v>
      </c>
      <c r="AH3" s="607">
        <f t="shared" ref="AH3:AH24" si="0">AF3-AG3</f>
        <v>177.60000000000002</v>
      </c>
      <c r="AI3" s="458">
        <f>AF3*1.07</f>
        <v>190.03200000000004</v>
      </c>
      <c r="AK3" s="259" t="s">
        <v>789</v>
      </c>
    </row>
    <row r="4" spans="1:37" s="259" customFormat="1">
      <c r="A4" s="606">
        <v>2</v>
      </c>
      <c r="B4" s="256" t="s">
        <v>8</v>
      </c>
      <c r="C4" s="256" t="s">
        <v>7709</v>
      </c>
      <c r="D4" s="256" t="s">
        <v>7656</v>
      </c>
      <c r="E4" s="256" t="s">
        <v>373</v>
      </c>
      <c r="F4" s="256" t="s">
        <v>7706</v>
      </c>
      <c r="G4" s="256"/>
      <c r="H4" s="256" t="s">
        <v>4049</v>
      </c>
      <c r="I4" s="256" t="s">
        <v>3887</v>
      </c>
      <c r="J4" s="256" t="s">
        <v>396</v>
      </c>
      <c r="K4" s="256" t="s">
        <v>437</v>
      </c>
      <c r="L4" s="256" t="s">
        <v>7116</v>
      </c>
      <c r="M4" s="256" t="s">
        <v>113</v>
      </c>
      <c r="N4" s="256" t="s">
        <v>113</v>
      </c>
      <c r="O4" s="256" t="s">
        <v>4738</v>
      </c>
      <c r="P4" s="256"/>
      <c r="Q4" s="256"/>
      <c r="R4" s="256"/>
      <c r="S4" s="256" t="s">
        <v>4733</v>
      </c>
      <c r="T4" s="256"/>
      <c r="U4" s="256" t="s">
        <v>7708</v>
      </c>
      <c r="V4" s="256" t="s">
        <v>68</v>
      </c>
      <c r="W4" s="256" t="s">
        <v>68</v>
      </c>
      <c r="X4" s="256" t="s">
        <v>68</v>
      </c>
      <c r="Y4" s="256" t="s">
        <v>68</v>
      </c>
      <c r="Z4" s="256" t="s">
        <v>69</v>
      </c>
      <c r="AA4" s="256"/>
      <c r="AB4" s="256" t="s">
        <v>7704</v>
      </c>
      <c r="AC4" s="257">
        <v>95</v>
      </c>
      <c r="AD4" s="257">
        <v>25</v>
      </c>
      <c r="AE4" s="257">
        <v>16</v>
      </c>
      <c r="AF4" s="604">
        <v>217.60000000000002</v>
      </c>
      <c r="AG4" s="604">
        <v>0</v>
      </c>
      <c r="AH4" s="607">
        <f t="shared" si="0"/>
        <v>217.60000000000002</v>
      </c>
      <c r="AI4" s="458">
        <f t="shared" ref="AI4:AI24" si="1">AF4*1.07</f>
        <v>232.83200000000005</v>
      </c>
      <c r="AK4" s="259" t="s">
        <v>792</v>
      </c>
    </row>
    <row r="5" spans="1:37" s="259" customFormat="1">
      <c r="A5" s="606">
        <v>3</v>
      </c>
      <c r="B5" s="256" t="s">
        <v>8</v>
      </c>
      <c r="C5" s="256" t="s">
        <v>7707</v>
      </c>
      <c r="D5" s="256" t="s">
        <v>7656</v>
      </c>
      <c r="E5" s="256" t="s">
        <v>373</v>
      </c>
      <c r="F5" s="256" t="s">
        <v>7706</v>
      </c>
      <c r="G5" s="256"/>
      <c r="H5" s="256" t="s">
        <v>4049</v>
      </c>
      <c r="I5" s="256" t="s">
        <v>3887</v>
      </c>
      <c r="J5" s="256" t="s">
        <v>4898</v>
      </c>
      <c r="K5" s="256" t="s">
        <v>437</v>
      </c>
      <c r="L5" s="256" t="s">
        <v>4459</v>
      </c>
      <c r="M5" s="256" t="s">
        <v>113</v>
      </c>
      <c r="N5" s="256" t="s">
        <v>113</v>
      </c>
      <c r="O5" s="256" t="s">
        <v>4738</v>
      </c>
      <c r="P5" s="256">
        <v>0</v>
      </c>
      <c r="Q5" s="256"/>
      <c r="R5" s="256"/>
      <c r="S5" s="256" t="s">
        <v>4733</v>
      </c>
      <c r="T5" s="256"/>
      <c r="U5" s="256" t="s">
        <v>7705</v>
      </c>
      <c r="V5" s="256" t="s">
        <v>68</v>
      </c>
      <c r="W5" s="256" t="s">
        <v>68</v>
      </c>
      <c r="X5" s="256" t="s">
        <v>68</v>
      </c>
      <c r="Y5" s="256" t="s">
        <v>68</v>
      </c>
      <c r="Z5" s="256" t="s">
        <v>69</v>
      </c>
      <c r="AA5" s="256"/>
      <c r="AB5" s="256" t="s">
        <v>7704</v>
      </c>
      <c r="AC5" s="257">
        <v>95</v>
      </c>
      <c r="AD5" s="257">
        <v>38</v>
      </c>
      <c r="AE5" s="257">
        <v>16</v>
      </c>
      <c r="AF5" s="604">
        <v>238.4</v>
      </c>
      <c r="AG5" s="604">
        <v>0</v>
      </c>
      <c r="AH5" s="607">
        <f t="shared" si="0"/>
        <v>238.4</v>
      </c>
      <c r="AI5" s="458">
        <f t="shared" si="1"/>
        <v>255.08800000000002</v>
      </c>
    </row>
    <row r="6" spans="1:37" s="259" customFormat="1">
      <c r="A6" s="606">
        <v>4</v>
      </c>
      <c r="B6" s="256" t="s">
        <v>8</v>
      </c>
      <c r="C6" s="256" t="s">
        <v>7703</v>
      </c>
      <c r="D6" s="256" t="s">
        <v>7656</v>
      </c>
      <c r="E6" s="256" t="s">
        <v>321</v>
      </c>
      <c r="F6" s="256" t="s">
        <v>7668</v>
      </c>
      <c r="G6" s="256"/>
      <c r="H6" s="256" t="s">
        <v>7667</v>
      </c>
      <c r="I6" s="256"/>
      <c r="J6" s="256">
        <v>384</v>
      </c>
      <c r="K6" s="256"/>
      <c r="L6" s="256" t="s">
        <v>1082</v>
      </c>
      <c r="M6" s="256" t="s">
        <v>74</v>
      </c>
      <c r="N6" s="256" t="s">
        <v>113</v>
      </c>
      <c r="O6" s="256" t="s">
        <v>4738</v>
      </c>
      <c r="P6" s="256">
        <v>0</v>
      </c>
      <c r="Q6" s="256"/>
      <c r="R6" s="256"/>
      <c r="S6" s="256"/>
      <c r="T6" s="256"/>
      <c r="U6" s="256" t="s">
        <v>7702</v>
      </c>
      <c r="V6" s="256" t="s">
        <v>68</v>
      </c>
      <c r="W6" s="256" t="s">
        <v>68</v>
      </c>
      <c r="X6" s="256" t="s">
        <v>68</v>
      </c>
      <c r="Y6" s="256" t="s">
        <v>68</v>
      </c>
      <c r="Z6" s="256" t="s">
        <v>69</v>
      </c>
      <c r="AA6" s="256"/>
      <c r="AB6" s="256" t="s">
        <v>7670</v>
      </c>
      <c r="AC6" s="257">
        <v>374</v>
      </c>
      <c r="AD6" s="257">
        <v>300</v>
      </c>
      <c r="AE6" s="257">
        <v>0</v>
      </c>
      <c r="AF6" s="604">
        <v>1078.4000000000001</v>
      </c>
      <c r="AG6" s="604">
        <v>0</v>
      </c>
      <c r="AH6" s="607">
        <f t="shared" si="0"/>
        <v>1078.4000000000001</v>
      </c>
      <c r="AI6" s="458">
        <f t="shared" si="1"/>
        <v>1153.8880000000001</v>
      </c>
    </row>
    <row r="7" spans="1:37" s="259" customFormat="1">
      <c r="A7" s="606">
        <v>5</v>
      </c>
      <c r="B7" s="256" t="s">
        <v>8</v>
      </c>
      <c r="C7" s="256" t="s">
        <v>7701</v>
      </c>
      <c r="D7" s="256" t="s">
        <v>7656</v>
      </c>
      <c r="E7" s="256" t="s">
        <v>321</v>
      </c>
      <c r="F7" s="256" t="s">
        <v>7668</v>
      </c>
      <c r="G7" s="256"/>
      <c r="H7" s="256" t="s">
        <v>7667</v>
      </c>
      <c r="I7" s="256"/>
      <c r="J7" s="256">
        <v>384</v>
      </c>
      <c r="K7" s="256"/>
      <c r="L7" s="256" t="s">
        <v>1082</v>
      </c>
      <c r="M7" s="256" t="s">
        <v>74</v>
      </c>
      <c r="N7" s="256" t="s">
        <v>113</v>
      </c>
      <c r="O7" s="256" t="s">
        <v>4738</v>
      </c>
      <c r="P7" s="256">
        <v>0</v>
      </c>
      <c r="Q7" s="256"/>
      <c r="R7" s="256"/>
      <c r="S7" s="256"/>
      <c r="T7" s="256"/>
      <c r="U7" s="256" t="s">
        <v>7700</v>
      </c>
      <c r="V7" s="256" t="s">
        <v>68</v>
      </c>
      <c r="W7" s="256" t="s">
        <v>68</v>
      </c>
      <c r="X7" s="256" t="s">
        <v>68</v>
      </c>
      <c r="Y7" s="256" t="s">
        <v>68</v>
      </c>
      <c r="Z7" s="256" t="s">
        <v>69</v>
      </c>
      <c r="AA7" s="256"/>
      <c r="AB7" s="256" t="s">
        <v>7670</v>
      </c>
      <c r="AC7" s="257">
        <v>374</v>
      </c>
      <c r="AD7" s="257">
        <v>300</v>
      </c>
      <c r="AE7" s="257">
        <v>0</v>
      </c>
      <c r="AF7" s="604">
        <v>1078.4000000000001</v>
      </c>
      <c r="AG7" s="604">
        <v>0</v>
      </c>
      <c r="AH7" s="607">
        <f t="shared" si="0"/>
        <v>1078.4000000000001</v>
      </c>
      <c r="AI7" s="458">
        <f t="shared" si="1"/>
        <v>1153.8880000000001</v>
      </c>
    </row>
    <row r="8" spans="1:37" s="259" customFormat="1">
      <c r="A8" s="606">
        <v>6</v>
      </c>
      <c r="B8" s="256" t="s">
        <v>8</v>
      </c>
      <c r="C8" s="256" t="s">
        <v>7699</v>
      </c>
      <c r="D8" s="256" t="s">
        <v>7656</v>
      </c>
      <c r="E8" s="256" t="s">
        <v>321</v>
      </c>
      <c r="F8" s="256" t="s">
        <v>7668</v>
      </c>
      <c r="G8" s="256"/>
      <c r="H8" s="256" t="s">
        <v>7667</v>
      </c>
      <c r="I8" s="256"/>
      <c r="J8" s="256">
        <v>384</v>
      </c>
      <c r="K8" s="256"/>
      <c r="L8" s="256" t="s">
        <v>1082</v>
      </c>
      <c r="M8" s="256" t="s">
        <v>74</v>
      </c>
      <c r="N8" s="256" t="s">
        <v>113</v>
      </c>
      <c r="O8" s="256" t="s">
        <v>4738</v>
      </c>
      <c r="P8" s="256">
        <v>0</v>
      </c>
      <c r="Q8" s="256"/>
      <c r="R8" s="256"/>
      <c r="S8" s="256"/>
      <c r="T8" s="256"/>
      <c r="U8" s="256" t="s">
        <v>7698</v>
      </c>
      <c r="V8" s="256" t="s">
        <v>68</v>
      </c>
      <c r="W8" s="256" t="s">
        <v>68</v>
      </c>
      <c r="X8" s="256" t="s">
        <v>68</v>
      </c>
      <c r="Y8" s="256" t="s">
        <v>68</v>
      </c>
      <c r="Z8" s="256" t="s">
        <v>69</v>
      </c>
      <c r="AA8" s="256"/>
      <c r="AB8" s="256" t="s">
        <v>7670</v>
      </c>
      <c r="AC8" s="257">
        <v>374</v>
      </c>
      <c r="AD8" s="257">
        <v>300</v>
      </c>
      <c r="AE8" s="257">
        <v>0</v>
      </c>
      <c r="AF8" s="604">
        <v>1078.4000000000001</v>
      </c>
      <c r="AG8" s="604">
        <v>0</v>
      </c>
      <c r="AH8" s="607">
        <f t="shared" si="0"/>
        <v>1078.4000000000001</v>
      </c>
      <c r="AI8" s="458">
        <f t="shared" si="1"/>
        <v>1153.8880000000001</v>
      </c>
    </row>
    <row r="9" spans="1:37" s="259" customFormat="1">
      <c r="A9" s="606">
        <v>7</v>
      </c>
      <c r="B9" s="256" t="s">
        <v>8</v>
      </c>
      <c r="C9" s="256" t="s">
        <v>7697</v>
      </c>
      <c r="D9" s="256" t="s">
        <v>7656</v>
      </c>
      <c r="E9" s="256" t="s">
        <v>445</v>
      </c>
      <c r="F9" s="256" t="s">
        <v>7668</v>
      </c>
      <c r="G9" s="256"/>
      <c r="H9" s="256" t="s">
        <v>7696</v>
      </c>
      <c r="I9" s="256"/>
      <c r="J9" s="256" t="s">
        <v>7429</v>
      </c>
      <c r="K9" s="256"/>
      <c r="L9" s="256"/>
      <c r="M9" s="256" t="s">
        <v>113</v>
      </c>
      <c r="N9" s="256" t="s">
        <v>113</v>
      </c>
      <c r="O9" s="256" t="s">
        <v>4738</v>
      </c>
      <c r="P9" s="256"/>
      <c r="Q9" s="256"/>
      <c r="R9" s="256"/>
      <c r="S9" s="256"/>
      <c r="T9" s="256"/>
      <c r="U9" s="256" t="s">
        <v>7695</v>
      </c>
      <c r="V9" s="256" t="s">
        <v>68</v>
      </c>
      <c r="W9" s="256" t="s">
        <v>68</v>
      </c>
      <c r="X9" s="256" t="s">
        <v>68</v>
      </c>
      <c r="Y9" s="256" t="s">
        <v>68</v>
      </c>
      <c r="Z9" s="256" t="s">
        <v>69</v>
      </c>
      <c r="AA9" s="256"/>
      <c r="AB9" s="256" t="s">
        <v>7670</v>
      </c>
      <c r="AC9" s="257">
        <v>549</v>
      </c>
      <c r="AD9" s="257">
        <v>0</v>
      </c>
      <c r="AE9" s="257">
        <v>-10</v>
      </c>
      <c r="AF9" s="604">
        <v>862.40000000000009</v>
      </c>
      <c r="AG9" s="604">
        <v>0</v>
      </c>
      <c r="AH9" s="607">
        <f t="shared" si="0"/>
        <v>862.40000000000009</v>
      </c>
      <c r="AI9" s="458">
        <f t="shared" si="1"/>
        <v>922.76800000000014</v>
      </c>
    </row>
    <row r="10" spans="1:37" s="259" customFormat="1">
      <c r="A10" s="606">
        <v>8</v>
      </c>
      <c r="B10" s="256" t="s">
        <v>8</v>
      </c>
      <c r="C10" s="256" t="s">
        <v>7694</v>
      </c>
      <c r="D10" s="256" t="s">
        <v>7656</v>
      </c>
      <c r="E10" s="256" t="s">
        <v>445</v>
      </c>
      <c r="F10" s="256" t="s">
        <v>7668</v>
      </c>
      <c r="G10" s="256"/>
      <c r="H10" s="256" t="s">
        <v>7667</v>
      </c>
      <c r="I10" s="256"/>
      <c r="J10" s="256" t="s">
        <v>7429</v>
      </c>
      <c r="K10" s="256"/>
      <c r="L10" s="256"/>
      <c r="M10" s="256" t="s">
        <v>113</v>
      </c>
      <c r="N10" s="256" t="s">
        <v>113</v>
      </c>
      <c r="O10" s="256" t="s">
        <v>4738</v>
      </c>
      <c r="P10" s="256"/>
      <c r="Q10" s="256"/>
      <c r="R10" s="256"/>
      <c r="S10" s="256"/>
      <c r="T10" s="256"/>
      <c r="U10" s="256" t="s">
        <v>7693</v>
      </c>
      <c r="V10" s="256" t="s">
        <v>68</v>
      </c>
      <c r="W10" s="256" t="s">
        <v>68</v>
      </c>
      <c r="X10" s="256" t="s">
        <v>68</v>
      </c>
      <c r="Y10" s="256" t="s">
        <v>68</v>
      </c>
      <c r="Z10" s="256" t="s">
        <v>69</v>
      </c>
      <c r="AA10" s="256"/>
      <c r="AB10" s="256" t="s">
        <v>7670</v>
      </c>
      <c r="AC10" s="257">
        <v>374</v>
      </c>
      <c r="AD10" s="257">
        <v>0</v>
      </c>
      <c r="AE10" s="257">
        <v>-10</v>
      </c>
      <c r="AF10" s="604">
        <v>582.4</v>
      </c>
      <c r="AG10" s="604">
        <v>0</v>
      </c>
      <c r="AH10" s="607">
        <f t="shared" si="0"/>
        <v>582.4</v>
      </c>
      <c r="AI10" s="458">
        <f t="shared" si="1"/>
        <v>623.16800000000001</v>
      </c>
    </row>
    <row r="11" spans="1:37" s="259" customFormat="1">
      <c r="A11" s="606">
        <v>9</v>
      </c>
      <c r="B11" s="256" t="s">
        <v>8</v>
      </c>
      <c r="C11" s="256" t="s">
        <v>7692</v>
      </c>
      <c r="D11" s="256" t="s">
        <v>7656</v>
      </c>
      <c r="E11" s="256" t="s">
        <v>445</v>
      </c>
      <c r="F11" s="256" t="s">
        <v>7668</v>
      </c>
      <c r="G11" s="256"/>
      <c r="H11" s="256" t="s">
        <v>7667</v>
      </c>
      <c r="I11" s="256"/>
      <c r="J11" s="256" t="s">
        <v>7429</v>
      </c>
      <c r="K11" s="256"/>
      <c r="L11" s="256"/>
      <c r="M11" s="256" t="s">
        <v>113</v>
      </c>
      <c r="N11" s="256" t="s">
        <v>113</v>
      </c>
      <c r="O11" s="256" t="s">
        <v>4738</v>
      </c>
      <c r="P11" s="256"/>
      <c r="Q11" s="256"/>
      <c r="R11" s="256"/>
      <c r="S11" s="256"/>
      <c r="T11" s="256"/>
      <c r="U11" s="256" t="s">
        <v>7691</v>
      </c>
      <c r="V11" s="256" t="s">
        <v>68</v>
      </c>
      <c r="W11" s="256" t="s">
        <v>68</v>
      </c>
      <c r="X11" s="256" t="s">
        <v>68</v>
      </c>
      <c r="Y11" s="256" t="s">
        <v>68</v>
      </c>
      <c r="Z11" s="256" t="s">
        <v>69</v>
      </c>
      <c r="AA11" s="256"/>
      <c r="AB11" s="256" t="s">
        <v>7670</v>
      </c>
      <c r="AC11" s="257">
        <v>374</v>
      </c>
      <c r="AD11" s="257">
        <v>0</v>
      </c>
      <c r="AE11" s="257">
        <v>-10</v>
      </c>
      <c r="AF11" s="604">
        <v>582.4</v>
      </c>
      <c r="AG11" s="604">
        <v>0</v>
      </c>
      <c r="AH11" s="607">
        <f t="shared" si="0"/>
        <v>582.4</v>
      </c>
      <c r="AI11" s="458">
        <f t="shared" si="1"/>
        <v>623.16800000000001</v>
      </c>
    </row>
    <row r="12" spans="1:37" s="259" customFormat="1">
      <c r="A12" s="606">
        <v>10</v>
      </c>
      <c r="B12" s="256" t="s">
        <v>8</v>
      </c>
      <c r="C12" s="256" t="s">
        <v>7690</v>
      </c>
      <c r="D12" s="256" t="s">
        <v>7656</v>
      </c>
      <c r="E12" s="256" t="s">
        <v>445</v>
      </c>
      <c r="F12" s="256" t="s">
        <v>7668</v>
      </c>
      <c r="G12" s="256"/>
      <c r="H12" s="256" t="s">
        <v>7667</v>
      </c>
      <c r="I12" s="256"/>
      <c r="J12" s="256" t="s">
        <v>7429</v>
      </c>
      <c r="K12" s="256"/>
      <c r="L12" s="256"/>
      <c r="M12" s="256" t="s">
        <v>113</v>
      </c>
      <c r="N12" s="256" t="s">
        <v>113</v>
      </c>
      <c r="O12" s="256" t="s">
        <v>4738</v>
      </c>
      <c r="P12" s="256"/>
      <c r="Q12" s="256"/>
      <c r="R12" s="256"/>
      <c r="S12" s="256"/>
      <c r="T12" s="256"/>
      <c r="U12" s="256" t="s">
        <v>7689</v>
      </c>
      <c r="V12" s="256" t="s">
        <v>68</v>
      </c>
      <c r="W12" s="256" t="s">
        <v>68</v>
      </c>
      <c r="X12" s="256" t="s">
        <v>68</v>
      </c>
      <c r="Y12" s="256" t="s">
        <v>68</v>
      </c>
      <c r="Z12" s="256" t="s">
        <v>69</v>
      </c>
      <c r="AA12" s="256"/>
      <c r="AB12" s="256" t="s">
        <v>7670</v>
      </c>
      <c r="AC12" s="257">
        <v>374</v>
      </c>
      <c r="AD12" s="257">
        <v>0</v>
      </c>
      <c r="AE12" s="257">
        <v>-10</v>
      </c>
      <c r="AF12" s="604">
        <v>582.4</v>
      </c>
      <c r="AG12" s="604">
        <v>0</v>
      </c>
      <c r="AH12" s="607">
        <f t="shared" si="0"/>
        <v>582.4</v>
      </c>
      <c r="AI12" s="458">
        <f t="shared" si="1"/>
        <v>623.16800000000001</v>
      </c>
    </row>
    <row r="13" spans="1:37" s="259" customFormat="1">
      <c r="A13" s="606">
        <v>11</v>
      </c>
      <c r="B13" s="256" t="s">
        <v>8</v>
      </c>
      <c r="C13" s="256" t="s">
        <v>7688</v>
      </c>
      <c r="D13" s="256" t="s">
        <v>7656</v>
      </c>
      <c r="E13" s="256" t="s">
        <v>445</v>
      </c>
      <c r="F13" s="256" t="s">
        <v>7668</v>
      </c>
      <c r="G13" s="256"/>
      <c r="H13" s="256" t="s">
        <v>7687</v>
      </c>
      <c r="I13" s="256"/>
      <c r="J13" s="256" t="s">
        <v>7429</v>
      </c>
      <c r="K13" s="256"/>
      <c r="L13" s="256"/>
      <c r="M13" s="256" t="s">
        <v>113</v>
      </c>
      <c r="N13" s="256" t="s">
        <v>113</v>
      </c>
      <c r="O13" s="256" t="s">
        <v>4738</v>
      </c>
      <c r="P13" s="256"/>
      <c r="Q13" s="256"/>
      <c r="R13" s="256"/>
      <c r="S13" s="256"/>
      <c r="T13" s="256"/>
      <c r="U13" s="256" t="s">
        <v>7686</v>
      </c>
      <c r="V13" s="256" t="s">
        <v>68</v>
      </c>
      <c r="W13" s="256" t="s">
        <v>68</v>
      </c>
      <c r="X13" s="256" t="s">
        <v>68</v>
      </c>
      <c r="Y13" s="256" t="s">
        <v>68</v>
      </c>
      <c r="Z13" s="256" t="s">
        <v>69</v>
      </c>
      <c r="AA13" s="256"/>
      <c r="AB13" s="256" t="s">
        <v>7670</v>
      </c>
      <c r="AC13" s="257">
        <v>341</v>
      </c>
      <c r="AD13" s="257">
        <v>0</v>
      </c>
      <c r="AE13" s="257">
        <v>-10</v>
      </c>
      <c r="AF13" s="604">
        <v>529.6</v>
      </c>
      <c r="AG13" s="604">
        <v>0</v>
      </c>
      <c r="AH13" s="607">
        <f t="shared" si="0"/>
        <v>529.6</v>
      </c>
      <c r="AI13" s="458">
        <f t="shared" si="1"/>
        <v>566.67200000000003</v>
      </c>
    </row>
    <row r="14" spans="1:37" s="259" customFormat="1">
      <c r="A14" s="606">
        <v>12</v>
      </c>
      <c r="B14" s="256" t="s">
        <v>8</v>
      </c>
      <c r="C14" s="256" t="s">
        <v>7685</v>
      </c>
      <c r="D14" s="256" t="s">
        <v>7656</v>
      </c>
      <c r="E14" s="256" t="s">
        <v>445</v>
      </c>
      <c r="F14" s="256" t="s">
        <v>7668</v>
      </c>
      <c r="G14" s="256"/>
      <c r="H14" s="256" t="s">
        <v>7667</v>
      </c>
      <c r="I14" s="256"/>
      <c r="J14" s="256" t="s">
        <v>7429</v>
      </c>
      <c r="K14" s="256"/>
      <c r="L14" s="256"/>
      <c r="M14" s="256" t="s">
        <v>113</v>
      </c>
      <c r="N14" s="256" t="s">
        <v>113</v>
      </c>
      <c r="O14" s="256" t="s">
        <v>4738</v>
      </c>
      <c r="P14" s="256"/>
      <c r="Q14" s="256"/>
      <c r="R14" s="256"/>
      <c r="S14" s="256"/>
      <c r="T14" s="256"/>
      <c r="U14" s="256" t="s">
        <v>7684</v>
      </c>
      <c r="V14" s="256" t="s">
        <v>68</v>
      </c>
      <c r="W14" s="256" t="s">
        <v>68</v>
      </c>
      <c r="X14" s="256" t="s">
        <v>68</v>
      </c>
      <c r="Y14" s="256" t="s">
        <v>68</v>
      </c>
      <c r="Z14" s="256" t="s">
        <v>69</v>
      </c>
      <c r="AA14" s="256"/>
      <c r="AB14" s="256" t="s">
        <v>7670</v>
      </c>
      <c r="AC14" s="257">
        <v>374</v>
      </c>
      <c r="AD14" s="257">
        <v>0</v>
      </c>
      <c r="AE14" s="257">
        <v>-10</v>
      </c>
      <c r="AF14" s="604">
        <v>582.4</v>
      </c>
      <c r="AG14" s="604">
        <v>0</v>
      </c>
      <c r="AH14" s="607">
        <f t="shared" si="0"/>
        <v>582.4</v>
      </c>
      <c r="AI14" s="458">
        <f t="shared" si="1"/>
        <v>623.16800000000001</v>
      </c>
    </row>
    <row r="15" spans="1:37" s="259" customFormat="1">
      <c r="A15" s="606">
        <v>13</v>
      </c>
      <c r="B15" s="256" t="s">
        <v>8</v>
      </c>
      <c r="C15" s="256" t="s">
        <v>7683</v>
      </c>
      <c r="D15" s="256" t="s">
        <v>7656</v>
      </c>
      <c r="E15" s="256" t="s">
        <v>445</v>
      </c>
      <c r="F15" s="256" t="s">
        <v>7668</v>
      </c>
      <c r="G15" s="256"/>
      <c r="H15" s="256" t="s">
        <v>7667</v>
      </c>
      <c r="I15" s="256"/>
      <c r="J15" s="256" t="s">
        <v>7429</v>
      </c>
      <c r="K15" s="256"/>
      <c r="L15" s="256"/>
      <c r="M15" s="256" t="s">
        <v>113</v>
      </c>
      <c r="N15" s="256" t="s">
        <v>113</v>
      </c>
      <c r="O15" s="256" t="s">
        <v>4738</v>
      </c>
      <c r="P15" s="256"/>
      <c r="Q15" s="256"/>
      <c r="R15" s="256"/>
      <c r="S15" s="256"/>
      <c r="T15" s="256"/>
      <c r="U15" s="256" t="s">
        <v>7682</v>
      </c>
      <c r="V15" s="256" t="s">
        <v>68</v>
      </c>
      <c r="W15" s="256" t="s">
        <v>68</v>
      </c>
      <c r="X15" s="256" t="s">
        <v>68</v>
      </c>
      <c r="Y15" s="256" t="s">
        <v>68</v>
      </c>
      <c r="Z15" s="256" t="s">
        <v>69</v>
      </c>
      <c r="AA15" s="256"/>
      <c r="AB15" s="256" t="s">
        <v>7670</v>
      </c>
      <c r="AC15" s="257">
        <v>374</v>
      </c>
      <c r="AD15" s="257">
        <v>0</v>
      </c>
      <c r="AE15" s="257">
        <v>-10</v>
      </c>
      <c r="AF15" s="604">
        <v>582.4</v>
      </c>
      <c r="AG15" s="604">
        <v>0</v>
      </c>
      <c r="AH15" s="607">
        <f t="shared" si="0"/>
        <v>582.4</v>
      </c>
      <c r="AI15" s="458">
        <f t="shared" si="1"/>
        <v>623.16800000000001</v>
      </c>
    </row>
    <row r="16" spans="1:37" s="259" customFormat="1">
      <c r="A16" s="606">
        <v>14</v>
      </c>
      <c r="B16" s="256" t="s">
        <v>8</v>
      </c>
      <c r="C16" s="256" t="s">
        <v>7681</v>
      </c>
      <c r="D16" s="256" t="s">
        <v>7656</v>
      </c>
      <c r="E16" s="256" t="s">
        <v>445</v>
      </c>
      <c r="F16" s="256" t="s">
        <v>7668</v>
      </c>
      <c r="G16" s="256"/>
      <c r="H16" s="256" t="s">
        <v>7667</v>
      </c>
      <c r="I16" s="256"/>
      <c r="J16" s="256" t="s">
        <v>7429</v>
      </c>
      <c r="K16" s="256"/>
      <c r="L16" s="256"/>
      <c r="M16" s="256" t="s">
        <v>113</v>
      </c>
      <c r="N16" s="256" t="s">
        <v>113</v>
      </c>
      <c r="O16" s="256" t="s">
        <v>4738</v>
      </c>
      <c r="P16" s="256"/>
      <c r="Q16" s="256"/>
      <c r="R16" s="256"/>
      <c r="S16" s="256"/>
      <c r="T16" s="256"/>
      <c r="U16" s="256" t="s">
        <v>7680</v>
      </c>
      <c r="V16" s="256" t="s">
        <v>68</v>
      </c>
      <c r="W16" s="256" t="s">
        <v>68</v>
      </c>
      <c r="X16" s="256" t="s">
        <v>68</v>
      </c>
      <c r="Y16" s="256" t="s">
        <v>68</v>
      </c>
      <c r="Z16" s="256" t="s">
        <v>69</v>
      </c>
      <c r="AA16" s="256"/>
      <c r="AB16" s="256" t="s">
        <v>7670</v>
      </c>
      <c r="AC16" s="257">
        <v>374</v>
      </c>
      <c r="AD16" s="257">
        <v>0</v>
      </c>
      <c r="AE16" s="257">
        <v>-10</v>
      </c>
      <c r="AF16" s="604">
        <v>582.4</v>
      </c>
      <c r="AG16" s="604">
        <v>0</v>
      </c>
      <c r="AH16" s="607">
        <f t="shared" si="0"/>
        <v>582.4</v>
      </c>
      <c r="AI16" s="458">
        <f t="shared" si="1"/>
        <v>623.16800000000001</v>
      </c>
    </row>
    <row r="17" spans="1:35" s="259" customFormat="1">
      <c r="A17" s="606">
        <v>15</v>
      </c>
      <c r="B17" s="256" t="s">
        <v>8</v>
      </c>
      <c r="C17" s="256" t="s">
        <v>7679</v>
      </c>
      <c r="D17" s="256" t="s">
        <v>7656</v>
      </c>
      <c r="E17" s="256" t="s">
        <v>445</v>
      </c>
      <c r="F17" s="256" t="s">
        <v>7668</v>
      </c>
      <c r="G17" s="256"/>
      <c r="H17" s="256" t="s">
        <v>7667</v>
      </c>
      <c r="I17" s="256"/>
      <c r="J17" s="256" t="s">
        <v>7429</v>
      </c>
      <c r="K17" s="256"/>
      <c r="L17" s="256"/>
      <c r="M17" s="256" t="s">
        <v>113</v>
      </c>
      <c r="N17" s="256" t="s">
        <v>113</v>
      </c>
      <c r="O17" s="256" t="s">
        <v>4738</v>
      </c>
      <c r="P17" s="256"/>
      <c r="Q17" s="256"/>
      <c r="R17" s="256"/>
      <c r="S17" s="256"/>
      <c r="T17" s="256"/>
      <c r="U17" s="256" t="s">
        <v>7678</v>
      </c>
      <c r="V17" s="256" t="s">
        <v>68</v>
      </c>
      <c r="W17" s="256" t="s">
        <v>68</v>
      </c>
      <c r="X17" s="256" t="s">
        <v>68</v>
      </c>
      <c r="Y17" s="256" t="s">
        <v>68</v>
      </c>
      <c r="Z17" s="256" t="s">
        <v>69</v>
      </c>
      <c r="AA17" s="256"/>
      <c r="AB17" s="256" t="s">
        <v>7670</v>
      </c>
      <c r="AC17" s="257">
        <v>374</v>
      </c>
      <c r="AD17" s="257">
        <v>0</v>
      </c>
      <c r="AE17" s="257">
        <v>-10</v>
      </c>
      <c r="AF17" s="604">
        <v>582.4</v>
      </c>
      <c r="AG17" s="604">
        <v>0</v>
      </c>
      <c r="AH17" s="607">
        <f t="shared" si="0"/>
        <v>582.4</v>
      </c>
      <c r="AI17" s="458">
        <f t="shared" si="1"/>
        <v>623.16800000000001</v>
      </c>
    </row>
    <row r="18" spans="1:35" s="259" customFormat="1">
      <c r="A18" s="606">
        <v>16</v>
      </c>
      <c r="B18" s="256" t="s">
        <v>8</v>
      </c>
      <c r="C18" s="256" t="s">
        <v>7677</v>
      </c>
      <c r="D18" s="256" t="s">
        <v>7656</v>
      </c>
      <c r="E18" s="256" t="s">
        <v>445</v>
      </c>
      <c r="F18" s="256" t="s">
        <v>7668</v>
      </c>
      <c r="G18" s="256"/>
      <c r="H18" s="256" t="s">
        <v>7674</v>
      </c>
      <c r="I18" s="256"/>
      <c r="J18" s="256" t="s">
        <v>7429</v>
      </c>
      <c r="K18" s="256"/>
      <c r="L18" s="256"/>
      <c r="M18" s="256" t="s">
        <v>113</v>
      </c>
      <c r="N18" s="256" t="s">
        <v>113</v>
      </c>
      <c r="O18" s="256" t="s">
        <v>4738</v>
      </c>
      <c r="P18" s="256"/>
      <c r="Q18" s="256"/>
      <c r="R18" s="256"/>
      <c r="S18" s="256"/>
      <c r="T18" s="256"/>
      <c r="U18" s="256" t="s">
        <v>7676</v>
      </c>
      <c r="V18" s="256" t="s">
        <v>68</v>
      </c>
      <c r="W18" s="256" t="s">
        <v>68</v>
      </c>
      <c r="X18" s="256" t="s">
        <v>68</v>
      </c>
      <c r="Y18" s="256" t="s">
        <v>68</v>
      </c>
      <c r="Z18" s="256" t="s">
        <v>69</v>
      </c>
      <c r="AA18" s="256"/>
      <c r="AB18" s="256" t="s">
        <v>7670</v>
      </c>
      <c r="AC18" s="257">
        <v>549</v>
      </c>
      <c r="AD18" s="257">
        <v>0</v>
      </c>
      <c r="AE18" s="257">
        <v>-10</v>
      </c>
      <c r="AF18" s="604">
        <v>862.40000000000009</v>
      </c>
      <c r="AG18" s="604">
        <v>0</v>
      </c>
      <c r="AH18" s="607">
        <f t="shared" si="0"/>
        <v>862.40000000000009</v>
      </c>
      <c r="AI18" s="458">
        <f t="shared" si="1"/>
        <v>922.76800000000014</v>
      </c>
    </row>
    <row r="19" spans="1:35" s="259" customFormat="1">
      <c r="A19" s="606">
        <v>17</v>
      </c>
      <c r="B19" s="256" t="s">
        <v>8</v>
      </c>
      <c r="C19" s="256" t="s">
        <v>7675</v>
      </c>
      <c r="D19" s="256" t="s">
        <v>7656</v>
      </c>
      <c r="E19" s="256" t="s">
        <v>445</v>
      </c>
      <c r="F19" s="256" t="s">
        <v>7668</v>
      </c>
      <c r="G19" s="256"/>
      <c r="H19" s="256" t="s">
        <v>7674</v>
      </c>
      <c r="I19" s="256"/>
      <c r="J19" s="256" t="s">
        <v>7429</v>
      </c>
      <c r="K19" s="256"/>
      <c r="L19" s="256"/>
      <c r="M19" s="256" t="s">
        <v>113</v>
      </c>
      <c r="N19" s="256" t="s">
        <v>113</v>
      </c>
      <c r="O19" s="256" t="s">
        <v>4738</v>
      </c>
      <c r="P19" s="256"/>
      <c r="Q19" s="256"/>
      <c r="R19" s="256"/>
      <c r="S19" s="256"/>
      <c r="T19" s="256"/>
      <c r="U19" s="256" t="s">
        <v>7673</v>
      </c>
      <c r="V19" s="256" t="s">
        <v>68</v>
      </c>
      <c r="W19" s="256" t="s">
        <v>68</v>
      </c>
      <c r="X19" s="256" t="s">
        <v>68</v>
      </c>
      <c r="Y19" s="256" t="s">
        <v>68</v>
      </c>
      <c r="Z19" s="256" t="s">
        <v>69</v>
      </c>
      <c r="AA19" s="256"/>
      <c r="AB19" s="256" t="s">
        <v>7670</v>
      </c>
      <c r="AC19" s="257">
        <v>549</v>
      </c>
      <c r="AD19" s="257">
        <v>0</v>
      </c>
      <c r="AE19" s="257">
        <v>-10</v>
      </c>
      <c r="AF19" s="604">
        <v>862.40000000000009</v>
      </c>
      <c r="AG19" s="604">
        <v>0</v>
      </c>
      <c r="AH19" s="607">
        <f t="shared" si="0"/>
        <v>862.40000000000009</v>
      </c>
      <c r="AI19" s="458">
        <f t="shared" si="1"/>
        <v>922.76800000000014</v>
      </c>
    </row>
    <row r="20" spans="1:35" s="259" customFormat="1">
      <c r="A20" s="606">
        <v>18</v>
      </c>
      <c r="B20" s="256" t="s">
        <v>8</v>
      </c>
      <c r="C20" s="256" t="s">
        <v>7672</v>
      </c>
      <c r="D20" s="256" t="s">
        <v>7656</v>
      </c>
      <c r="E20" s="256" t="s">
        <v>445</v>
      </c>
      <c r="F20" s="256" t="s">
        <v>7668</v>
      </c>
      <c r="G20" s="256"/>
      <c r="H20" s="256" t="s">
        <v>7667</v>
      </c>
      <c r="I20" s="256"/>
      <c r="J20" s="256" t="s">
        <v>7429</v>
      </c>
      <c r="K20" s="256"/>
      <c r="L20" s="256"/>
      <c r="M20" s="256" t="s">
        <v>113</v>
      </c>
      <c r="N20" s="256" t="s">
        <v>113</v>
      </c>
      <c r="O20" s="256" t="s">
        <v>4738</v>
      </c>
      <c r="P20" s="256"/>
      <c r="Q20" s="256"/>
      <c r="R20" s="256"/>
      <c r="S20" s="256"/>
      <c r="T20" s="256"/>
      <c r="U20" s="256" t="s">
        <v>7671</v>
      </c>
      <c r="V20" s="256" t="s">
        <v>68</v>
      </c>
      <c r="W20" s="256" t="s">
        <v>68</v>
      </c>
      <c r="X20" s="256" t="s">
        <v>68</v>
      </c>
      <c r="Y20" s="256" t="s">
        <v>68</v>
      </c>
      <c r="Z20" s="256" t="s">
        <v>69</v>
      </c>
      <c r="AA20" s="256"/>
      <c r="AB20" s="256" t="s">
        <v>7670</v>
      </c>
      <c r="AC20" s="257">
        <v>374</v>
      </c>
      <c r="AD20" s="257">
        <v>0</v>
      </c>
      <c r="AE20" s="257">
        <v>-10</v>
      </c>
      <c r="AF20" s="604">
        <v>582.4</v>
      </c>
      <c r="AG20" s="604">
        <v>0</v>
      </c>
      <c r="AH20" s="607">
        <f t="shared" si="0"/>
        <v>582.4</v>
      </c>
      <c r="AI20" s="458">
        <f t="shared" si="1"/>
        <v>623.16800000000001</v>
      </c>
    </row>
    <row r="21" spans="1:35" s="259" customFormat="1">
      <c r="A21" s="606">
        <v>19</v>
      </c>
      <c r="B21" s="256" t="s">
        <v>8</v>
      </c>
      <c r="C21" s="256" t="s">
        <v>7669</v>
      </c>
      <c r="D21" s="256" t="s">
        <v>7656</v>
      </c>
      <c r="E21" s="256" t="s">
        <v>445</v>
      </c>
      <c r="F21" s="256" t="s">
        <v>7668</v>
      </c>
      <c r="G21" s="256"/>
      <c r="H21" s="256" t="s">
        <v>7667</v>
      </c>
      <c r="I21" s="256"/>
      <c r="J21" s="256" t="s">
        <v>7429</v>
      </c>
      <c r="K21" s="256"/>
      <c r="L21" s="256"/>
      <c r="M21" s="256" t="s">
        <v>113</v>
      </c>
      <c r="N21" s="256" t="s">
        <v>113</v>
      </c>
      <c r="O21" s="256" t="s">
        <v>4738</v>
      </c>
      <c r="P21" s="256"/>
      <c r="Q21" s="256"/>
      <c r="R21" s="256"/>
      <c r="S21" s="256"/>
      <c r="T21" s="256"/>
      <c r="U21" s="256" t="s">
        <v>7666</v>
      </c>
      <c r="V21" s="256" t="s">
        <v>7665</v>
      </c>
      <c r="W21" s="256" t="s">
        <v>68</v>
      </c>
      <c r="X21" s="256" t="s">
        <v>68</v>
      </c>
      <c r="Y21" s="256" t="s">
        <v>68</v>
      </c>
      <c r="Z21" s="256" t="s">
        <v>69</v>
      </c>
      <c r="AA21" s="256"/>
      <c r="AB21" s="256" t="s">
        <v>7664</v>
      </c>
      <c r="AC21" s="257">
        <v>374</v>
      </c>
      <c r="AD21" s="257">
        <v>0</v>
      </c>
      <c r="AE21" s="257">
        <v>-10</v>
      </c>
      <c r="AF21" s="604">
        <v>582.4</v>
      </c>
      <c r="AG21" s="604">
        <v>0</v>
      </c>
      <c r="AH21" s="607">
        <f t="shared" si="0"/>
        <v>582.4</v>
      </c>
      <c r="AI21" s="458">
        <f t="shared" si="1"/>
        <v>623.16800000000001</v>
      </c>
    </row>
    <row r="22" spans="1:35" s="259" customFormat="1">
      <c r="A22" s="606">
        <v>20</v>
      </c>
      <c r="B22" s="256" t="s">
        <v>8</v>
      </c>
      <c r="C22" s="256" t="s">
        <v>7663</v>
      </c>
      <c r="D22" s="256" t="s">
        <v>7656</v>
      </c>
      <c r="E22" s="256" t="s">
        <v>400</v>
      </c>
      <c r="F22" s="256" t="s">
        <v>7660</v>
      </c>
      <c r="G22" s="256"/>
      <c r="H22" s="256" t="s">
        <v>7659</v>
      </c>
      <c r="I22" s="256"/>
      <c r="J22" s="256" t="s">
        <v>4774</v>
      </c>
      <c r="K22" s="256"/>
      <c r="L22" s="256"/>
      <c r="M22" s="256" t="s">
        <v>113</v>
      </c>
      <c r="N22" s="256" t="s">
        <v>113</v>
      </c>
      <c r="O22" s="256" t="s">
        <v>4738</v>
      </c>
      <c r="P22" s="256"/>
      <c r="Q22" s="256"/>
      <c r="R22" s="256"/>
      <c r="S22" s="256"/>
      <c r="T22" s="256"/>
      <c r="U22" s="256" t="s">
        <v>7662</v>
      </c>
      <c r="V22" s="256" t="s">
        <v>68</v>
      </c>
      <c r="W22" s="256" t="s">
        <v>68</v>
      </c>
      <c r="X22" s="256" t="s">
        <v>68</v>
      </c>
      <c r="Y22" s="256" t="s">
        <v>68</v>
      </c>
      <c r="Z22" s="256" t="s">
        <v>69</v>
      </c>
      <c r="AA22" s="256"/>
      <c r="AB22" s="256" t="s">
        <v>4732</v>
      </c>
      <c r="AC22" s="257">
        <v>374</v>
      </c>
      <c r="AD22" s="257">
        <v>75</v>
      </c>
      <c r="AE22" s="257">
        <v>-10</v>
      </c>
      <c r="AF22" s="604">
        <v>702.40000000000009</v>
      </c>
      <c r="AG22" s="604">
        <v>0</v>
      </c>
      <c r="AH22" s="607">
        <f t="shared" si="0"/>
        <v>702.40000000000009</v>
      </c>
      <c r="AI22" s="458">
        <f t="shared" si="1"/>
        <v>751.5680000000001</v>
      </c>
    </row>
    <row r="23" spans="1:35" s="259" customFormat="1">
      <c r="A23" s="606">
        <v>21</v>
      </c>
      <c r="B23" s="256" t="s">
        <v>8</v>
      </c>
      <c r="C23" s="256" t="s">
        <v>7661</v>
      </c>
      <c r="D23" s="256" t="s">
        <v>7656</v>
      </c>
      <c r="E23" s="256" t="s">
        <v>400</v>
      </c>
      <c r="F23" s="256" t="s">
        <v>7660</v>
      </c>
      <c r="G23" s="256"/>
      <c r="H23" s="256" t="s">
        <v>7659</v>
      </c>
      <c r="I23" s="256"/>
      <c r="J23" s="256" t="s">
        <v>4774</v>
      </c>
      <c r="K23" s="256"/>
      <c r="L23" s="256"/>
      <c r="M23" s="256" t="s">
        <v>113</v>
      </c>
      <c r="N23" s="256" t="s">
        <v>113</v>
      </c>
      <c r="O23" s="256" t="s">
        <v>4738</v>
      </c>
      <c r="P23" s="256"/>
      <c r="Q23" s="256"/>
      <c r="R23" s="256"/>
      <c r="S23" s="256"/>
      <c r="T23" s="256"/>
      <c r="U23" s="256" t="s">
        <v>7658</v>
      </c>
      <c r="V23" s="256" t="s">
        <v>68</v>
      </c>
      <c r="W23" s="256" t="s">
        <v>68</v>
      </c>
      <c r="X23" s="256" t="s">
        <v>68</v>
      </c>
      <c r="Y23" s="256" t="s">
        <v>68</v>
      </c>
      <c r="Z23" s="256" t="s">
        <v>69</v>
      </c>
      <c r="AA23" s="256"/>
      <c r="AB23" s="256" t="s">
        <v>4732</v>
      </c>
      <c r="AC23" s="257">
        <v>374</v>
      </c>
      <c r="AD23" s="257">
        <v>75</v>
      </c>
      <c r="AE23" s="257">
        <v>-10</v>
      </c>
      <c r="AF23" s="604">
        <v>702.40000000000009</v>
      </c>
      <c r="AG23" s="604">
        <v>0</v>
      </c>
      <c r="AH23" s="607">
        <f t="shared" si="0"/>
        <v>702.40000000000009</v>
      </c>
      <c r="AI23" s="458">
        <f t="shared" si="1"/>
        <v>751.5680000000001</v>
      </c>
    </row>
    <row r="24" spans="1:35" s="613" customFormat="1" ht="15.75" thickBot="1">
      <c r="A24" s="608">
        <v>22</v>
      </c>
      <c r="B24" s="609" t="s">
        <v>8</v>
      </c>
      <c r="C24" s="609" t="s">
        <v>7657</v>
      </c>
      <c r="D24" s="609" t="s">
        <v>7656</v>
      </c>
      <c r="E24" s="609" t="s">
        <v>304</v>
      </c>
      <c r="F24" s="609" t="s">
        <v>7655</v>
      </c>
      <c r="G24" s="609"/>
      <c r="H24" s="609" t="s">
        <v>7654</v>
      </c>
      <c r="I24" s="609">
        <v>1000</v>
      </c>
      <c r="J24" s="609" t="s">
        <v>454</v>
      </c>
      <c r="K24" s="609"/>
      <c r="L24" s="609"/>
      <c r="M24" s="609" t="s">
        <v>113</v>
      </c>
      <c r="N24" s="609" t="s">
        <v>113</v>
      </c>
      <c r="O24" s="609" t="s">
        <v>4738</v>
      </c>
      <c r="P24" s="609"/>
      <c r="Q24" s="609"/>
      <c r="R24" s="609"/>
      <c r="S24" s="609"/>
      <c r="T24" s="609"/>
      <c r="U24" s="609" t="s">
        <v>7653</v>
      </c>
      <c r="V24" s="609" t="s">
        <v>68</v>
      </c>
      <c r="W24" s="609" t="s">
        <v>68</v>
      </c>
      <c r="X24" s="609" t="s">
        <v>68</v>
      </c>
      <c r="Y24" s="609" t="s">
        <v>68</v>
      </c>
      <c r="Z24" s="609" t="s">
        <v>69</v>
      </c>
      <c r="AA24" s="609"/>
      <c r="AB24" s="609" t="s">
        <v>4732</v>
      </c>
      <c r="AC24" s="610">
        <v>109</v>
      </c>
      <c r="AD24" s="610">
        <v>50</v>
      </c>
      <c r="AE24" s="610">
        <v>-10</v>
      </c>
      <c r="AF24" s="611">
        <v>238.4</v>
      </c>
      <c r="AG24" s="611">
        <v>0</v>
      </c>
      <c r="AH24" s="612">
        <f t="shared" si="0"/>
        <v>238.4</v>
      </c>
      <c r="AI24" s="466">
        <f t="shared" si="1"/>
        <v>255.08800000000002</v>
      </c>
    </row>
    <row r="25" spans="1:35">
      <c r="AH25" s="93"/>
    </row>
    <row r="26" spans="1:35">
      <c r="A26" s="603" t="s">
        <v>133</v>
      </c>
      <c r="AH26" s="93"/>
      <c r="AI26" s="35"/>
    </row>
  </sheetData>
  <customSheetViews>
    <customSheetView guid="{1B6ADCBD-C280-4470-851F-30A10F715017}" scale="75" hiddenColumns="1">
      <pageMargins left="0.7" right="0.7" top="0.75" bottom="0.75" header="0.3" footer="0.3"/>
      <pageSetup orientation="portrait" horizontalDpi="4294967295" verticalDpi="4294967295"/>
    </customSheetView>
    <customSheetView guid="{BF7BEA0E-ED18-4608-868B-0C16A30D130B}" scale="75" hiddenColumns="1">
      <pageMargins left="0.7" right="0.7" top="0.75" bottom="0.75" header="0.3" footer="0.3"/>
      <pageSetup orientation="portrait" horizontalDpi="4294967295" verticalDpi="4294967295"/>
    </customSheetView>
  </customSheetViews>
  <hyperlinks>
    <hyperlink ref="AK2" location="'OVERVIEW'!A1" display="BACK TO OVERVIEW"/>
  </hyperlink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F0"/>
  </sheetPr>
  <dimension ref="A1:AK187"/>
  <sheetViews>
    <sheetView topLeftCell="A152" zoomScale="75" zoomScaleNormal="75" workbookViewId="0">
      <selection activeCell="A165" sqref="A165"/>
    </sheetView>
  </sheetViews>
  <sheetFormatPr baseColWidth="10" defaultColWidth="6.85546875" defaultRowHeight="15"/>
  <cols>
    <col min="1" max="1" width="4.28515625" style="483" bestFit="1" customWidth="1"/>
    <col min="2" max="2" width="8" style="64" bestFit="1" customWidth="1"/>
    <col min="3" max="3" width="12.85546875" style="64" hidden="1" customWidth="1"/>
    <col min="4" max="4" width="9.28515625" style="64" hidden="1" customWidth="1"/>
    <col min="5" max="5" width="11.5703125" style="64" hidden="1" customWidth="1"/>
    <col min="6" max="6" width="17.85546875" style="64" customWidth="1"/>
    <col min="7" max="7" width="7.140625" style="64" hidden="1" customWidth="1"/>
    <col min="8" max="8" width="16.140625" style="64" bestFit="1" customWidth="1"/>
    <col min="9" max="9" width="8.85546875" style="64" hidden="1" customWidth="1"/>
    <col min="10" max="10" width="6.42578125" style="64" bestFit="1" customWidth="1"/>
    <col min="11" max="11" width="12.5703125" style="64" customWidth="1"/>
    <col min="12" max="12" width="9.7109375" style="64" customWidth="1"/>
    <col min="13" max="13" width="11.140625" style="64" bestFit="1" customWidth="1"/>
    <col min="14" max="14" width="6.85546875" style="64" bestFit="1" customWidth="1"/>
    <col min="15" max="15" width="20.140625" style="64" bestFit="1" customWidth="1"/>
    <col min="16" max="16" width="9.28515625" style="64" hidden="1" customWidth="1"/>
    <col min="17" max="17" width="12.85546875" style="64" hidden="1" customWidth="1"/>
    <col min="18" max="18" width="15.7109375" style="64" hidden="1" customWidth="1"/>
    <col min="19" max="19" width="49.85546875" style="64" customWidth="1"/>
    <col min="20" max="20" width="10.5703125" style="64" hidden="1" customWidth="1"/>
    <col min="21" max="21" width="12.5703125" style="64" bestFit="1" customWidth="1"/>
    <col min="22" max="22" width="30" style="64" hidden="1" customWidth="1"/>
    <col min="23" max="23" width="18.140625" style="64" customWidth="1"/>
    <col min="24" max="24" width="16.85546875" style="64" bestFit="1" customWidth="1"/>
    <col min="25" max="25" width="15" style="64" bestFit="1" customWidth="1"/>
    <col min="26" max="26" width="4.7109375" style="64" bestFit="1" customWidth="1"/>
    <col min="27" max="27" width="6" style="64" bestFit="1" customWidth="1"/>
    <col min="28" max="28" width="13.85546875" style="64" hidden="1" customWidth="1"/>
    <col min="29" max="29" width="13.140625" style="65" hidden="1" customWidth="1"/>
    <col min="30" max="30" width="10" style="65" hidden="1" customWidth="1"/>
    <col min="31" max="31" width="9.85546875" style="65" hidden="1" customWidth="1"/>
    <col min="32" max="32" width="8.5703125" style="475" bestFit="1" customWidth="1"/>
    <col min="33" max="33" width="12.5703125" style="475" bestFit="1" customWidth="1"/>
    <col min="34" max="34" width="10" style="65" bestFit="1" customWidth="1"/>
    <col min="35" max="35" width="11" style="66" bestFit="1" customWidth="1"/>
    <col min="36" max="36" width="8.5703125" style="67" bestFit="1" customWidth="1"/>
    <col min="37" max="37" width="80.140625" style="67" bestFit="1" customWidth="1"/>
    <col min="38" max="16384" width="6.85546875" style="67"/>
  </cols>
  <sheetData>
    <row r="1" spans="1:37" s="247" customFormat="1" ht="77.25" customHeight="1" thickBot="1">
      <c r="A1" s="476"/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  <c r="AA1" s="244"/>
      <c r="AB1" s="244"/>
      <c r="AC1" s="245"/>
      <c r="AD1" s="245"/>
      <c r="AE1" s="245"/>
      <c r="AF1" s="468"/>
      <c r="AG1" s="468"/>
      <c r="AH1" s="245"/>
      <c r="AI1" s="246"/>
    </row>
    <row r="2" spans="1:37" s="371" customFormat="1" ht="15.75" thickBot="1">
      <c r="A2" s="439" t="s">
        <v>22</v>
      </c>
      <c r="B2" s="366" t="s">
        <v>23</v>
      </c>
      <c r="C2" s="366" t="s">
        <v>24</v>
      </c>
      <c r="D2" s="366" t="s">
        <v>25</v>
      </c>
      <c r="E2" s="366" t="s">
        <v>26</v>
      </c>
      <c r="F2" s="366" t="s">
        <v>27</v>
      </c>
      <c r="G2" s="366" t="s">
        <v>28</v>
      </c>
      <c r="H2" s="366" t="s">
        <v>29</v>
      </c>
      <c r="I2" s="366" t="s">
        <v>30</v>
      </c>
      <c r="J2" s="366" t="s">
        <v>31</v>
      </c>
      <c r="K2" s="366" t="s">
        <v>32</v>
      </c>
      <c r="L2" s="366" t="s">
        <v>33</v>
      </c>
      <c r="M2" s="366" t="s">
        <v>34</v>
      </c>
      <c r="N2" s="366" t="s">
        <v>35</v>
      </c>
      <c r="O2" s="366" t="s">
        <v>36</v>
      </c>
      <c r="P2" s="366" t="s">
        <v>37</v>
      </c>
      <c r="Q2" s="366" t="s">
        <v>38</v>
      </c>
      <c r="R2" s="366" t="s">
        <v>39</v>
      </c>
      <c r="S2" s="366" t="s">
        <v>40</v>
      </c>
      <c r="T2" s="366" t="s">
        <v>41</v>
      </c>
      <c r="U2" s="366" t="s">
        <v>42</v>
      </c>
      <c r="V2" s="366" t="s">
        <v>43</v>
      </c>
      <c r="W2" s="366" t="s">
        <v>44</v>
      </c>
      <c r="X2" s="366" t="s">
        <v>45</v>
      </c>
      <c r="Y2" s="366" t="s">
        <v>46</v>
      </c>
      <c r="Z2" s="366" t="s">
        <v>47</v>
      </c>
      <c r="AA2" s="366" t="s">
        <v>48</v>
      </c>
      <c r="AB2" s="366" t="s">
        <v>49</v>
      </c>
      <c r="AC2" s="367" t="s">
        <v>50</v>
      </c>
      <c r="AD2" s="367" t="s">
        <v>51</v>
      </c>
      <c r="AE2" s="367" t="s">
        <v>52</v>
      </c>
      <c r="AF2" s="377" t="s">
        <v>53</v>
      </c>
      <c r="AG2" s="377" t="s">
        <v>54</v>
      </c>
      <c r="AH2" s="367" t="s">
        <v>55</v>
      </c>
      <c r="AI2" s="368" t="s">
        <v>56</v>
      </c>
      <c r="AJ2" s="369"/>
      <c r="AK2" s="370"/>
    </row>
    <row r="3" spans="1:37" s="302" customFormat="1">
      <c r="A3" s="404">
        <v>1</v>
      </c>
      <c r="B3" s="405" t="s">
        <v>0</v>
      </c>
      <c r="C3" s="405" t="s">
        <v>755</v>
      </c>
      <c r="D3" s="405" t="s">
        <v>756</v>
      </c>
      <c r="E3" s="405" t="s">
        <v>757</v>
      </c>
      <c r="F3" s="405">
        <v>790</v>
      </c>
      <c r="G3" s="405"/>
      <c r="H3" s="405" t="s">
        <v>388</v>
      </c>
      <c r="I3" s="405"/>
      <c r="J3" s="405" t="s">
        <v>389</v>
      </c>
      <c r="K3" s="405"/>
      <c r="L3" s="405">
        <v>320</v>
      </c>
      <c r="M3" s="405" t="s">
        <v>236</v>
      </c>
      <c r="N3" s="405" t="s">
        <v>75</v>
      </c>
      <c r="O3" s="405" t="s">
        <v>65</v>
      </c>
      <c r="P3" s="405"/>
      <c r="Q3" s="405"/>
      <c r="R3" s="405"/>
      <c r="S3" s="405"/>
      <c r="T3" s="405"/>
      <c r="U3" s="405" t="s">
        <v>758</v>
      </c>
      <c r="V3" s="405" t="s">
        <v>68</v>
      </c>
      <c r="W3" s="405" t="s">
        <v>68</v>
      </c>
      <c r="X3" s="405" t="s">
        <v>68</v>
      </c>
      <c r="Y3" s="405" t="s">
        <v>68</v>
      </c>
      <c r="Z3" s="405" t="s">
        <v>69</v>
      </c>
      <c r="AA3" s="405"/>
      <c r="AB3" s="405">
        <v>10002002432</v>
      </c>
      <c r="AC3" s="406">
        <v>51</v>
      </c>
      <c r="AD3" s="406">
        <v>13</v>
      </c>
      <c r="AE3" s="406">
        <v>0</v>
      </c>
      <c r="AF3" s="407">
        <v>102.4</v>
      </c>
      <c r="AG3" s="407">
        <f t="shared" ref="AG3:AG11" si="0">AF3*(1-(0.95^0*0.9^0*0.8^0*0.7^0*0.65^0*0.93^0*0.93^0*1^0))</f>
        <v>0</v>
      </c>
      <c r="AH3" s="484">
        <f t="shared" ref="AH3:AH11" si="1">AF3-AG3</f>
        <v>102.4</v>
      </c>
      <c r="AI3" s="434">
        <f>AF3*1.07</f>
        <v>109.56800000000001</v>
      </c>
      <c r="AJ3" s="410"/>
    </row>
    <row r="4" spans="1:37" s="302" customFormat="1">
      <c r="A4" s="404">
        <v>2</v>
      </c>
      <c r="B4" s="405" t="s">
        <v>0</v>
      </c>
      <c r="C4" s="405" t="s">
        <v>759</v>
      </c>
      <c r="D4" s="405" t="s">
        <v>756</v>
      </c>
      <c r="E4" s="405" t="s">
        <v>760</v>
      </c>
      <c r="F4" s="405">
        <v>980</v>
      </c>
      <c r="G4" s="405"/>
      <c r="H4" s="405" t="s">
        <v>263</v>
      </c>
      <c r="I4" s="405">
        <v>2000</v>
      </c>
      <c r="J4" s="405" t="s">
        <v>121</v>
      </c>
      <c r="K4" s="405"/>
      <c r="L4" s="405">
        <v>500</v>
      </c>
      <c r="M4" s="405" t="s">
        <v>74</v>
      </c>
      <c r="N4" s="405" t="s">
        <v>75</v>
      </c>
      <c r="O4" s="405" t="s">
        <v>65</v>
      </c>
      <c r="P4" s="405"/>
      <c r="Q4" s="405"/>
      <c r="R4" s="405"/>
      <c r="S4" s="405"/>
      <c r="T4" s="405"/>
      <c r="U4" s="405" t="s">
        <v>761</v>
      </c>
      <c r="V4" s="405" t="s">
        <v>68</v>
      </c>
      <c r="W4" s="405" t="s">
        <v>68</v>
      </c>
      <c r="X4" s="405" t="s">
        <v>68</v>
      </c>
      <c r="Y4" s="405" t="s">
        <v>68</v>
      </c>
      <c r="Z4" s="405" t="s">
        <v>69</v>
      </c>
      <c r="AA4" s="405"/>
      <c r="AB4" s="405">
        <v>10000000011</v>
      </c>
      <c r="AC4" s="406">
        <v>38</v>
      </c>
      <c r="AD4" s="406">
        <v>5</v>
      </c>
      <c r="AE4" s="406">
        <v>0</v>
      </c>
      <c r="AF4" s="407">
        <v>68.8</v>
      </c>
      <c r="AG4" s="407">
        <f t="shared" si="0"/>
        <v>0</v>
      </c>
      <c r="AH4" s="484">
        <f t="shared" si="1"/>
        <v>68.8</v>
      </c>
      <c r="AI4" s="434">
        <f t="shared" ref="AI4:AI11" si="2">AF4*1.07</f>
        <v>73.616</v>
      </c>
      <c r="AJ4" s="410"/>
    </row>
    <row r="5" spans="1:37" s="302" customFormat="1">
      <c r="A5" s="404">
        <v>3</v>
      </c>
      <c r="B5" s="405" t="s">
        <v>0</v>
      </c>
      <c r="C5" s="405" t="s">
        <v>762</v>
      </c>
      <c r="D5" s="405" t="s">
        <v>756</v>
      </c>
      <c r="E5" s="405" t="s">
        <v>760</v>
      </c>
      <c r="F5" s="405">
        <v>980</v>
      </c>
      <c r="G5" s="405"/>
      <c r="H5" s="405" t="s">
        <v>263</v>
      </c>
      <c r="I5" s="405">
        <v>2000</v>
      </c>
      <c r="J5" s="405" t="s">
        <v>121</v>
      </c>
      <c r="K5" s="405"/>
      <c r="L5" s="405">
        <v>500</v>
      </c>
      <c r="M5" s="405" t="s">
        <v>74</v>
      </c>
      <c r="N5" s="405" t="s">
        <v>75</v>
      </c>
      <c r="O5" s="405" t="s">
        <v>65</v>
      </c>
      <c r="P5" s="405"/>
      <c r="Q5" s="405"/>
      <c r="R5" s="405"/>
      <c r="S5" s="405"/>
      <c r="T5" s="405"/>
      <c r="U5" s="405" t="s">
        <v>763</v>
      </c>
      <c r="V5" s="405" t="s">
        <v>68</v>
      </c>
      <c r="W5" s="405" t="s">
        <v>68</v>
      </c>
      <c r="X5" s="405" t="s">
        <v>68</v>
      </c>
      <c r="Y5" s="405" t="s">
        <v>68</v>
      </c>
      <c r="Z5" s="405" t="s">
        <v>69</v>
      </c>
      <c r="AA5" s="405"/>
      <c r="AB5" s="405">
        <v>10000000011</v>
      </c>
      <c r="AC5" s="406">
        <v>38</v>
      </c>
      <c r="AD5" s="406">
        <v>5</v>
      </c>
      <c r="AE5" s="406">
        <v>0</v>
      </c>
      <c r="AF5" s="407">
        <v>68.8</v>
      </c>
      <c r="AG5" s="407">
        <f t="shared" si="0"/>
        <v>0</v>
      </c>
      <c r="AH5" s="484">
        <f t="shared" si="1"/>
        <v>68.8</v>
      </c>
      <c r="AI5" s="434">
        <f t="shared" si="2"/>
        <v>73.616</v>
      </c>
      <c r="AJ5" s="410"/>
    </row>
    <row r="6" spans="1:37" s="302" customFormat="1">
      <c r="A6" s="404">
        <v>4</v>
      </c>
      <c r="B6" s="405" t="s">
        <v>0</v>
      </c>
      <c r="C6" s="405" t="s">
        <v>764</v>
      </c>
      <c r="D6" s="405" t="s">
        <v>756</v>
      </c>
      <c r="E6" s="405" t="s">
        <v>760</v>
      </c>
      <c r="F6" s="405">
        <v>990</v>
      </c>
      <c r="G6" s="405"/>
      <c r="H6" s="405" t="s">
        <v>388</v>
      </c>
      <c r="I6" s="405">
        <v>3000</v>
      </c>
      <c r="J6" s="405" t="s">
        <v>121</v>
      </c>
      <c r="K6" s="405"/>
      <c r="L6" s="405">
        <v>320</v>
      </c>
      <c r="M6" s="405" t="s">
        <v>74</v>
      </c>
      <c r="N6" s="405" t="s">
        <v>75</v>
      </c>
      <c r="O6" s="405" t="s">
        <v>65</v>
      </c>
      <c r="P6" s="405"/>
      <c r="Q6" s="405"/>
      <c r="R6" s="405"/>
      <c r="S6" s="405"/>
      <c r="T6" s="405"/>
      <c r="U6" s="405" t="s">
        <v>765</v>
      </c>
      <c r="V6" s="405" t="s">
        <v>68</v>
      </c>
      <c r="W6" s="405" t="s">
        <v>68</v>
      </c>
      <c r="X6" s="405" t="s">
        <v>68</v>
      </c>
      <c r="Y6" s="405" t="s">
        <v>68</v>
      </c>
      <c r="Z6" s="405" t="s">
        <v>69</v>
      </c>
      <c r="AA6" s="405"/>
      <c r="AB6" s="405">
        <v>10002001581</v>
      </c>
      <c r="AC6" s="406">
        <v>54</v>
      </c>
      <c r="AD6" s="406">
        <v>5</v>
      </c>
      <c r="AE6" s="406">
        <v>0</v>
      </c>
      <c r="AF6" s="407">
        <v>94.4</v>
      </c>
      <c r="AG6" s="407">
        <f t="shared" si="0"/>
        <v>0</v>
      </c>
      <c r="AH6" s="484">
        <f t="shared" si="1"/>
        <v>94.4</v>
      </c>
      <c r="AI6" s="434">
        <f t="shared" si="2"/>
        <v>101.00800000000001</v>
      </c>
      <c r="AJ6" s="410"/>
    </row>
    <row r="7" spans="1:37" s="302" customFormat="1">
      <c r="A7" s="404">
        <v>5</v>
      </c>
      <c r="B7" s="405" t="s">
        <v>0</v>
      </c>
      <c r="C7" s="405" t="s">
        <v>766</v>
      </c>
      <c r="D7" s="405" t="s">
        <v>756</v>
      </c>
      <c r="E7" s="405" t="s">
        <v>760</v>
      </c>
      <c r="F7" s="405">
        <v>990</v>
      </c>
      <c r="G7" s="405"/>
      <c r="H7" s="405" t="s">
        <v>388</v>
      </c>
      <c r="I7" s="405">
        <v>3000</v>
      </c>
      <c r="J7" s="405" t="s">
        <v>121</v>
      </c>
      <c r="K7" s="405"/>
      <c r="L7" s="405">
        <v>500</v>
      </c>
      <c r="M7" s="405" t="s">
        <v>74</v>
      </c>
      <c r="N7" s="405" t="s">
        <v>75</v>
      </c>
      <c r="O7" s="405" t="s">
        <v>65</v>
      </c>
      <c r="P7" s="405"/>
      <c r="Q7" s="405"/>
      <c r="R7" s="405"/>
      <c r="S7" s="405"/>
      <c r="T7" s="405"/>
      <c r="U7" s="405" t="s">
        <v>767</v>
      </c>
      <c r="V7" s="405" t="s">
        <v>68</v>
      </c>
      <c r="W7" s="405" t="s">
        <v>68</v>
      </c>
      <c r="X7" s="405" t="s">
        <v>68</v>
      </c>
      <c r="Y7" s="405" t="s">
        <v>68</v>
      </c>
      <c r="Z7" s="405" t="s">
        <v>69</v>
      </c>
      <c r="AA7" s="405"/>
      <c r="AB7" s="405">
        <v>10002001581</v>
      </c>
      <c r="AC7" s="406">
        <v>54</v>
      </c>
      <c r="AD7" s="406">
        <v>5</v>
      </c>
      <c r="AE7" s="406">
        <v>0</v>
      </c>
      <c r="AF7" s="407">
        <v>94.4</v>
      </c>
      <c r="AG7" s="407">
        <f t="shared" si="0"/>
        <v>0</v>
      </c>
      <c r="AH7" s="484">
        <f t="shared" si="1"/>
        <v>94.4</v>
      </c>
      <c r="AI7" s="434">
        <f t="shared" si="2"/>
        <v>101.00800000000001</v>
      </c>
      <c r="AJ7" s="410"/>
    </row>
    <row r="8" spans="1:37" s="302" customFormat="1">
      <c r="A8" s="404">
        <v>6</v>
      </c>
      <c r="B8" s="405" t="s">
        <v>0</v>
      </c>
      <c r="C8" s="405" t="s">
        <v>768</v>
      </c>
      <c r="D8" s="405" t="s">
        <v>756</v>
      </c>
      <c r="E8" s="405" t="s">
        <v>769</v>
      </c>
      <c r="F8" s="405">
        <v>9020</v>
      </c>
      <c r="G8" s="405"/>
      <c r="H8" s="405" t="s">
        <v>770</v>
      </c>
      <c r="I8" s="405">
        <v>3000</v>
      </c>
      <c r="J8" s="405" t="s">
        <v>389</v>
      </c>
      <c r="K8" s="405"/>
      <c r="L8" s="405" t="s">
        <v>386</v>
      </c>
      <c r="M8" s="405" t="s">
        <v>74</v>
      </c>
      <c r="N8" s="405" t="s">
        <v>75</v>
      </c>
      <c r="O8" s="405" t="s">
        <v>65</v>
      </c>
      <c r="P8" s="405"/>
      <c r="Q8" s="405"/>
      <c r="R8" s="405"/>
      <c r="S8" s="405"/>
      <c r="T8" s="405"/>
      <c r="U8" s="405" t="s">
        <v>771</v>
      </c>
      <c r="V8" s="405" t="s">
        <v>68</v>
      </c>
      <c r="W8" s="405" t="s">
        <v>68</v>
      </c>
      <c r="X8" s="405" t="s">
        <v>68</v>
      </c>
      <c r="Y8" s="405" t="s">
        <v>68</v>
      </c>
      <c r="Z8" s="405" t="s">
        <v>69</v>
      </c>
      <c r="AA8" s="405"/>
      <c r="AB8" s="405">
        <v>10002001481</v>
      </c>
      <c r="AC8" s="406">
        <v>71</v>
      </c>
      <c r="AD8" s="406">
        <v>13</v>
      </c>
      <c r="AE8" s="406">
        <v>5</v>
      </c>
      <c r="AF8" s="407">
        <v>142.4</v>
      </c>
      <c r="AG8" s="407">
        <f t="shared" si="0"/>
        <v>0</v>
      </c>
      <c r="AH8" s="484">
        <f t="shared" si="1"/>
        <v>142.4</v>
      </c>
      <c r="AI8" s="434">
        <f t="shared" si="2"/>
        <v>152.36800000000002</v>
      </c>
      <c r="AJ8" s="410"/>
    </row>
    <row r="9" spans="1:37" s="302" customFormat="1">
      <c r="A9" s="404">
        <v>7</v>
      </c>
      <c r="B9" s="405" t="s">
        <v>0</v>
      </c>
      <c r="C9" s="405" t="s">
        <v>772</v>
      </c>
      <c r="D9" s="405" t="s">
        <v>756</v>
      </c>
      <c r="E9" s="405" t="s">
        <v>757</v>
      </c>
      <c r="F9" s="405">
        <v>9020</v>
      </c>
      <c r="G9" s="405"/>
      <c r="H9" s="405" t="s">
        <v>773</v>
      </c>
      <c r="I9" s="405"/>
      <c r="J9" s="405" t="s">
        <v>396</v>
      </c>
      <c r="K9" s="405"/>
      <c r="L9" s="405">
        <v>500</v>
      </c>
      <c r="M9" s="405" t="s">
        <v>236</v>
      </c>
      <c r="N9" s="405" t="s">
        <v>75</v>
      </c>
      <c r="O9" s="405" t="s">
        <v>65</v>
      </c>
      <c r="P9" s="405"/>
      <c r="Q9" s="405"/>
      <c r="R9" s="405"/>
      <c r="S9" s="405"/>
      <c r="T9" s="405"/>
      <c r="U9" s="405" t="s">
        <v>774</v>
      </c>
      <c r="V9" s="405" t="s">
        <v>68</v>
      </c>
      <c r="W9" s="405" t="s">
        <v>68</v>
      </c>
      <c r="X9" s="405" t="s">
        <v>68</v>
      </c>
      <c r="Y9" s="405" t="s">
        <v>68</v>
      </c>
      <c r="Z9" s="405" t="s">
        <v>69</v>
      </c>
      <c r="AA9" s="405"/>
      <c r="AB9" s="405">
        <v>10002001482</v>
      </c>
      <c r="AC9" s="406">
        <v>71</v>
      </c>
      <c r="AD9" s="406">
        <v>20</v>
      </c>
      <c r="AE9" s="406">
        <v>0</v>
      </c>
      <c r="AF9" s="407">
        <v>145.6</v>
      </c>
      <c r="AG9" s="407">
        <f t="shared" si="0"/>
        <v>0</v>
      </c>
      <c r="AH9" s="484">
        <f t="shared" si="1"/>
        <v>145.6</v>
      </c>
      <c r="AI9" s="434">
        <f t="shared" si="2"/>
        <v>155.792</v>
      </c>
      <c r="AJ9" s="410"/>
    </row>
    <row r="10" spans="1:37" s="302" customFormat="1">
      <c r="A10" s="404">
        <v>8</v>
      </c>
      <c r="B10" s="405" t="s">
        <v>0</v>
      </c>
      <c r="C10" s="405" t="s">
        <v>775</v>
      </c>
      <c r="D10" s="405" t="s">
        <v>756</v>
      </c>
      <c r="E10" s="405" t="s">
        <v>776</v>
      </c>
      <c r="F10" s="405" t="s">
        <v>777</v>
      </c>
      <c r="G10" s="405"/>
      <c r="H10" s="405" t="s">
        <v>778</v>
      </c>
      <c r="I10" s="405">
        <v>2000</v>
      </c>
      <c r="J10" s="405" t="s">
        <v>121</v>
      </c>
      <c r="K10" s="405"/>
      <c r="L10" s="405">
        <v>500</v>
      </c>
      <c r="M10" s="405" t="s">
        <v>74</v>
      </c>
      <c r="N10" s="405" t="s">
        <v>75</v>
      </c>
      <c r="O10" s="405" t="s">
        <v>65</v>
      </c>
      <c r="P10" s="405"/>
      <c r="Q10" s="405"/>
      <c r="R10" s="405"/>
      <c r="S10" s="405"/>
      <c r="T10" s="405"/>
      <c r="U10" s="405" t="s">
        <v>779</v>
      </c>
      <c r="V10" s="405" t="s">
        <v>68</v>
      </c>
      <c r="W10" s="405" t="s">
        <v>68</v>
      </c>
      <c r="X10" s="405" t="s">
        <v>68</v>
      </c>
      <c r="Y10" s="405" t="s">
        <v>68</v>
      </c>
      <c r="Z10" s="405" t="s">
        <v>69</v>
      </c>
      <c r="AA10" s="405"/>
      <c r="AB10" s="405">
        <v>10000000011</v>
      </c>
      <c r="AC10" s="406">
        <v>199</v>
      </c>
      <c r="AD10" s="406">
        <v>5</v>
      </c>
      <c r="AE10" s="406">
        <v>0</v>
      </c>
      <c r="AF10" s="407">
        <v>326.40000000000003</v>
      </c>
      <c r="AG10" s="407">
        <f t="shared" si="0"/>
        <v>0</v>
      </c>
      <c r="AH10" s="484">
        <f t="shared" si="1"/>
        <v>326.40000000000003</v>
      </c>
      <c r="AI10" s="434">
        <f t="shared" si="2"/>
        <v>349.24800000000005</v>
      </c>
      <c r="AJ10" s="410"/>
    </row>
    <row r="11" spans="1:37" s="508" customFormat="1" ht="15.75" thickBot="1">
      <c r="A11" s="411">
        <v>9</v>
      </c>
      <c r="B11" s="412" t="s">
        <v>0</v>
      </c>
      <c r="C11" s="412" t="s">
        <v>780</v>
      </c>
      <c r="D11" s="412" t="s">
        <v>756</v>
      </c>
      <c r="E11" s="412" t="s">
        <v>776</v>
      </c>
      <c r="F11" s="412" t="s">
        <v>777</v>
      </c>
      <c r="G11" s="412"/>
      <c r="H11" s="412" t="s">
        <v>778</v>
      </c>
      <c r="I11" s="412">
        <v>2000</v>
      </c>
      <c r="J11" s="412" t="s">
        <v>121</v>
      </c>
      <c r="K11" s="412"/>
      <c r="L11" s="412">
        <v>500</v>
      </c>
      <c r="M11" s="412" t="s">
        <v>74</v>
      </c>
      <c r="N11" s="412" t="s">
        <v>75</v>
      </c>
      <c r="O11" s="412" t="s">
        <v>65</v>
      </c>
      <c r="P11" s="412"/>
      <c r="Q11" s="412"/>
      <c r="R11" s="412"/>
      <c r="S11" s="412"/>
      <c r="T11" s="412"/>
      <c r="U11" s="412" t="s">
        <v>781</v>
      </c>
      <c r="V11" s="412" t="s">
        <v>68</v>
      </c>
      <c r="W11" s="412" t="s">
        <v>68</v>
      </c>
      <c r="X11" s="412" t="s">
        <v>68</v>
      </c>
      <c r="Y11" s="412" t="s">
        <v>68</v>
      </c>
      <c r="Z11" s="412" t="s">
        <v>69</v>
      </c>
      <c r="AA11" s="412"/>
      <c r="AB11" s="412">
        <v>10000000011</v>
      </c>
      <c r="AC11" s="413">
        <v>199</v>
      </c>
      <c r="AD11" s="413">
        <v>5</v>
      </c>
      <c r="AE11" s="413">
        <v>0</v>
      </c>
      <c r="AF11" s="414">
        <v>326.40000000000003</v>
      </c>
      <c r="AG11" s="414">
        <f t="shared" si="0"/>
        <v>0</v>
      </c>
      <c r="AH11" s="507">
        <f t="shared" si="1"/>
        <v>326.40000000000003</v>
      </c>
      <c r="AI11" s="451">
        <f t="shared" si="2"/>
        <v>349.24800000000005</v>
      </c>
      <c r="AJ11" s="416"/>
    </row>
    <row r="12" spans="1:37" s="39" customFormat="1" ht="15.75" thickBot="1">
      <c r="A12" s="382"/>
      <c r="B12" s="68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15"/>
      <c r="AD12" s="15"/>
      <c r="AE12" s="15"/>
      <c r="AF12" s="376"/>
      <c r="AG12" s="376"/>
      <c r="AH12" s="17"/>
      <c r="AI12" s="16"/>
      <c r="AJ12" s="69"/>
    </row>
    <row r="13" spans="1:37" s="488" customFormat="1" ht="15.75" thickBot="1">
      <c r="A13" s="439" t="s">
        <v>22</v>
      </c>
      <c r="B13" s="366" t="s">
        <v>23</v>
      </c>
      <c r="C13" s="366" t="s">
        <v>24</v>
      </c>
      <c r="D13" s="366" t="s">
        <v>25</v>
      </c>
      <c r="E13" s="366" t="s">
        <v>26</v>
      </c>
      <c r="F13" s="366" t="s">
        <v>27</v>
      </c>
      <c r="G13" s="366" t="s">
        <v>28</v>
      </c>
      <c r="H13" s="366" t="s">
        <v>29</v>
      </c>
      <c r="I13" s="366" t="s">
        <v>30</v>
      </c>
      <c r="J13" s="366" t="s">
        <v>31</v>
      </c>
      <c r="K13" s="366" t="s">
        <v>32</v>
      </c>
      <c r="L13" s="366" t="s">
        <v>33</v>
      </c>
      <c r="M13" s="366" t="s">
        <v>34</v>
      </c>
      <c r="N13" s="366" t="s">
        <v>35</v>
      </c>
      <c r="O13" s="366" t="s">
        <v>36</v>
      </c>
      <c r="P13" s="366" t="s">
        <v>37</v>
      </c>
      <c r="Q13" s="366" t="s">
        <v>38</v>
      </c>
      <c r="R13" s="366" t="s">
        <v>39</v>
      </c>
      <c r="S13" s="366" t="s">
        <v>40</v>
      </c>
      <c r="T13" s="366" t="s">
        <v>41</v>
      </c>
      <c r="U13" s="366" t="s">
        <v>42</v>
      </c>
      <c r="V13" s="366" t="s">
        <v>43</v>
      </c>
      <c r="W13" s="366" t="s">
        <v>44</v>
      </c>
      <c r="X13" s="366" t="s">
        <v>45</v>
      </c>
      <c r="Y13" s="366" t="s">
        <v>46</v>
      </c>
      <c r="Z13" s="366" t="s">
        <v>47</v>
      </c>
      <c r="AA13" s="366" t="s">
        <v>48</v>
      </c>
      <c r="AB13" s="366" t="s">
        <v>49</v>
      </c>
      <c r="AC13" s="367" t="s">
        <v>50</v>
      </c>
      <c r="AD13" s="367" t="s">
        <v>51</v>
      </c>
      <c r="AE13" s="367" t="s">
        <v>52</v>
      </c>
      <c r="AF13" s="377" t="s">
        <v>53</v>
      </c>
      <c r="AG13" s="377" t="s">
        <v>54</v>
      </c>
      <c r="AH13" s="367" t="s">
        <v>55</v>
      </c>
      <c r="AI13" s="368" t="s">
        <v>56</v>
      </c>
      <c r="AJ13" s="487"/>
      <c r="AK13" s="370"/>
    </row>
    <row r="14" spans="1:37" s="497" customFormat="1">
      <c r="A14" s="489">
        <v>1</v>
      </c>
      <c r="B14" s="490" t="s">
        <v>0</v>
      </c>
      <c r="C14" s="490" t="s">
        <v>782</v>
      </c>
      <c r="D14" s="490" t="s">
        <v>783</v>
      </c>
      <c r="E14" s="490" t="s">
        <v>784</v>
      </c>
      <c r="F14" s="490" t="s">
        <v>785</v>
      </c>
      <c r="G14" s="490"/>
      <c r="H14" s="490" t="s">
        <v>786</v>
      </c>
      <c r="I14" s="490" t="s">
        <v>746</v>
      </c>
      <c r="J14" s="490" t="s">
        <v>396</v>
      </c>
      <c r="K14" s="490"/>
      <c r="L14" s="490"/>
      <c r="M14" s="490" t="s">
        <v>74</v>
      </c>
      <c r="N14" s="490" t="s">
        <v>113</v>
      </c>
      <c r="O14" s="490" t="s">
        <v>787</v>
      </c>
      <c r="P14" s="490"/>
      <c r="Q14" s="490"/>
      <c r="R14" s="490"/>
      <c r="S14" s="490"/>
      <c r="T14" s="490"/>
      <c r="U14" s="490" t="s">
        <v>788</v>
      </c>
      <c r="V14" s="490" t="s">
        <v>68</v>
      </c>
      <c r="W14" s="490" t="s">
        <v>68</v>
      </c>
      <c r="X14" s="490" t="s">
        <v>68</v>
      </c>
      <c r="Y14" s="490" t="s">
        <v>68</v>
      </c>
      <c r="Z14" s="490" t="s">
        <v>69</v>
      </c>
      <c r="AA14" s="490"/>
      <c r="AB14" s="490">
        <v>17002000711</v>
      </c>
      <c r="AC14" s="491">
        <v>86</v>
      </c>
      <c r="AD14" s="491">
        <v>25</v>
      </c>
      <c r="AE14" s="491">
        <v>0</v>
      </c>
      <c r="AF14" s="492">
        <v>177.60000000000002</v>
      </c>
      <c r="AG14" s="492">
        <v>0</v>
      </c>
      <c r="AH14" s="493">
        <f t="shared" ref="AH14:AH23" si="3">AF14-AG14</f>
        <v>177.60000000000002</v>
      </c>
      <c r="AI14" s="494">
        <f>AF14*1.07</f>
        <v>190.03200000000004</v>
      </c>
      <c r="AJ14" s="495"/>
      <c r="AK14" s="485" t="s">
        <v>789</v>
      </c>
    </row>
    <row r="15" spans="1:37" s="497" customFormat="1">
      <c r="A15" s="489">
        <v>2</v>
      </c>
      <c r="B15" s="490" t="s">
        <v>0</v>
      </c>
      <c r="C15" s="490" t="s">
        <v>790</v>
      </c>
      <c r="D15" s="490" t="s">
        <v>783</v>
      </c>
      <c r="E15" s="490" t="s">
        <v>784</v>
      </c>
      <c r="F15" s="490" t="s">
        <v>785</v>
      </c>
      <c r="G15" s="490"/>
      <c r="H15" s="490" t="s">
        <v>786</v>
      </c>
      <c r="I15" s="490" t="s">
        <v>746</v>
      </c>
      <c r="J15" s="490" t="s">
        <v>396</v>
      </c>
      <c r="K15" s="490"/>
      <c r="L15" s="490"/>
      <c r="M15" s="490" t="s">
        <v>74</v>
      </c>
      <c r="N15" s="490" t="s">
        <v>113</v>
      </c>
      <c r="O15" s="490" t="s">
        <v>787</v>
      </c>
      <c r="P15" s="490"/>
      <c r="Q15" s="490"/>
      <c r="R15" s="490"/>
      <c r="S15" s="490"/>
      <c r="T15" s="490"/>
      <c r="U15" s="490" t="s">
        <v>791</v>
      </c>
      <c r="V15" s="490" t="s">
        <v>68</v>
      </c>
      <c r="W15" s="490" t="s">
        <v>68</v>
      </c>
      <c r="X15" s="490" t="s">
        <v>68</v>
      </c>
      <c r="Y15" s="490" t="s">
        <v>68</v>
      </c>
      <c r="Z15" s="490" t="s">
        <v>69</v>
      </c>
      <c r="AA15" s="490"/>
      <c r="AB15" s="490">
        <v>17002000711</v>
      </c>
      <c r="AC15" s="491">
        <v>86</v>
      </c>
      <c r="AD15" s="491">
        <v>25</v>
      </c>
      <c r="AE15" s="491">
        <v>0</v>
      </c>
      <c r="AF15" s="492">
        <v>177.60000000000002</v>
      </c>
      <c r="AG15" s="492">
        <v>0</v>
      </c>
      <c r="AH15" s="493">
        <f t="shared" si="3"/>
        <v>177.60000000000002</v>
      </c>
      <c r="AI15" s="494">
        <f t="shared" ref="AI15:AI23" si="4">AF15*1.07</f>
        <v>190.03200000000004</v>
      </c>
      <c r="AJ15" s="495"/>
      <c r="AK15" s="485" t="s">
        <v>792</v>
      </c>
    </row>
    <row r="16" spans="1:37" s="497" customFormat="1">
      <c r="A16" s="489">
        <v>3</v>
      </c>
      <c r="B16" s="490" t="s">
        <v>0</v>
      </c>
      <c r="C16" s="490" t="s">
        <v>793</v>
      </c>
      <c r="D16" s="490" t="s">
        <v>783</v>
      </c>
      <c r="E16" s="490" t="s">
        <v>784</v>
      </c>
      <c r="F16" s="490" t="s">
        <v>785</v>
      </c>
      <c r="G16" s="490"/>
      <c r="H16" s="490" t="s">
        <v>786</v>
      </c>
      <c r="I16" s="490" t="s">
        <v>746</v>
      </c>
      <c r="J16" s="490" t="s">
        <v>396</v>
      </c>
      <c r="K16" s="490"/>
      <c r="L16" s="490"/>
      <c r="M16" s="490" t="s">
        <v>74</v>
      </c>
      <c r="N16" s="490" t="s">
        <v>113</v>
      </c>
      <c r="O16" s="490" t="s">
        <v>787</v>
      </c>
      <c r="P16" s="490"/>
      <c r="Q16" s="490"/>
      <c r="R16" s="490"/>
      <c r="S16" s="490"/>
      <c r="T16" s="490"/>
      <c r="U16" s="490" t="s">
        <v>794</v>
      </c>
      <c r="V16" s="490" t="s">
        <v>68</v>
      </c>
      <c r="W16" s="490" t="s">
        <v>68</v>
      </c>
      <c r="X16" s="490" t="s">
        <v>68</v>
      </c>
      <c r="Y16" s="490" t="s">
        <v>68</v>
      </c>
      <c r="Z16" s="490" t="s">
        <v>69</v>
      </c>
      <c r="AA16" s="490"/>
      <c r="AB16" s="490">
        <v>17002000711</v>
      </c>
      <c r="AC16" s="491">
        <v>86</v>
      </c>
      <c r="AD16" s="491">
        <v>25</v>
      </c>
      <c r="AE16" s="491">
        <v>0</v>
      </c>
      <c r="AF16" s="492">
        <v>177.60000000000002</v>
      </c>
      <c r="AG16" s="492">
        <v>0</v>
      </c>
      <c r="AH16" s="493">
        <f t="shared" si="3"/>
        <v>177.60000000000002</v>
      </c>
      <c r="AI16" s="494">
        <f t="shared" si="4"/>
        <v>190.03200000000004</v>
      </c>
      <c r="AJ16" s="495"/>
      <c r="AK16" s="496"/>
    </row>
    <row r="17" spans="1:37" s="497" customFormat="1">
      <c r="A17" s="489">
        <v>4</v>
      </c>
      <c r="B17" s="490" t="s">
        <v>0</v>
      </c>
      <c r="C17" s="490" t="s">
        <v>795</v>
      </c>
      <c r="D17" s="490" t="s">
        <v>783</v>
      </c>
      <c r="E17" s="490" t="s">
        <v>784</v>
      </c>
      <c r="F17" s="490" t="s">
        <v>785</v>
      </c>
      <c r="G17" s="490"/>
      <c r="H17" s="490" t="s">
        <v>786</v>
      </c>
      <c r="I17" s="490" t="s">
        <v>746</v>
      </c>
      <c r="J17" s="490" t="s">
        <v>396</v>
      </c>
      <c r="K17" s="490"/>
      <c r="L17" s="490"/>
      <c r="M17" s="490" t="s">
        <v>74</v>
      </c>
      <c r="N17" s="490" t="s">
        <v>113</v>
      </c>
      <c r="O17" s="490" t="s">
        <v>787</v>
      </c>
      <c r="P17" s="490"/>
      <c r="Q17" s="490"/>
      <c r="R17" s="490"/>
      <c r="S17" s="490"/>
      <c r="T17" s="490"/>
      <c r="U17" s="490" t="s">
        <v>796</v>
      </c>
      <c r="V17" s="490" t="s">
        <v>68</v>
      </c>
      <c r="W17" s="490" t="s">
        <v>68</v>
      </c>
      <c r="X17" s="490" t="s">
        <v>68</v>
      </c>
      <c r="Y17" s="490" t="s">
        <v>68</v>
      </c>
      <c r="Z17" s="490" t="s">
        <v>69</v>
      </c>
      <c r="AA17" s="490"/>
      <c r="AB17" s="490">
        <v>17002000711</v>
      </c>
      <c r="AC17" s="491">
        <v>86</v>
      </c>
      <c r="AD17" s="491">
        <v>25</v>
      </c>
      <c r="AE17" s="491">
        <v>0</v>
      </c>
      <c r="AF17" s="492">
        <v>177.60000000000002</v>
      </c>
      <c r="AG17" s="492">
        <v>0</v>
      </c>
      <c r="AH17" s="493">
        <f t="shared" si="3"/>
        <v>177.60000000000002</v>
      </c>
      <c r="AI17" s="494">
        <f t="shared" si="4"/>
        <v>190.03200000000004</v>
      </c>
      <c r="AJ17" s="495"/>
      <c r="AK17" s="496"/>
    </row>
    <row r="18" spans="1:37" s="497" customFormat="1">
      <c r="A18" s="489">
        <v>5</v>
      </c>
      <c r="B18" s="490" t="s">
        <v>0</v>
      </c>
      <c r="C18" s="490" t="s">
        <v>797</v>
      </c>
      <c r="D18" s="490" t="s">
        <v>783</v>
      </c>
      <c r="E18" s="490" t="s">
        <v>784</v>
      </c>
      <c r="F18" s="490" t="s">
        <v>785</v>
      </c>
      <c r="G18" s="490"/>
      <c r="H18" s="490" t="s">
        <v>786</v>
      </c>
      <c r="I18" s="490" t="s">
        <v>746</v>
      </c>
      <c r="J18" s="490" t="s">
        <v>396</v>
      </c>
      <c r="K18" s="490"/>
      <c r="L18" s="490"/>
      <c r="M18" s="490" t="s">
        <v>74</v>
      </c>
      <c r="N18" s="490" t="s">
        <v>113</v>
      </c>
      <c r="O18" s="490" t="s">
        <v>787</v>
      </c>
      <c r="P18" s="490"/>
      <c r="Q18" s="490"/>
      <c r="R18" s="490"/>
      <c r="S18" s="490"/>
      <c r="T18" s="490"/>
      <c r="U18" s="490" t="s">
        <v>798</v>
      </c>
      <c r="V18" s="490" t="s">
        <v>68</v>
      </c>
      <c r="W18" s="490" t="s">
        <v>68</v>
      </c>
      <c r="X18" s="490" t="s">
        <v>68</v>
      </c>
      <c r="Y18" s="490" t="s">
        <v>68</v>
      </c>
      <c r="Z18" s="490" t="s">
        <v>69</v>
      </c>
      <c r="AA18" s="490"/>
      <c r="AB18" s="490">
        <v>17002000711</v>
      </c>
      <c r="AC18" s="491">
        <v>86</v>
      </c>
      <c r="AD18" s="491">
        <v>25</v>
      </c>
      <c r="AE18" s="491">
        <v>0</v>
      </c>
      <c r="AF18" s="492">
        <v>177.60000000000002</v>
      </c>
      <c r="AG18" s="492">
        <v>0</v>
      </c>
      <c r="AH18" s="493">
        <f t="shared" si="3"/>
        <v>177.60000000000002</v>
      </c>
      <c r="AI18" s="494">
        <f t="shared" si="4"/>
        <v>190.03200000000004</v>
      </c>
      <c r="AJ18" s="495"/>
      <c r="AK18" s="496"/>
    </row>
    <row r="19" spans="1:37" s="497" customFormat="1">
      <c r="A19" s="489">
        <v>6</v>
      </c>
      <c r="B19" s="490" t="s">
        <v>0</v>
      </c>
      <c r="C19" s="490" t="s">
        <v>799</v>
      </c>
      <c r="D19" s="490" t="s">
        <v>783</v>
      </c>
      <c r="E19" s="490" t="s">
        <v>784</v>
      </c>
      <c r="F19" s="490" t="s">
        <v>785</v>
      </c>
      <c r="G19" s="490"/>
      <c r="H19" s="490" t="s">
        <v>786</v>
      </c>
      <c r="I19" s="490" t="s">
        <v>746</v>
      </c>
      <c r="J19" s="490" t="s">
        <v>396</v>
      </c>
      <c r="K19" s="490"/>
      <c r="L19" s="490"/>
      <c r="M19" s="490" t="s">
        <v>74</v>
      </c>
      <c r="N19" s="490" t="s">
        <v>113</v>
      </c>
      <c r="O19" s="490" t="s">
        <v>787</v>
      </c>
      <c r="P19" s="490"/>
      <c r="Q19" s="490"/>
      <c r="R19" s="490"/>
      <c r="S19" s="490"/>
      <c r="T19" s="490"/>
      <c r="U19" s="490" t="s">
        <v>800</v>
      </c>
      <c r="V19" s="490" t="s">
        <v>68</v>
      </c>
      <c r="W19" s="490" t="s">
        <v>68</v>
      </c>
      <c r="X19" s="490" t="s">
        <v>68</v>
      </c>
      <c r="Y19" s="490" t="s">
        <v>68</v>
      </c>
      <c r="Z19" s="490" t="s">
        <v>69</v>
      </c>
      <c r="AA19" s="490"/>
      <c r="AB19" s="490">
        <v>17002000711</v>
      </c>
      <c r="AC19" s="491">
        <v>86</v>
      </c>
      <c r="AD19" s="491">
        <v>25</v>
      </c>
      <c r="AE19" s="491">
        <v>0</v>
      </c>
      <c r="AF19" s="492">
        <v>177.60000000000002</v>
      </c>
      <c r="AG19" s="492">
        <v>0</v>
      </c>
      <c r="AH19" s="493">
        <f t="shared" si="3"/>
        <v>177.60000000000002</v>
      </c>
      <c r="AI19" s="494">
        <f t="shared" si="4"/>
        <v>190.03200000000004</v>
      </c>
      <c r="AJ19" s="495"/>
      <c r="AK19" s="496"/>
    </row>
    <row r="20" spans="1:37" s="497" customFormat="1">
      <c r="A20" s="489">
        <v>7</v>
      </c>
      <c r="B20" s="490" t="s">
        <v>0</v>
      </c>
      <c r="C20" s="490" t="s">
        <v>801</v>
      </c>
      <c r="D20" s="490" t="s">
        <v>783</v>
      </c>
      <c r="E20" s="490" t="s">
        <v>784</v>
      </c>
      <c r="F20" s="490" t="s">
        <v>785</v>
      </c>
      <c r="G20" s="490"/>
      <c r="H20" s="490" t="s">
        <v>786</v>
      </c>
      <c r="I20" s="490" t="s">
        <v>746</v>
      </c>
      <c r="J20" s="490" t="s">
        <v>396</v>
      </c>
      <c r="K20" s="490"/>
      <c r="L20" s="490"/>
      <c r="M20" s="490" t="s">
        <v>74</v>
      </c>
      <c r="N20" s="490" t="s">
        <v>113</v>
      </c>
      <c r="O20" s="490" t="s">
        <v>787</v>
      </c>
      <c r="P20" s="490"/>
      <c r="Q20" s="490"/>
      <c r="R20" s="490"/>
      <c r="S20" s="490"/>
      <c r="T20" s="490"/>
      <c r="U20" s="490" t="s">
        <v>802</v>
      </c>
      <c r="V20" s="490" t="s">
        <v>68</v>
      </c>
      <c r="W20" s="490" t="s">
        <v>68</v>
      </c>
      <c r="X20" s="490" t="s">
        <v>68</v>
      </c>
      <c r="Y20" s="490" t="s">
        <v>68</v>
      </c>
      <c r="Z20" s="490" t="s">
        <v>69</v>
      </c>
      <c r="AA20" s="490"/>
      <c r="AB20" s="490">
        <v>17002000711</v>
      </c>
      <c r="AC20" s="491">
        <v>86</v>
      </c>
      <c r="AD20" s="491">
        <v>25</v>
      </c>
      <c r="AE20" s="491">
        <v>0</v>
      </c>
      <c r="AF20" s="492">
        <v>177.60000000000002</v>
      </c>
      <c r="AG20" s="492">
        <v>0</v>
      </c>
      <c r="AH20" s="493">
        <f t="shared" si="3"/>
        <v>177.60000000000002</v>
      </c>
      <c r="AI20" s="494">
        <f t="shared" si="4"/>
        <v>190.03200000000004</v>
      </c>
      <c r="AJ20" s="495"/>
      <c r="AK20" s="496"/>
    </row>
    <row r="21" spans="1:37" s="497" customFormat="1">
      <c r="A21" s="489">
        <v>8</v>
      </c>
      <c r="B21" s="490" t="s">
        <v>0</v>
      </c>
      <c r="C21" s="490" t="s">
        <v>803</v>
      </c>
      <c r="D21" s="490" t="s">
        <v>783</v>
      </c>
      <c r="E21" s="490" t="s">
        <v>784</v>
      </c>
      <c r="F21" s="490" t="s">
        <v>785</v>
      </c>
      <c r="G21" s="490"/>
      <c r="H21" s="490" t="s">
        <v>786</v>
      </c>
      <c r="I21" s="490" t="s">
        <v>746</v>
      </c>
      <c r="J21" s="490" t="s">
        <v>396</v>
      </c>
      <c r="K21" s="490"/>
      <c r="L21" s="490"/>
      <c r="M21" s="490" t="s">
        <v>74</v>
      </c>
      <c r="N21" s="490" t="s">
        <v>113</v>
      </c>
      <c r="O21" s="490" t="s">
        <v>787</v>
      </c>
      <c r="P21" s="490"/>
      <c r="Q21" s="490"/>
      <c r="R21" s="490"/>
      <c r="S21" s="490"/>
      <c r="T21" s="490"/>
      <c r="U21" s="490" t="s">
        <v>804</v>
      </c>
      <c r="V21" s="490" t="s">
        <v>68</v>
      </c>
      <c r="W21" s="490" t="s">
        <v>68</v>
      </c>
      <c r="X21" s="490" t="s">
        <v>68</v>
      </c>
      <c r="Y21" s="490" t="s">
        <v>68</v>
      </c>
      <c r="Z21" s="490" t="s">
        <v>69</v>
      </c>
      <c r="AA21" s="490"/>
      <c r="AB21" s="490">
        <v>17002000711</v>
      </c>
      <c r="AC21" s="491">
        <v>86</v>
      </c>
      <c r="AD21" s="491">
        <v>25</v>
      </c>
      <c r="AE21" s="491">
        <v>0</v>
      </c>
      <c r="AF21" s="492">
        <v>177.60000000000002</v>
      </c>
      <c r="AG21" s="492">
        <v>0</v>
      </c>
      <c r="AH21" s="493">
        <f t="shared" si="3"/>
        <v>177.60000000000002</v>
      </c>
      <c r="AI21" s="494">
        <f t="shared" si="4"/>
        <v>190.03200000000004</v>
      </c>
      <c r="AJ21" s="495"/>
      <c r="AK21" s="496"/>
    </row>
    <row r="22" spans="1:37" s="497" customFormat="1">
      <c r="A22" s="489">
        <v>9</v>
      </c>
      <c r="B22" s="490" t="s">
        <v>0</v>
      </c>
      <c r="C22" s="490" t="s">
        <v>805</v>
      </c>
      <c r="D22" s="490" t="s">
        <v>783</v>
      </c>
      <c r="E22" s="490" t="s">
        <v>784</v>
      </c>
      <c r="F22" s="490" t="s">
        <v>785</v>
      </c>
      <c r="G22" s="490"/>
      <c r="H22" s="490" t="s">
        <v>786</v>
      </c>
      <c r="I22" s="490" t="s">
        <v>746</v>
      </c>
      <c r="J22" s="490" t="s">
        <v>396</v>
      </c>
      <c r="K22" s="490"/>
      <c r="L22" s="490"/>
      <c r="M22" s="490" t="s">
        <v>74</v>
      </c>
      <c r="N22" s="490" t="s">
        <v>113</v>
      </c>
      <c r="O22" s="490" t="s">
        <v>787</v>
      </c>
      <c r="P22" s="490"/>
      <c r="Q22" s="490"/>
      <c r="R22" s="490"/>
      <c r="S22" s="490"/>
      <c r="T22" s="490"/>
      <c r="U22" s="490" t="s">
        <v>806</v>
      </c>
      <c r="V22" s="490" t="s">
        <v>68</v>
      </c>
      <c r="W22" s="490" t="s">
        <v>68</v>
      </c>
      <c r="X22" s="490" t="s">
        <v>68</v>
      </c>
      <c r="Y22" s="490" t="s">
        <v>68</v>
      </c>
      <c r="Z22" s="490" t="s">
        <v>69</v>
      </c>
      <c r="AA22" s="490"/>
      <c r="AB22" s="490">
        <v>17002000711</v>
      </c>
      <c r="AC22" s="491">
        <v>86</v>
      </c>
      <c r="AD22" s="491">
        <v>25</v>
      </c>
      <c r="AE22" s="491">
        <v>0</v>
      </c>
      <c r="AF22" s="492">
        <v>177.60000000000002</v>
      </c>
      <c r="AG22" s="492">
        <v>0</v>
      </c>
      <c r="AH22" s="493">
        <f t="shared" si="3"/>
        <v>177.60000000000002</v>
      </c>
      <c r="AI22" s="494">
        <f t="shared" si="4"/>
        <v>190.03200000000004</v>
      </c>
      <c r="AJ22" s="495"/>
      <c r="AK22" s="496"/>
    </row>
    <row r="23" spans="1:37" s="506" customFormat="1" ht="15.75" thickBot="1">
      <c r="A23" s="498">
        <v>10</v>
      </c>
      <c r="B23" s="499" t="s">
        <v>0</v>
      </c>
      <c r="C23" s="499" t="s">
        <v>807</v>
      </c>
      <c r="D23" s="499" t="s">
        <v>783</v>
      </c>
      <c r="E23" s="499" t="s">
        <v>784</v>
      </c>
      <c r="F23" s="499" t="s">
        <v>785</v>
      </c>
      <c r="G23" s="499"/>
      <c r="H23" s="499" t="s">
        <v>786</v>
      </c>
      <c r="I23" s="499" t="s">
        <v>746</v>
      </c>
      <c r="J23" s="499" t="s">
        <v>396</v>
      </c>
      <c r="K23" s="499"/>
      <c r="L23" s="499"/>
      <c r="M23" s="499" t="s">
        <v>74</v>
      </c>
      <c r="N23" s="499" t="s">
        <v>113</v>
      </c>
      <c r="O23" s="499" t="s">
        <v>787</v>
      </c>
      <c r="P23" s="499"/>
      <c r="Q23" s="499"/>
      <c r="R23" s="499"/>
      <c r="S23" s="499"/>
      <c r="T23" s="499"/>
      <c r="U23" s="499" t="s">
        <v>808</v>
      </c>
      <c r="V23" s="499" t="s">
        <v>68</v>
      </c>
      <c r="W23" s="499" t="s">
        <v>68</v>
      </c>
      <c r="X23" s="499" t="s">
        <v>68</v>
      </c>
      <c r="Y23" s="499" t="s">
        <v>68</v>
      </c>
      <c r="Z23" s="499" t="s">
        <v>69</v>
      </c>
      <c r="AA23" s="499"/>
      <c r="AB23" s="499">
        <v>17002000711</v>
      </c>
      <c r="AC23" s="500">
        <v>86</v>
      </c>
      <c r="AD23" s="500">
        <v>25</v>
      </c>
      <c r="AE23" s="500">
        <v>0</v>
      </c>
      <c r="AF23" s="501">
        <v>177.60000000000002</v>
      </c>
      <c r="AG23" s="501">
        <v>0</v>
      </c>
      <c r="AH23" s="502">
        <f t="shared" si="3"/>
        <v>177.60000000000002</v>
      </c>
      <c r="AI23" s="503">
        <f t="shared" si="4"/>
        <v>190.03200000000004</v>
      </c>
      <c r="AJ23" s="504"/>
      <c r="AK23" s="505"/>
    </row>
    <row r="24" spans="1:37" s="43" customFormat="1" ht="15.75" thickBot="1">
      <c r="A24" s="478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5"/>
      <c r="AD24" s="45"/>
      <c r="AE24" s="45"/>
      <c r="AF24" s="470"/>
      <c r="AG24" s="470"/>
      <c r="AH24" s="70"/>
      <c r="AI24" s="46"/>
      <c r="AJ24" s="42"/>
      <c r="AK24" s="47"/>
    </row>
    <row r="25" spans="1:37" s="488" customFormat="1" ht="18" customHeight="1" thickBot="1">
      <c r="A25" s="439" t="s">
        <v>22</v>
      </c>
      <c r="B25" s="366" t="s">
        <v>23</v>
      </c>
      <c r="C25" s="366" t="s">
        <v>24</v>
      </c>
      <c r="D25" s="366" t="s">
        <v>25</v>
      </c>
      <c r="E25" s="366" t="s">
        <v>26</v>
      </c>
      <c r="F25" s="366" t="s">
        <v>27</v>
      </c>
      <c r="G25" s="366" t="s">
        <v>28</v>
      </c>
      <c r="H25" s="366" t="s">
        <v>29</v>
      </c>
      <c r="I25" s="366" t="s">
        <v>30</v>
      </c>
      <c r="J25" s="366" t="s">
        <v>31</v>
      </c>
      <c r="K25" s="366" t="s">
        <v>32</v>
      </c>
      <c r="L25" s="366" t="s">
        <v>33</v>
      </c>
      <c r="M25" s="366" t="s">
        <v>34</v>
      </c>
      <c r="N25" s="366" t="s">
        <v>35</v>
      </c>
      <c r="O25" s="366" t="s">
        <v>36</v>
      </c>
      <c r="P25" s="366" t="s">
        <v>37</v>
      </c>
      <c r="Q25" s="366" t="s">
        <v>38</v>
      </c>
      <c r="R25" s="366" t="s">
        <v>39</v>
      </c>
      <c r="S25" s="366" t="s">
        <v>40</v>
      </c>
      <c r="T25" s="366" t="s">
        <v>41</v>
      </c>
      <c r="U25" s="366" t="s">
        <v>42</v>
      </c>
      <c r="V25" s="366" t="s">
        <v>43</v>
      </c>
      <c r="W25" s="366" t="s">
        <v>44</v>
      </c>
      <c r="X25" s="366" t="s">
        <v>45</v>
      </c>
      <c r="Y25" s="366" t="s">
        <v>46</v>
      </c>
      <c r="Z25" s="366" t="s">
        <v>47</v>
      </c>
      <c r="AA25" s="366" t="s">
        <v>48</v>
      </c>
      <c r="AB25" s="366" t="s">
        <v>49</v>
      </c>
      <c r="AC25" s="367" t="s">
        <v>50</v>
      </c>
      <c r="AD25" s="367" t="s">
        <v>51</v>
      </c>
      <c r="AE25" s="367" t="s">
        <v>52</v>
      </c>
      <c r="AF25" s="377" t="s">
        <v>53</v>
      </c>
      <c r="AG25" s="377" t="s">
        <v>54</v>
      </c>
      <c r="AH25" s="367" t="s">
        <v>55</v>
      </c>
      <c r="AI25" s="368" t="s">
        <v>56</v>
      </c>
      <c r="AJ25" s="487"/>
      <c r="AK25" s="370"/>
    </row>
    <row r="26" spans="1:37" s="497" customFormat="1">
      <c r="A26" s="489">
        <v>1</v>
      </c>
      <c r="B26" s="490" t="s">
        <v>0</v>
      </c>
      <c r="C26" s="490" t="s">
        <v>809</v>
      </c>
      <c r="D26" s="490" t="s">
        <v>810</v>
      </c>
      <c r="E26" s="490" t="s">
        <v>784</v>
      </c>
      <c r="F26" s="490" t="s">
        <v>785</v>
      </c>
      <c r="G26" s="490"/>
      <c r="H26" s="490" t="s">
        <v>786</v>
      </c>
      <c r="I26" s="490" t="s">
        <v>746</v>
      </c>
      <c r="J26" s="490" t="s">
        <v>396</v>
      </c>
      <c r="K26" s="490"/>
      <c r="L26" s="490"/>
      <c r="M26" s="490" t="s">
        <v>74</v>
      </c>
      <c r="N26" s="490" t="s">
        <v>113</v>
      </c>
      <c r="O26" s="490" t="s">
        <v>787</v>
      </c>
      <c r="P26" s="490"/>
      <c r="Q26" s="490"/>
      <c r="R26" s="490"/>
      <c r="S26" s="490"/>
      <c r="T26" s="490"/>
      <c r="U26" s="490" t="s">
        <v>811</v>
      </c>
      <c r="V26" s="490" t="s">
        <v>68</v>
      </c>
      <c r="W26" s="490" t="s">
        <v>68</v>
      </c>
      <c r="X26" s="490" t="s">
        <v>68</v>
      </c>
      <c r="Y26" s="490" t="s">
        <v>68</v>
      </c>
      <c r="Z26" s="490" t="s">
        <v>69</v>
      </c>
      <c r="AA26" s="490"/>
      <c r="AB26" s="490">
        <v>17002000711</v>
      </c>
      <c r="AC26" s="491">
        <v>86</v>
      </c>
      <c r="AD26" s="491">
        <v>25</v>
      </c>
      <c r="AE26" s="491">
        <v>0</v>
      </c>
      <c r="AF26" s="492">
        <v>177.60000000000002</v>
      </c>
      <c r="AG26" s="492">
        <v>0</v>
      </c>
      <c r="AH26" s="493">
        <f t="shared" ref="AH26:AH35" si="5">AF26-AG26</f>
        <v>177.60000000000002</v>
      </c>
      <c r="AI26" s="494">
        <f>AF26*1.07</f>
        <v>190.03200000000004</v>
      </c>
      <c r="AJ26" s="495"/>
      <c r="AK26" s="485" t="s">
        <v>789</v>
      </c>
    </row>
    <row r="27" spans="1:37" s="497" customFormat="1">
      <c r="A27" s="489">
        <v>2</v>
      </c>
      <c r="B27" s="490" t="s">
        <v>0</v>
      </c>
      <c r="C27" s="490" t="s">
        <v>812</v>
      </c>
      <c r="D27" s="490" t="s">
        <v>810</v>
      </c>
      <c r="E27" s="490" t="s">
        <v>784</v>
      </c>
      <c r="F27" s="490" t="s">
        <v>785</v>
      </c>
      <c r="G27" s="490"/>
      <c r="H27" s="490" t="s">
        <v>786</v>
      </c>
      <c r="I27" s="490" t="s">
        <v>746</v>
      </c>
      <c r="J27" s="490" t="s">
        <v>396</v>
      </c>
      <c r="K27" s="490"/>
      <c r="L27" s="490"/>
      <c r="M27" s="490" t="s">
        <v>74</v>
      </c>
      <c r="N27" s="490" t="s">
        <v>113</v>
      </c>
      <c r="O27" s="490" t="s">
        <v>787</v>
      </c>
      <c r="P27" s="490"/>
      <c r="Q27" s="490"/>
      <c r="R27" s="490"/>
      <c r="S27" s="490"/>
      <c r="T27" s="490"/>
      <c r="U27" s="490" t="s">
        <v>813</v>
      </c>
      <c r="V27" s="490" t="s">
        <v>68</v>
      </c>
      <c r="W27" s="490" t="s">
        <v>68</v>
      </c>
      <c r="X27" s="490" t="s">
        <v>68</v>
      </c>
      <c r="Y27" s="490" t="s">
        <v>68</v>
      </c>
      <c r="Z27" s="490" t="s">
        <v>69</v>
      </c>
      <c r="AA27" s="490"/>
      <c r="AB27" s="490">
        <v>17002000711</v>
      </c>
      <c r="AC27" s="491">
        <v>86</v>
      </c>
      <c r="AD27" s="491">
        <v>25</v>
      </c>
      <c r="AE27" s="491">
        <v>0</v>
      </c>
      <c r="AF27" s="492">
        <v>177.60000000000002</v>
      </c>
      <c r="AG27" s="492">
        <v>0</v>
      </c>
      <c r="AH27" s="493">
        <f t="shared" si="5"/>
        <v>177.60000000000002</v>
      </c>
      <c r="AI27" s="494">
        <f t="shared" ref="AI27:AI35" si="6">AF27*1.07</f>
        <v>190.03200000000004</v>
      </c>
      <c r="AJ27" s="495"/>
      <c r="AK27" s="485" t="s">
        <v>792</v>
      </c>
    </row>
    <row r="28" spans="1:37" s="497" customFormat="1">
      <c r="A28" s="489">
        <v>3</v>
      </c>
      <c r="B28" s="490" t="s">
        <v>0</v>
      </c>
      <c r="C28" s="490" t="s">
        <v>814</v>
      </c>
      <c r="D28" s="490" t="s">
        <v>810</v>
      </c>
      <c r="E28" s="490" t="s">
        <v>784</v>
      </c>
      <c r="F28" s="490" t="s">
        <v>785</v>
      </c>
      <c r="G28" s="490"/>
      <c r="H28" s="490" t="s">
        <v>786</v>
      </c>
      <c r="I28" s="490" t="s">
        <v>746</v>
      </c>
      <c r="J28" s="490" t="s">
        <v>396</v>
      </c>
      <c r="K28" s="490"/>
      <c r="L28" s="490"/>
      <c r="M28" s="490" t="s">
        <v>74</v>
      </c>
      <c r="N28" s="490" t="s">
        <v>113</v>
      </c>
      <c r="O28" s="490" t="s">
        <v>787</v>
      </c>
      <c r="P28" s="490"/>
      <c r="Q28" s="490"/>
      <c r="R28" s="490"/>
      <c r="S28" s="490"/>
      <c r="T28" s="490"/>
      <c r="U28" s="490" t="s">
        <v>815</v>
      </c>
      <c r="V28" s="490" t="s">
        <v>68</v>
      </c>
      <c r="W28" s="490" t="s">
        <v>68</v>
      </c>
      <c r="X28" s="490" t="s">
        <v>68</v>
      </c>
      <c r="Y28" s="490" t="s">
        <v>68</v>
      </c>
      <c r="Z28" s="490" t="s">
        <v>69</v>
      </c>
      <c r="AA28" s="490"/>
      <c r="AB28" s="490">
        <v>17002000711</v>
      </c>
      <c r="AC28" s="491">
        <v>86</v>
      </c>
      <c r="AD28" s="491">
        <v>25</v>
      </c>
      <c r="AE28" s="491">
        <v>0</v>
      </c>
      <c r="AF28" s="492">
        <v>177.60000000000002</v>
      </c>
      <c r="AG28" s="492">
        <v>0</v>
      </c>
      <c r="AH28" s="493">
        <f t="shared" si="5"/>
        <v>177.60000000000002</v>
      </c>
      <c r="AI28" s="494">
        <f t="shared" si="6"/>
        <v>190.03200000000004</v>
      </c>
      <c r="AJ28" s="495"/>
      <c r="AK28" s="496"/>
    </row>
    <row r="29" spans="1:37" s="497" customFormat="1">
      <c r="A29" s="489">
        <v>4</v>
      </c>
      <c r="B29" s="490" t="s">
        <v>0</v>
      </c>
      <c r="C29" s="490" t="s">
        <v>816</v>
      </c>
      <c r="D29" s="490" t="s">
        <v>810</v>
      </c>
      <c r="E29" s="490" t="s">
        <v>784</v>
      </c>
      <c r="F29" s="490" t="s">
        <v>785</v>
      </c>
      <c r="G29" s="490"/>
      <c r="H29" s="490" t="s">
        <v>786</v>
      </c>
      <c r="I29" s="490" t="s">
        <v>746</v>
      </c>
      <c r="J29" s="490" t="s">
        <v>396</v>
      </c>
      <c r="K29" s="490"/>
      <c r="L29" s="490"/>
      <c r="M29" s="490" t="s">
        <v>74</v>
      </c>
      <c r="N29" s="490" t="s">
        <v>113</v>
      </c>
      <c r="O29" s="490" t="s">
        <v>787</v>
      </c>
      <c r="P29" s="490"/>
      <c r="Q29" s="490"/>
      <c r="R29" s="490"/>
      <c r="S29" s="490"/>
      <c r="T29" s="490"/>
      <c r="U29" s="490" t="s">
        <v>817</v>
      </c>
      <c r="V29" s="490" t="s">
        <v>68</v>
      </c>
      <c r="W29" s="490" t="s">
        <v>68</v>
      </c>
      <c r="X29" s="490" t="s">
        <v>68</v>
      </c>
      <c r="Y29" s="490" t="s">
        <v>68</v>
      </c>
      <c r="Z29" s="490" t="s">
        <v>69</v>
      </c>
      <c r="AA29" s="490"/>
      <c r="AB29" s="490">
        <v>17002000711</v>
      </c>
      <c r="AC29" s="491">
        <v>86</v>
      </c>
      <c r="AD29" s="491">
        <v>25</v>
      </c>
      <c r="AE29" s="491">
        <v>0</v>
      </c>
      <c r="AF29" s="492">
        <v>177.60000000000002</v>
      </c>
      <c r="AG29" s="492">
        <v>0</v>
      </c>
      <c r="AH29" s="493">
        <f t="shared" si="5"/>
        <v>177.60000000000002</v>
      </c>
      <c r="AI29" s="494">
        <f t="shared" si="6"/>
        <v>190.03200000000004</v>
      </c>
      <c r="AJ29" s="495"/>
      <c r="AK29" s="496"/>
    </row>
    <row r="30" spans="1:37" s="497" customFormat="1">
      <c r="A30" s="489">
        <v>5</v>
      </c>
      <c r="B30" s="490" t="s">
        <v>0</v>
      </c>
      <c r="C30" s="490" t="s">
        <v>818</v>
      </c>
      <c r="D30" s="490" t="s">
        <v>810</v>
      </c>
      <c r="E30" s="490" t="s">
        <v>784</v>
      </c>
      <c r="F30" s="490" t="s">
        <v>785</v>
      </c>
      <c r="G30" s="490"/>
      <c r="H30" s="490" t="s">
        <v>786</v>
      </c>
      <c r="I30" s="490" t="s">
        <v>746</v>
      </c>
      <c r="J30" s="490" t="s">
        <v>396</v>
      </c>
      <c r="K30" s="490"/>
      <c r="L30" s="490"/>
      <c r="M30" s="490" t="s">
        <v>74</v>
      </c>
      <c r="N30" s="490" t="s">
        <v>113</v>
      </c>
      <c r="O30" s="490" t="s">
        <v>787</v>
      </c>
      <c r="P30" s="490"/>
      <c r="Q30" s="490"/>
      <c r="R30" s="490"/>
      <c r="S30" s="490"/>
      <c r="T30" s="490"/>
      <c r="U30" s="490" t="s">
        <v>819</v>
      </c>
      <c r="V30" s="490" t="s">
        <v>68</v>
      </c>
      <c r="W30" s="490" t="s">
        <v>68</v>
      </c>
      <c r="X30" s="490" t="s">
        <v>68</v>
      </c>
      <c r="Y30" s="490" t="s">
        <v>68</v>
      </c>
      <c r="Z30" s="490" t="s">
        <v>69</v>
      </c>
      <c r="AA30" s="490"/>
      <c r="AB30" s="490">
        <v>17002000711</v>
      </c>
      <c r="AC30" s="491">
        <v>86</v>
      </c>
      <c r="AD30" s="491">
        <v>25</v>
      </c>
      <c r="AE30" s="491">
        <v>0</v>
      </c>
      <c r="AF30" s="492">
        <v>177.60000000000002</v>
      </c>
      <c r="AG30" s="492">
        <v>0</v>
      </c>
      <c r="AH30" s="493">
        <f t="shared" si="5"/>
        <v>177.60000000000002</v>
      </c>
      <c r="AI30" s="494">
        <f t="shared" si="6"/>
        <v>190.03200000000004</v>
      </c>
      <c r="AJ30" s="495"/>
      <c r="AK30" s="496"/>
    </row>
    <row r="31" spans="1:37" s="497" customFormat="1">
      <c r="A31" s="489">
        <v>6</v>
      </c>
      <c r="B31" s="490" t="s">
        <v>0</v>
      </c>
      <c r="C31" s="490" t="s">
        <v>820</v>
      </c>
      <c r="D31" s="490" t="s">
        <v>810</v>
      </c>
      <c r="E31" s="490" t="s">
        <v>784</v>
      </c>
      <c r="F31" s="490" t="s">
        <v>785</v>
      </c>
      <c r="G31" s="490"/>
      <c r="H31" s="490" t="s">
        <v>786</v>
      </c>
      <c r="I31" s="490" t="s">
        <v>746</v>
      </c>
      <c r="J31" s="490" t="s">
        <v>396</v>
      </c>
      <c r="K31" s="490"/>
      <c r="L31" s="490"/>
      <c r="M31" s="490" t="s">
        <v>74</v>
      </c>
      <c r="N31" s="490" t="s">
        <v>113</v>
      </c>
      <c r="O31" s="490" t="s">
        <v>787</v>
      </c>
      <c r="P31" s="490"/>
      <c r="Q31" s="490"/>
      <c r="R31" s="490"/>
      <c r="S31" s="490"/>
      <c r="T31" s="490"/>
      <c r="U31" s="490" t="s">
        <v>821</v>
      </c>
      <c r="V31" s="490" t="s">
        <v>68</v>
      </c>
      <c r="W31" s="490" t="s">
        <v>68</v>
      </c>
      <c r="X31" s="490" t="s">
        <v>68</v>
      </c>
      <c r="Y31" s="490" t="s">
        <v>68</v>
      </c>
      <c r="Z31" s="490" t="s">
        <v>69</v>
      </c>
      <c r="AA31" s="490"/>
      <c r="AB31" s="490">
        <v>17002000711</v>
      </c>
      <c r="AC31" s="491">
        <v>86</v>
      </c>
      <c r="AD31" s="491">
        <v>25</v>
      </c>
      <c r="AE31" s="491">
        <v>0</v>
      </c>
      <c r="AF31" s="492">
        <v>177.60000000000002</v>
      </c>
      <c r="AG31" s="492">
        <v>0</v>
      </c>
      <c r="AH31" s="493">
        <f t="shared" si="5"/>
        <v>177.60000000000002</v>
      </c>
      <c r="AI31" s="494">
        <f t="shared" si="6"/>
        <v>190.03200000000004</v>
      </c>
      <c r="AJ31" s="495"/>
      <c r="AK31" s="496"/>
    </row>
    <row r="32" spans="1:37" s="497" customFormat="1">
      <c r="A32" s="489">
        <v>7</v>
      </c>
      <c r="B32" s="490" t="s">
        <v>0</v>
      </c>
      <c r="C32" s="490" t="s">
        <v>822</v>
      </c>
      <c r="D32" s="490" t="s">
        <v>810</v>
      </c>
      <c r="E32" s="490" t="s">
        <v>784</v>
      </c>
      <c r="F32" s="490" t="s">
        <v>785</v>
      </c>
      <c r="G32" s="490"/>
      <c r="H32" s="490" t="s">
        <v>786</v>
      </c>
      <c r="I32" s="490" t="s">
        <v>746</v>
      </c>
      <c r="J32" s="490" t="s">
        <v>396</v>
      </c>
      <c r="K32" s="490"/>
      <c r="L32" s="490"/>
      <c r="M32" s="490" t="s">
        <v>74</v>
      </c>
      <c r="N32" s="490" t="s">
        <v>113</v>
      </c>
      <c r="O32" s="490" t="s">
        <v>787</v>
      </c>
      <c r="P32" s="490"/>
      <c r="Q32" s="490"/>
      <c r="R32" s="490"/>
      <c r="S32" s="490"/>
      <c r="T32" s="490"/>
      <c r="U32" s="490" t="s">
        <v>823</v>
      </c>
      <c r="V32" s="490" t="s">
        <v>68</v>
      </c>
      <c r="W32" s="490" t="s">
        <v>68</v>
      </c>
      <c r="X32" s="490" t="s">
        <v>68</v>
      </c>
      <c r="Y32" s="490" t="s">
        <v>68</v>
      </c>
      <c r="Z32" s="490" t="s">
        <v>69</v>
      </c>
      <c r="AA32" s="490"/>
      <c r="AB32" s="490">
        <v>17002000711</v>
      </c>
      <c r="AC32" s="491">
        <v>86</v>
      </c>
      <c r="AD32" s="491">
        <v>25</v>
      </c>
      <c r="AE32" s="491">
        <v>0</v>
      </c>
      <c r="AF32" s="492">
        <v>177.60000000000002</v>
      </c>
      <c r="AG32" s="492">
        <v>0</v>
      </c>
      <c r="AH32" s="493">
        <f t="shared" si="5"/>
        <v>177.60000000000002</v>
      </c>
      <c r="AI32" s="494">
        <f t="shared" si="6"/>
        <v>190.03200000000004</v>
      </c>
      <c r="AJ32" s="495"/>
      <c r="AK32" s="496"/>
    </row>
    <row r="33" spans="1:37" s="497" customFormat="1">
      <c r="A33" s="489">
        <v>8</v>
      </c>
      <c r="B33" s="490" t="s">
        <v>0</v>
      </c>
      <c r="C33" s="490" t="s">
        <v>824</v>
      </c>
      <c r="D33" s="490" t="s">
        <v>810</v>
      </c>
      <c r="E33" s="490" t="s">
        <v>784</v>
      </c>
      <c r="F33" s="490" t="s">
        <v>785</v>
      </c>
      <c r="G33" s="490"/>
      <c r="H33" s="490" t="s">
        <v>786</v>
      </c>
      <c r="I33" s="490" t="s">
        <v>746</v>
      </c>
      <c r="J33" s="490" t="s">
        <v>396</v>
      </c>
      <c r="K33" s="490"/>
      <c r="L33" s="490"/>
      <c r="M33" s="490" t="s">
        <v>74</v>
      </c>
      <c r="N33" s="490" t="s">
        <v>113</v>
      </c>
      <c r="O33" s="490" t="s">
        <v>787</v>
      </c>
      <c r="P33" s="490"/>
      <c r="Q33" s="490"/>
      <c r="R33" s="490"/>
      <c r="S33" s="490"/>
      <c r="T33" s="490"/>
      <c r="U33" s="490" t="s">
        <v>825</v>
      </c>
      <c r="V33" s="490" t="s">
        <v>68</v>
      </c>
      <c r="W33" s="490" t="s">
        <v>68</v>
      </c>
      <c r="X33" s="490" t="s">
        <v>68</v>
      </c>
      <c r="Y33" s="490" t="s">
        <v>68</v>
      </c>
      <c r="Z33" s="490" t="s">
        <v>69</v>
      </c>
      <c r="AA33" s="490"/>
      <c r="AB33" s="490">
        <v>17002000711</v>
      </c>
      <c r="AC33" s="491">
        <v>86</v>
      </c>
      <c r="AD33" s="491">
        <v>25</v>
      </c>
      <c r="AE33" s="491">
        <v>0</v>
      </c>
      <c r="AF33" s="492">
        <v>177.60000000000002</v>
      </c>
      <c r="AG33" s="492">
        <v>0</v>
      </c>
      <c r="AH33" s="493">
        <f t="shared" si="5"/>
        <v>177.60000000000002</v>
      </c>
      <c r="AI33" s="494">
        <f t="shared" si="6"/>
        <v>190.03200000000004</v>
      </c>
      <c r="AJ33" s="495"/>
      <c r="AK33" s="496"/>
    </row>
    <row r="34" spans="1:37" s="497" customFormat="1">
      <c r="A34" s="489">
        <v>9</v>
      </c>
      <c r="B34" s="490" t="s">
        <v>0</v>
      </c>
      <c r="C34" s="490" t="s">
        <v>826</v>
      </c>
      <c r="D34" s="490" t="s">
        <v>810</v>
      </c>
      <c r="E34" s="490" t="s">
        <v>784</v>
      </c>
      <c r="F34" s="490" t="s">
        <v>785</v>
      </c>
      <c r="G34" s="490"/>
      <c r="H34" s="490" t="s">
        <v>786</v>
      </c>
      <c r="I34" s="490" t="s">
        <v>746</v>
      </c>
      <c r="J34" s="490" t="s">
        <v>396</v>
      </c>
      <c r="K34" s="490"/>
      <c r="L34" s="490"/>
      <c r="M34" s="490" t="s">
        <v>74</v>
      </c>
      <c r="N34" s="490" t="s">
        <v>113</v>
      </c>
      <c r="O34" s="490" t="s">
        <v>787</v>
      </c>
      <c r="P34" s="490"/>
      <c r="Q34" s="490"/>
      <c r="R34" s="490"/>
      <c r="S34" s="490"/>
      <c r="T34" s="490"/>
      <c r="U34" s="490" t="s">
        <v>827</v>
      </c>
      <c r="V34" s="490" t="s">
        <v>68</v>
      </c>
      <c r="W34" s="490" t="s">
        <v>68</v>
      </c>
      <c r="X34" s="490" t="s">
        <v>68</v>
      </c>
      <c r="Y34" s="490" t="s">
        <v>68</v>
      </c>
      <c r="Z34" s="490" t="s">
        <v>69</v>
      </c>
      <c r="AA34" s="490"/>
      <c r="AB34" s="490">
        <v>17002000711</v>
      </c>
      <c r="AC34" s="491">
        <v>86</v>
      </c>
      <c r="AD34" s="491">
        <v>25</v>
      </c>
      <c r="AE34" s="491">
        <v>0</v>
      </c>
      <c r="AF34" s="492">
        <v>177.60000000000002</v>
      </c>
      <c r="AG34" s="492">
        <v>0</v>
      </c>
      <c r="AH34" s="493">
        <f t="shared" si="5"/>
        <v>177.60000000000002</v>
      </c>
      <c r="AI34" s="494">
        <f t="shared" si="6"/>
        <v>190.03200000000004</v>
      </c>
      <c r="AJ34" s="495"/>
      <c r="AK34" s="496"/>
    </row>
    <row r="35" spans="1:37" s="506" customFormat="1" ht="15.75" thickBot="1">
      <c r="A35" s="498">
        <v>10</v>
      </c>
      <c r="B35" s="499" t="s">
        <v>0</v>
      </c>
      <c r="C35" s="499" t="s">
        <v>828</v>
      </c>
      <c r="D35" s="499" t="s">
        <v>810</v>
      </c>
      <c r="E35" s="499" t="s">
        <v>784</v>
      </c>
      <c r="F35" s="499" t="s">
        <v>785</v>
      </c>
      <c r="G35" s="499"/>
      <c r="H35" s="499" t="s">
        <v>786</v>
      </c>
      <c r="I35" s="499" t="s">
        <v>746</v>
      </c>
      <c r="J35" s="499" t="s">
        <v>396</v>
      </c>
      <c r="K35" s="499"/>
      <c r="L35" s="499"/>
      <c r="M35" s="499" t="s">
        <v>74</v>
      </c>
      <c r="N35" s="499" t="s">
        <v>113</v>
      </c>
      <c r="O35" s="499" t="s">
        <v>787</v>
      </c>
      <c r="P35" s="499"/>
      <c r="Q35" s="499"/>
      <c r="R35" s="499"/>
      <c r="S35" s="499"/>
      <c r="T35" s="499"/>
      <c r="U35" s="499" t="s">
        <v>829</v>
      </c>
      <c r="V35" s="499" t="s">
        <v>68</v>
      </c>
      <c r="W35" s="499" t="s">
        <v>68</v>
      </c>
      <c r="X35" s="499" t="s">
        <v>68</v>
      </c>
      <c r="Y35" s="499" t="s">
        <v>68</v>
      </c>
      <c r="Z35" s="499" t="s">
        <v>69</v>
      </c>
      <c r="AA35" s="499"/>
      <c r="AB35" s="499">
        <v>17002000711</v>
      </c>
      <c r="AC35" s="500">
        <v>86</v>
      </c>
      <c r="AD35" s="500">
        <v>25</v>
      </c>
      <c r="AE35" s="500">
        <v>0</v>
      </c>
      <c r="AF35" s="501">
        <v>177.60000000000002</v>
      </c>
      <c r="AG35" s="501">
        <v>0</v>
      </c>
      <c r="AH35" s="502">
        <f t="shared" si="5"/>
        <v>177.60000000000002</v>
      </c>
      <c r="AI35" s="503">
        <f t="shared" si="6"/>
        <v>190.03200000000004</v>
      </c>
      <c r="AJ35" s="504"/>
      <c r="AK35" s="505"/>
    </row>
    <row r="36" spans="1:37" s="43" customFormat="1" ht="15.75" thickBot="1">
      <c r="A36" s="478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5"/>
      <c r="AD36" s="45"/>
      <c r="AE36" s="45"/>
      <c r="AF36" s="470"/>
      <c r="AG36" s="470"/>
      <c r="AH36" s="70"/>
      <c r="AI36" s="46"/>
      <c r="AJ36" s="47"/>
      <c r="AK36" s="47"/>
    </row>
    <row r="37" spans="1:37" s="488" customFormat="1" ht="15.75" thickBot="1">
      <c r="A37" s="439" t="s">
        <v>22</v>
      </c>
      <c r="B37" s="366" t="s">
        <v>23</v>
      </c>
      <c r="C37" s="366" t="s">
        <v>24</v>
      </c>
      <c r="D37" s="366" t="s">
        <v>25</v>
      </c>
      <c r="E37" s="366" t="s">
        <v>26</v>
      </c>
      <c r="F37" s="366" t="s">
        <v>27</v>
      </c>
      <c r="G37" s="366" t="s">
        <v>28</v>
      </c>
      <c r="H37" s="366" t="s">
        <v>29</v>
      </c>
      <c r="I37" s="366" t="s">
        <v>30</v>
      </c>
      <c r="J37" s="366" t="s">
        <v>31</v>
      </c>
      <c r="K37" s="366" t="s">
        <v>32</v>
      </c>
      <c r="L37" s="366" t="s">
        <v>33</v>
      </c>
      <c r="M37" s="366" t="s">
        <v>34</v>
      </c>
      <c r="N37" s="366" t="s">
        <v>35</v>
      </c>
      <c r="O37" s="366" t="s">
        <v>36</v>
      </c>
      <c r="P37" s="366" t="s">
        <v>37</v>
      </c>
      <c r="Q37" s="366" t="s">
        <v>38</v>
      </c>
      <c r="R37" s="366" t="s">
        <v>39</v>
      </c>
      <c r="S37" s="366" t="s">
        <v>40</v>
      </c>
      <c r="T37" s="366" t="s">
        <v>41</v>
      </c>
      <c r="U37" s="366" t="s">
        <v>42</v>
      </c>
      <c r="V37" s="366" t="s">
        <v>43</v>
      </c>
      <c r="W37" s="366" t="s">
        <v>44</v>
      </c>
      <c r="X37" s="366" t="s">
        <v>45</v>
      </c>
      <c r="Y37" s="366" t="s">
        <v>46</v>
      </c>
      <c r="Z37" s="366" t="s">
        <v>47</v>
      </c>
      <c r="AA37" s="366" t="s">
        <v>48</v>
      </c>
      <c r="AB37" s="366" t="s">
        <v>49</v>
      </c>
      <c r="AC37" s="367" t="s">
        <v>50</v>
      </c>
      <c r="AD37" s="367" t="s">
        <v>51</v>
      </c>
      <c r="AE37" s="367" t="s">
        <v>52</v>
      </c>
      <c r="AF37" s="377" t="s">
        <v>53</v>
      </c>
      <c r="AG37" s="377" t="s">
        <v>54</v>
      </c>
      <c r="AH37" s="367" t="s">
        <v>55</v>
      </c>
      <c r="AI37" s="368" t="s">
        <v>56</v>
      </c>
      <c r="AJ37" s="369"/>
      <c r="AK37" s="370"/>
    </row>
    <row r="38" spans="1:37" s="497" customFormat="1">
      <c r="A38" s="509">
        <v>1</v>
      </c>
      <c r="B38" s="510" t="s">
        <v>0</v>
      </c>
      <c r="C38" s="510" t="s">
        <v>830</v>
      </c>
      <c r="D38" s="510" t="s">
        <v>831</v>
      </c>
      <c r="E38" s="510" t="s">
        <v>832</v>
      </c>
      <c r="F38" s="510">
        <v>390</v>
      </c>
      <c r="G38" s="510"/>
      <c r="H38" s="510" t="s">
        <v>79</v>
      </c>
      <c r="I38" s="510">
        <v>2000</v>
      </c>
      <c r="J38" s="510" t="s">
        <v>73</v>
      </c>
      <c r="K38" s="510" t="s">
        <v>145</v>
      </c>
      <c r="L38" s="510">
        <v>73</v>
      </c>
      <c r="M38" s="510" t="s">
        <v>74</v>
      </c>
      <c r="N38" s="510" t="s">
        <v>64</v>
      </c>
      <c r="O38" s="510" t="s">
        <v>65</v>
      </c>
      <c r="P38" s="510"/>
      <c r="Q38" s="510"/>
      <c r="R38" s="510"/>
      <c r="S38" s="510" t="s">
        <v>833</v>
      </c>
      <c r="T38" s="510"/>
      <c r="U38" s="510" t="s">
        <v>834</v>
      </c>
      <c r="V38" s="510" t="s">
        <v>68</v>
      </c>
      <c r="W38" s="510" t="s">
        <v>68</v>
      </c>
      <c r="X38" s="510" t="s">
        <v>68</v>
      </c>
      <c r="Y38" s="510" t="s">
        <v>68</v>
      </c>
      <c r="Z38" s="510" t="s">
        <v>69</v>
      </c>
      <c r="AA38" s="510"/>
      <c r="AB38" s="510">
        <v>10002000281</v>
      </c>
      <c r="AC38" s="511">
        <v>23</v>
      </c>
      <c r="AD38" s="511">
        <v>0</v>
      </c>
      <c r="AE38" s="511">
        <v>0</v>
      </c>
      <c r="AF38" s="512">
        <v>36.800000000000004</v>
      </c>
      <c r="AG38" s="512">
        <f>AF38*(1-(0.95^0*0.9^0*0.8^0*0.7^0*0.65^0*0.93^0*0.93^0*1^0))</f>
        <v>0</v>
      </c>
      <c r="AH38" s="513">
        <f t="shared" ref="AH38:AH64" si="7">AF38-AG38</f>
        <v>36.800000000000004</v>
      </c>
      <c r="AI38" s="514">
        <f>AF38*1.07</f>
        <v>39.376000000000005</v>
      </c>
      <c r="AJ38" s="515"/>
      <c r="AK38" s="516"/>
    </row>
    <row r="39" spans="1:37" s="497" customFormat="1">
      <c r="A39" s="509">
        <v>2</v>
      </c>
      <c r="B39" s="510" t="s">
        <v>0</v>
      </c>
      <c r="C39" s="510" t="s">
        <v>835</v>
      </c>
      <c r="D39" s="510" t="s">
        <v>831</v>
      </c>
      <c r="E39" s="510" t="s">
        <v>836</v>
      </c>
      <c r="F39" s="510" t="s">
        <v>777</v>
      </c>
      <c r="G39" s="510"/>
      <c r="H39" s="510" t="s">
        <v>778</v>
      </c>
      <c r="I39" s="510">
        <v>2000</v>
      </c>
      <c r="J39" s="510" t="s">
        <v>118</v>
      </c>
      <c r="K39" s="510"/>
      <c r="L39" s="510"/>
      <c r="M39" s="510" t="s">
        <v>74</v>
      </c>
      <c r="N39" s="510" t="s">
        <v>75</v>
      </c>
      <c r="O39" s="510" t="s">
        <v>65</v>
      </c>
      <c r="P39" s="510"/>
      <c r="Q39" s="510"/>
      <c r="R39" s="510"/>
      <c r="S39" s="510"/>
      <c r="T39" s="510"/>
      <c r="U39" s="510" t="s">
        <v>837</v>
      </c>
      <c r="V39" s="510" t="s">
        <v>68</v>
      </c>
      <c r="W39" s="510" t="s">
        <v>68</v>
      </c>
      <c r="X39" s="510" t="s">
        <v>68</v>
      </c>
      <c r="Y39" s="510" t="s">
        <v>68</v>
      </c>
      <c r="Z39" s="510" t="s">
        <v>69</v>
      </c>
      <c r="AA39" s="510"/>
      <c r="AB39" s="510">
        <v>10000000011</v>
      </c>
      <c r="AC39" s="511">
        <v>199</v>
      </c>
      <c r="AD39" s="511">
        <v>0</v>
      </c>
      <c r="AE39" s="511">
        <v>0</v>
      </c>
      <c r="AF39" s="512">
        <v>318.40000000000003</v>
      </c>
      <c r="AG39" s="512">
        <v>0</v>
      </c>
      <c r="AH39" s="513">
        <f t="shared" si="7"/>
        <v>318.40000000000003</v>
      </c>
      <c r="AI39" s="514">
        <f t="shared" ref="AI39:AI64" si="8">AF39*1.07</f>
        <v>340.68800000000005</v>
      </c>
      <c r="AJ39" s="515"/>
      <c r="AK39" s="516"/>
    </row>
    <row r="40" spans="1:37" s="497" customFormat="1">
      <c r="A40" s="509">
        <v>3</v>
      </c>
      <c r="B40" s="510" t="s">
        <v>0</v>
      </c>
      <c r="C40" s="510" t="s">
        <v>838</v>
      </c>
      <c r="D40" s="510" t="s">
        <v>831</v>
      </c>
      <c r="E40" s="510" t="s">
        <v>836</v>
      </c>
      <c r="F40" s="510" t="s">
        <v>777</v>
      </c>
      <c r="G40" s="510"/>
      <c r="H40" s="510" t="s">
        <v>778</v>
      </c>
      <c r="I40" s="510">
        <v>2000</v>
      </c>
      <c r="J40" s="510" t="s">
        <v>118</v>
      </c>
      <c r="K40" s="510"/>
      <c r="L40" s="510"/>
      <c r="M40" s="510" t="s">
        <v>74</v>
      </c>
      <c r="N40" s="510" t="s">
        <v>75</v>
      </c>
      <c r="O40" s="510" t="s">
        <v>65</v>
      </c>
      <c r="P40" s="510"/>
      <c r="Q40" s="510"/>
      <c r="R40" s="510"/>
      <c r="S40" s="510"/>
      <c r="T40" s="510"/>
      <c r="U40" s="510" t="s">
        <v>839</v>
      </c>
      <c r="V40" s="510" t="s">
        <v>68</v>
      </c>
      <c r="W40" s="510" t="s">
        <v>68</v>
      </c>
      <c r="X40" s="510" t="s">
        <v>68</v>
      </c>
      <c r="Y40" s="510" t="s">
        <v>68</v>
      </c>
      <c r="Z40" s="510" t="s">
        <v>69</v>
      </c>
      <c r="AA40" s="510"/>
      <c r="AB40" s="510">
        <v>10000000011</v>
      </c>
      <c r="AC40" s="511">
        <v>199</v>
      </c>
      <c r="AD40" s="511">
        <v>0</v>
      </c>
      <c r="AE40" s="511">
        <v>0</v>
      </c>
      <c r="AF40" s="512">
        <v>318.40000000000003</v>
      </c>
      <c r="AG40" s="512">
        <v>0</v>
      </c>
      <c r="AH40" s="513">
        <f t="shared" si="7"/>
        <v>318.40000000000003</v>
      </c>
      <c r="AI40" s="514">
        <f t="shared" si="8"/>
        <v>340.68800000000005</v>
      </c>
      <c r="AJ40" s="515"/>
      <c r="AK40" s="516"/>
    </row>
    <row r="41" spans="1:37" s="497" customFormat="1">
      <c r="A41" s="509">
        <v>4</v>
      </c>
      <c r="B41" s="510" t="s">
        <v>0</v>
      </c>
      <c r="C41" s="510" t="s">
        <v>840</v>
      </c>
      <c r="D41" s="510" t="s">
        <v>831</v>
      </c>
      <c r="E41" s="510" t="s">
        <v>841</v>
      </c>
      <c r="F41" s="510" t="s">
        <v>842</v>
      </c>
      <c r="G41" s="510"/>
      <c r="H41" s="510" t="s">
        <v>843</v>
      </c>
      <c r="I41" s="510"/>
      <c r="J41" s="510" t="s">
        <v>844</v>
      </c>
      <c r="K41" s="510"/>
      <c r="L41" s="510">
        <v>1000</v>
      </c>
      <c r="M41" s="510" t="s">
        <v>236</v>
      </c>
      <c r="N41" s="510" t="s">
        <v>75</v>
      </c>
      <c r="O41" s="510" t="s">
        <v>65</v>
      </c>
      <c r="P41" s="510"/>
      <c r="Q41" s="510"/>
      <c r="R41" s="510"/>
      <c r="S41" s="510"/>
      <c r="T41" s="510"/>
      <c r="U41" s="510" t="s">
        <v>845</v>
      </c>
      <c r="V41" s="510" t="s">
        <v>68</v>
      </c>
      <c r="W41" s="510" t="s">
        <v>68</v>
      </c>
      <c r="X41" s="510" t="s">
        <v>68</v>
      </c>
      <c r="Y41" s="510" t="s">
        <v>68</v>
      </c>
      <c r="Z41" s="510" t="s">
        <v>69</v>
      </c>
      <c r="AA41" s="510" t="s">
        <v>82</v>
      </c>
      <c r="AB41" s="510">
        <v>10002001612</v>
      </c>
      <c r="AC41" s="511">
        <v>63</v>
      </c>
      <c r="AD41" s="511">
        <v>15</v>
      </c>
      <c r="AE41" s="511">
        <v>8</v>
      </c>
      <c r="AF41" s="512">
        <v>137.6</v>
      </c>
      <c r="AG41" s="512">
        <f>AF41*(1-(0.95^0*0.9^0*0.8^0*0.7^0*0.65^0*0.93^0*0.93^0*1^1))</f>
        <v>0</v>
      </c>
      <c r="AH41" s="513">
        <f t="shared" si="7"/>
        <v>137.6</v>
      </c>
      <c r="AI41" s="514">
        <f t="shared" si="8"/>
        <v>147.232</v>
      </c>
      <c r="AJ41" s="515"/>
      <c r="AK41" s="516"/>
    </row>
    <row r="42" spans="1:37" s="497" customFormat="1">
      <c r="A42" s="509">
        <v>5</v>
      </c>
      <c r="B42" s="510" t="s">
        <v>0</v>
      </c>
      <c r="C42" s="510" t="s">
        <v>846</v>
      </c>
      <c r="D42" s="510" t="s">
        <v>831</v>
      </c>
      <c r="E42" s="510" t="s">
        <v>841</v>
      </c>
      <c r="F42" s="510" t="s">
        <v>842</v>
      </c>
      <c r="G42" s="510"/>
      <c r="H42" s="510" t="s">
        <v>843</v>
      </c>
      <c r="I42" s="510"/>
      <c r="J42" s="510" t="s">
        <v>844</v>
      </c>
      <c r="K42" s="510"/>
      <c r="L42" s="510">
        <v>3001</v>
      </c>
      <c r="M42" s="510" t="s">
        <v>236</v>
      </c>
      <c r="N42" s="510" t="s">
        <v>75</v>
      </c>
      <c r="O42" s="510" t="s">
        <v>65</v>
      </c>
      <c r="P42" s="510"/>
      <c r="Q42" s="510"/>
      <c r="R42" s="510"/>
      <c r="S42" s="510"/>
      <c r="T42" s="510"/>
      <c r="U42" s="510" t="s">
        <v>847</v>
      </c>
      <c r="V42" s="510" t="s">
        <v>68</v>
      </c>
      <c r="W42" s="510" t="s">
        <v>68</v>
      </c>
      <c r="X42" s="510" t="s">
        <v>68</v>
      </c>
      <c r="Y42" s="510" t="s">
        <v>68</v>
      </c>
      <c r="Z42" s="510" t="s">
        <v>69</v>
      </c>
      <c r="AA42" s="510" t="s">
        <v>82</v>
      </c>
      <c r="AB42" s="510">
        <v>10002001612</v>
      </c>
      <c r="AC42" s="511">
        <v>63</v>
      </c>
      <c r="AD42" s="511">
        <v>15</v>
      </c>
      <c r="AE42" s="511">
        <v>24</v>
      </c>
      <c r="AF42" s="512">
        <v>163.20000000000002</v>
      </c>
      <c r="AG42" s="512">
        <f>AF42*(1-(0.95^0*0.9^0*0.8^0*0.7^0*0.65^0*0.93^0*0.93^0*1^1))</f>
        <v>0</v>
      </c>
      <c r="AH42" s="513">
        <f t="shared" si="7"/>
        <v>163.20000000000002</v>
      </c>
      <c r="AI42" s="514">
        <f t="shared" si="8"/>
        <v>174.62400000000002</v>
      </c>
      <c r="AJ42" s="515"/>
      <c r="AK42" s="516"/>
    </row>
    <row r="43" spans="1:37" s="497" customFormat="1">
      <c r="A43" s="509">
        <v>6</v>
      </c>
      <c r="B43" s="510" t="s">
        <v>0</v>
      </c>
      <c r="C43" s="510" t="s">
        <v>848</v>
      </c>
      <c r="D43" s="510" t="s">
        <v>831</v>
      </c>
      <c r="E43" s="510" t="s">
        <v>849</v>
      </c>
      <c r="F43" s="510" t="s">
        <v>850</v>
      </c>
      <c r="G43" s="510"/>
      <c r="H43" s="510" t="s">
        <v>851</v>
      </c>
      <c r="I43" s="510">
        <v>2000</v>
      </c>
      <c r="J43" s="510" t="s">
        <v>108</v>
      </c>
      <c r="K43" s="510" t="s">
        <v>160</v>
      </c>
      <c r="L43" s="510">
        <v>80</v>
      </c>
      <c r="M43" s="510" t="s">
        <v>74</v>
      </c>
      <c r="N43" s="510" t="s">
        <v>64</v>
      </c>
      <c r="O43" s="510" t="s">
        <v>65</v>
      </c>
      <c r="P43" s="510"/>
      <c r="Q43" s="510"/>
      <c r="R43" s="510"/>
      <c r="S43" s="510" t="s">
        <v>852</v>
      </c>
      <c r="T43" s="510"/>
      <c r="U43" s="510" t="s">
        <v>853</v>
      </c>
      <c r="V43" s="510" t="s">
        <v>68</v>
      </c>
      <c r="W43" s="510" t="s">
        <v>68</v>
      </c>
      <c r="X43" s="510" t="s">
        <v>68</v>
      </c>
      <c r="Y43" s="510" t="s">
        <v>68</v>
      </c>
      <c r="Z43" s="510" t="s">
        <v>69</v>
      </c>
      <c r="AA43" s="510"/>
      <c r="AB43" s="510">
        <v>10000000011</v>
      </c>
      <c r="AC43" s="511">
        <v>31</v>
      </c>
      <c r="AD43" s="511">
        <v>0</v>
      </c>
      <c r="AE43" s="511">
        <v>0</v>
      </c>
      <c r="AF43" s="512">
        <v>49.6</v>
      </c>
      <c r="AG43" s="512">
        <f t="shared" ref="AG43:AG49" si="9">AF43*(1-(0.95^0*0.9^0*0.8^0*0.7^0*0.65^0*0.93^0*0.93^0*1^0))</f>
        <v>0</v>
      </c>
      <c r="AH43" s="513">
        <f t="shared" si="7"/>
        <v>49.6</v>
      </c>
      <c r="AI43" s="514">
        <f t="shared" si="8"/>
        <v>53.072000000000003</v>
      </c>
      <c r="AJ43" s="515"/>
      <c r="AK43" s="516"/>
    </row>
    <row r="44" spans="1:37" s="497" customFormat="1">
      <c r="A44" s="509">
        <v>7</v>
      </c>
      <c r="B44" s="510" t="s">
        <v>0</v>
      </c>
      <c r="C44" s="510" t="s">
        <v>854</v>
      </c>
      <c r="D44" s="510" t="s">
        <v>831</v>
      </c>
      <c r="E44" s="510" t="s">
        <v>855</v>
      </c>
      <c r="F44" s="510" t="s">
        <v>850</v>
      </c>
      <c r="G44" s="510"/>
      <c r="H44" s="510" t="s">
        <v>851</v>
      </c>
      <c r="I44" s="510">
        <v>2000</v>
      </c>
      <c r="J44" s="510" t="s">
        <v>108</v>
      </c>
      <c r="K44" s="510" t="s">
        <v>160</v>
      </c>
      <c r="L44" s="510">
        <v>80</v>
      </c>
      <c r="M44" s="510" t="s">
        <v>74</v>
      </c>
      <c r="N44" s="510" t="s">
        <v>64</v>
      </c>
      <c r="O44" s="510" t="s">
        <v>65</v>
      </c>
      <c r="P44" s="510"/>
      <c r="Q44" s="510"/>
      <c r="R44" s="510"/>
      <c r="S44" s="510" t="s">
        <v>852</v>
      </c>
      <c r="T44" s="510"/>
      <c r="U44" s="510" t="s">
        <v>856</v>
      </c>
      <c r="V44" s="510" t="s">
        <v>68</v>
      </c>
      <c r="W44" s="510" t="s">
        <v>68</v>
      </c>
      <c r="X44" s="510" t="s">
        <v>68</v>
      </c>
      <c r="Y44" s="510" t="s">
        <v>68</v>
      </c>
      <c r="Z44" s="510" t="s">
        <v>69</v>
      </c>
      <c r="AA44" s="510"/>
      <c r="AB44" s="510">
        <v>10000000011</v>
      </c>
      <c r="AC44" s="511">
        <v>31</v>
      </c>
      <c r="AD44" s="511">
        <v>0</v>
      </c>
      <c r="AE44" s="511">
        <v>0</v>
      </c>
      <c r="AF44" s="512">
        <v>49.6</v>
      </c>
      <c r="AG44" s="512">
        <f t="shared" si="9"/>
        <v>0</v>
      </c>
      <c r="AH44" s="513">
        <f t="shared" si="7"/>
        <v>49.6</v>
      </c>
      <c r="AI44" s="514">
        <f t="shared" si="8"/>
        <v>53.072000000000003</v>
      </c>
      <c r="AJ44" s="515"/>
      <c r="AK44" s="516"/>
    </row>
    <row r="45" spans="1:37" s="497" customFormat="1">
      <c r="A45" s="509">
        <v>8</v>
      </c>
      <c r="B45" s="510" t="s">
        <v>0</v>
      </c>
      <c r="C45" s="510" t="s">
        <v>857</v>
      </c>
      <c r="D45" s="510" t="s">
        <v>831</v>
      </c>
      <c r="E45" s="510" t="s">
        <v>858</v>
      </c>
      <c r="F45" s="510" t="s">
        <v>859</v>
      </c>
      <c r="G45" s="510"/>
      <c r="H45" s="510" t="s">
        <v>860</v>
      </c>
      <c r="I45" s="510">
        <v>2000</v>
      </c>
      <c r="J45" s="510" t="s">
        <v>95</v>
      </c>
      <c r="K45" s="510" t="s">
        <v>194</v>
      </c>
      <c r="L45" s="510">
        <v>160</v>
      </c>
      <c r="M45" s="510" t="s">
        <v>74</v>
      </c>
      <c r="N45" s="510" t="s">
        <v>90</v>
      </c>
      <c r="O45" s="510" t="s">
        <v>65</v>
      </c>
      <c r="P45" s="510"/>
      <c r="Q45" s="510"/>
      <c r="R45" s="510"/>
      <c r="S45" s="510" t="s">
        <v>861</v>
      </c>
      <c r="T45" s="510"/>
      <c r="U45" s="510" t="s">
        <v>862</v>
      </c>
      <c r="V45" s="510" t="s">
        <v>68</v>
      </c>
      <c r="W45" s="510" t="s">
        <v>68</v>
      </c>
      <c r="X45" s="510" t="s">
        <v>68</v>
      </c>
      <c r="Y45" s="510" t="s">
        <v>68</v>
      </c>
      <c r="Z45" s="510" t="s">
        <v>69</v>
      </c>
      <c r="AA45" s="510"/>
      <c r="AB45" s="510">
        <v>10000000011</v>
      </c>
      <c r="AC45" s="511">
        <v>41</v>
      </c>
      <c r="AD45" s="511">
        <v>10</v>
      </c>
      <c r="AE45" s="511">
        <v>0</v>
      </c>
      <c r="AF45" s="512">
        <v>81.600000000000009</v>
      </c>
      <c r="AG45" s="512">
        <f t="shared" si="9"/>
        <v>0</v>
      </c>
      <c r="AH45" s="513">
        <f t="shared" si="7"/>
        <v>81.600000000000009</v>
      </c>
      <c r="AI45" s="514">
        <f t="shared" si="8"/>
        <v>87.312000000000012</v>
      </c>
      <c r="AJ45" s="515"/>
      <c r="AK45" s="516"/>
    </row>
    <row r="46" spans="1:37" s="497" customFormat="1">
      <c r="A46" s="509">
        <v>9</v>
      </c>
      <c r="B46" s="510" t="s">
        <v>0</v>
      </c>
      <c r="C46" s="510" t="s">
        <v>863</v>
      </c>
      <c r="D46" s="510" t="s">
        <v>831</v>
      </c>
      <c r="E46" s="510" t="s">
        <v>849</v>
      </c>
      <c r="F46" s="510" t="s">
        <v>859</v>
      </c>
      <c r="G46" s="510"/>
      <c r="H46" s="510" t="s">
        <v>864</v>
      </c>
      <c r="I46" s="510">
        <v>2000</v>
      </c>
      <c r="J46" s="510" t="s">
        <v>95</v>
      </c>
      <c r="K46" s="510" t="s">
        <v>194</v>
      </c>
      <c r="L46" s="510">
        <v>320</v>
      </c>
      <c r="M46" s="510" t="s">
        <v>74</v>
      </c>
      <c r="N46" s="510" t="s">
        <v>113</v>
      </c>
      <c r="O46" s="510" t="s">
        <v>65</v>
      </c>
      <c r="P46" s="510"/>
      <c r="Q46" s="510"/>
      <c r="R46" s="510"/>
      <c r="S46" s="510" t="s">
        <v>865</v>
      </c>
      <c r="T46" s="510"/>
      <c r="U46" s="510" t="s">
        <v>866</v>
      </c>
      <c r="V46" s="510" t="s">
        <v>68</v>
      </c>
      <c r="W46" s="510" t="s">
        <v>68</v>
      </c>
      <c r="X46" s="510" t="s">
        <v>68</v>
      </c>
      <c r="Y46" s="510" t="s">
        <v>68</v>
      </c>
      <c r="Z46" s="510" t="s">
        <v>69</v>
      </c>
      <c r="AA46" s="510"/>
      <c r="AB46" s="510">
        <v>10000000011</v>
      </c>
      <c r="AC46" s="511">
        <v>41</v>
      </c>
      <c r="AD46" s="511">
        <v>10</v>
      </c>
      <c r="AE46" s="511">
        <v>0</v>
      </c>
      <c r="AF46" s="512">
        <v>81.600000000000009</v>
      </c>
      <c r="AG46" s="512">
        <f t="shared" si="9"/>
        <v>0</v>
      </c>
      <c r="AH46" s="513">
        <f t="shared" si="7"/>
        <v>81.600000000000009</v>
      </c>
      <c r="AI46" s="514">
        <f t="shared" si="8"/>
        <v>87.312000000000012</v>
      </c>
      <c r="AJ46" s="515"/>
      <c r="AK46" s="516"/>
    </row>
    <row r="47" spans="1:37" s="497" customFormat="1">
      <c r="A47" s="509">
        <v>10</v>
      </c>
      <c r="B47" s="510" t="s">
        <v>0</v>
      </c>
      <c r="C47" s="510" t="s">
        <v>867</v>
      </c>
      <c r="D47" s="510" t="s">
        <v>831</v>
      </c>
      <c r="E47" s="510" t="s">
        <v>849</v>
      </c>
      <c r="F47" s="510" t="s">
        <v>859</v>
      </c>
      <c r="G47" s="510"/>
      <c r="H47" s="510" t="s">
        <v>868</v>
      </c>
      <c r="I47" s="510">
        <v>2000</v>
      </c>
      <c r="J47" s="510" t="s">
        <v>95</v>
      </c>
      <c r="K47" s="510" t="s">
        <v>194</v>
      </c>
      <c r="L47" s="510">
        <v>320</v>
      </c>
      <c r="M47" s="510" t="s">
        <v>74</v>
      </c>
      <c r="N47" s="510" t="s">
        <v>113</v>
      </c>
      <c r="O47" s="510" t="s">
        <v>65</v>
      </c>
      <c r="P47" s="510"/>
      <c r="Q47" s="510"/>
      <c r="R47" s="510"/>
      <c r="S47" s="510" t="s">
        <v>865</v>
      </c>
      <c r="T47" s="510"/>
      <c r="U47" s="510" t="s">
        <v>869</v>
      </c>
      <c r="V47" s="510" t="s">
        <v>68</v>
      </c>
      <c r="W47" s="510" t="s">
        <v>68</v>
      </c>
      <c r="X47" s="510" t="s">
        <v>68</v>
      </c>
      <c r="Y47" s="510" t="s">
        <v>68</v>
      </c>
      <c r="Z47" s="510" t="s">
        <v>69</v>
      </c>
      <c r="AA47" s="510"/>
      <c r="AB47" s="510">
        <v>10000000011</v>
      </c>
      <c r="AC47" s="511">
        <v>41</v>
      </c>
      <c r="AD47" s="511">
        <v>10</v>
      </c>
      <c r="AE47" s="511">
        <v>0</v>
      </c>
      <c r="AF47" s="512">
        <v>81.600000000000009</v>
      </c>
      <c r="AG47" s="512">
        <f t="shared" si="9"/>
        <v>0</v>
      </c>
      <c r="AH47" s="513">
        <f t="shared" si="7"/>
        <v>81.600000000000009</v>
      </c>
      <c r="AI47" s="514">
        <f t="shared" si="8"/>
        <v>87.312000000000012</v>
      </c>
      <c r="AJ47" s="515"/>
      <c r="AK47" s="516"/>
    </row>
    <row r="48" spans="1:37" s="497" customFormat="1">
      <c r="A48" s="509">
        <v>11</v>
      </c>
      <c r="B48" s="510" t="s">
        <v>0</v>
      </c>
      <c r="C48" s="510" t="s">
        <v>870</v>
      </c>
      <c r="D48" s="510" t="s">
        <v>831</v>
      </c>
      <c r="E48" s="510" t="s">
        <v>849</v>
      </c>
      <c r="F48" s="510" t="s">
        <v>859</v>
      </c>
      <c r="G48" s="510"/>
      <c r="H48" s="510" t="s">
        <v>864</v>
      </c>
      <c r="I48" s="510">
        <v>2000</v>
      </c>
      <c r="J48" s="510" t="s">
        <v>95</v>
      </c>
      <c r="K48" s="510" t="s">
        <v>194</v>
      </c>
      <c r="L48" s="510">
        <v>320</v>
      </c>
      <c r="M48" s="510" t="s">
        <v>74</v>
      </c>
      <c r="N48" s="510" t="s">
        <v>113</v>
      </c>
      <c r="O48" s="510" t="s">
        <v>65</v>
      </c>
      <c r="P48" s="510"/>
      <c r="Q48" s="510"/>
      <c r="R48" s="510"/>
      <c r="S48" s="510" t="s">
        <v>865</v>
      </c>
      <c r="T48" s="510"/>
      <c r="U48" s="510" t="s">
        <v>871</v>
      </c>
      <c r="V48" s="510" t="s">
        <v>68</v>
      </c>
      <c r="W48" s="510" t="s">
        <v>68</v>
      </c>
      <c r="X48" s="510" t="s">
        <v>68</v>
      </c>
      <c r="Y48" s="510" t="s">
        <v>68</v>
      </c>
      <c r="Z48" s="510" t="s">
        <v>69</v>
      </c>
      <c r="AA48" s="510"/>
      <c r="AB48" s="510">
        <v>10000000011</v>
      </c>
      <c r="AC48" s="511">
        <v>41</v>
      </c>
      <c r="AD48" s="511">
        <v>10</v>
      </c>
      <c r="AE48" s="511">
        <v>0</v>
      </c>
      <c r="AF48" s="512">
        <v>81.600000000000009</v>
      </c>
      <c r="AG48" s="512">
        <f t="shared" si="9"/>
        <v>0</v>
      </c>
      <c r="AH48" s="513">
        <f t="shared" si="7"/>
        <v>81.600000000000009</v>
      </c>
      <c r="AI48" s="514">
        <f t="shared" si="8"/>
        <v>87.312000000000012</v>
      </c>
      <c r="AJ48" s="515"/>
      <c r="AK48" s="516"/>
    </row>
    <row r="49" spans="1:37" s="497" customFormat="1">
      <c r="A49" s="509">
        <v>12</v>
      </c>
      <c r="B49" s="510" t="s">
        <v>0</v>
      </c>
      <c r="C49" s="510" t="s">
        <v>872</v>
      </c>
      <c r="D49" s="510" t="s">
        <v>831</v>
      </c>
      <c r="E49" s="510" t="s">
        <v>849</v>
      </c>
      <c r="F49" s="510" t="s">
        <v>859</v>
      </c>
      <c r="G49" s="510"/>
      <c r="H49" s="510" t="s">
        <v>864</v>
      </c>
      <c r="I49" s="510">
        <v>2000</v>
      </c>
      <c r="J49" s="510" t="s">
        <v>108</v>
      </c>
      <c r="K49" s="510" t="s">
        <v>194</v>
      </c>
      <c r="L49" s="510">
        <v>320</v>
      </c>
      <c r="M49" s="510" t="s">
        <v>74</v>
      </c>
      <c r="N49" s="510" t="s">
        <v>113</v>
      </c>
      <c r="O49" s="510" t="s">
        <v>65</v>
      </c>
      <c r="P49" s="510"/>
      <c r="Q49" s="510"/>
      <c r="R49" s="510"/>
      <c r="S49" s="510" t="s">
        <v>865</v>
      </c>
      <c r="T49" s="510"/>
      <c r="U49" s="510" t="s">
        <v>873</v>
      </c>
      <c r="V49" s="510" t="s">
        <v>68</v>
      </c>
      <c r="W49" s="510" t="s">
        <v>68</v>
      </c>
      <c r="X49" s="510" t="s">
        <v>68</v>
      </c>
      <c r="Y49" s="510" t="s">
        <v>68</v>
      </c>
      <c r="Z49" s="510" t="s">
        <v>69</v>
      </c>
      <c r="AA49" s="510"/>
      <c r="AB49" s="510">
        <v>10000000011</v>
      </c>
      <c r="AC49" s="511">
        <v>41</v>
      </c>
      <c r="AD49" s="511">
        <v>10</v>
      </c>
      <c r="AE49" s="511">
        <v>0</v>
      </c>
      <c r="AF49" s="512">
        <v>81.600000000000009</v>
      </c>
      <c r="AG49" s="512">
        <f t="shared" si="9"/>
        <v>0</v>
      </c>
      <c r="AH49" s="513">
        <f t="shared" si="7"/>
        <v>81.600000000000009</v>
      </c>
      <c r="AI49" s="514">
        <f t="shared" si="8"/>
        <v>87.312000000000012</v>
      </c>
      <c r="AJ49" s="515"/>
      <c r="AK49" s="516"/>
    </row>
    <row r="50" spans="1:37" s="497" customFormat="1">
      <c r="A50" s="509">
        <v>13</v>
      </c>
      <c r="B50" s="510" t="s">
        <v>0</v>
      </c>
      <c r="C50" s="510" t="s">
        <v>874</v>
      </c>
      <c r="D50" s="510" t="s">
        <v>831</v>
      </c>
      <c r="E50" s="510" t="s">
        <v>875</v>
      </c>
      <c r="F50" s="510" t="s">
        <v>859</v>
      </c>
      <c r="G50" s="510"/>
      <c r="H50" s="510" t="s">
        <v>876</v>
      </c>
      <c r="I50" s="510">
        <v>2000</v>
      </c>
      <c r="J50" s="510" t="s">
        <v>95</v>
      </c>
      <c r="K50" s="510"/>
      <c r="L50" s="510"/>
      <c r="M50" s="510" t="s">
        <v>74</v>
      </c>
      <c r="N50" s="510" t="s">
        <v>75</v>
      </c>
      <c r="O50" s="510" t="s">
        <v>65</v>
      </c>
      <c r="P50" s="510"/>
      <c r="Q50" s="510"/>
      <c r="R50" s="510"/>
      <c r="S50" s="510" t="s">
        <v>733</v>
      </c>
      <c r="T50" s="510"/>
      <c r="U50" s="510" t="s">
        <v>877</v>
      </c>
      <c r="V50" s="510" t="s">
        <v>68</v>
      </c>
      <c r="W50" s="510" t="s">
        <v>68</v>
      </c>
      <c r="X50" s="510" t="s">
        <v>68</v>
      </c>
      <c r="Y50" s="510" t="s">
        <v>68</v>
      </c>
      <c r="Z50" s="510" t="s">
        <v>69</v>
      </c>
      <c r="AA50" s="510"/>
      <c r="AB50" s="510">
        <v>10000000011</v>
      </c>
      <c r="AC50" s="511">
        <v>50</v>
      </c>
      <c r="AD50" s="511">
        <v>10</v>
      </c>
      <c r="AE50" s="511">
        <v>0</v>
      </c>
      <c r="AF50" s="512">
        <v>96</v>
      </c>
      <c r="AG50" s="512">
        <v>0</v>
      </c>
      <c r="AH50" s="513">
        <f t="shared" si="7"/>
        <v>96</v>
      </c>
      <c r="AI50" s="514">
        <f t="shared" si="8"/>
        <v>102.72</v>
      </c>
      <c r="AJ50" s="515"/>
      <c r="AK50" s="516"/>
    </row>
    <row r="51" spans="1:37" s="497" customFormat="1">
      <c r="A51" s="509">
        <v>14</v>
      </c>
      <c r="B51" s="510" t="s">
        <v>0</v>
      </c>
      <c r="C51" s="510" t="s">
        <v>878</v>
      </c>
      <c r="D51" s="510" t="s">
        <v>831</v>
      </c>
      <c r="E51" s="510" t="s">
        <v>879</v>
      </c>
      <c r="F51" s="510" t="s">
        <v>859</v>
      </c>
      <c r="G51" s="510"/>
      <c r="H51" s="510" t="s">
        <v>864</v>
      </c>
      <c r="I51" s="510">
        <v>2000</v>
      </c>
      <c r="J51" s="510" t="s">
        <v>670</v>
      </c>
      <c r="K51" s="510" t="s">
        <v>194</v>
      </c>
      <c r="L51" s="510">
        <v>250</v>
      </c>
      <c r="M51" s="510" t="s">
        <v>74</v>
      </c>
      <c r="N51" s="510" t="s">
        <v>75</v>
      </c>
      <c r="O51" s="510" t="s">
        <v>65</v>
      </c>
      <c r="P51" s="510"/>
      <c r="Q51" s="510"/>
      <c r="R51" s="510"/>
      <c r="S51" s="510" t="s">
        <v>880</v>
      </c>
      <c r="T51" s="510"/>
      <c r="U51" s="510" t="s">
        <v>881</v>
      </c>
      <c r="V51" s="510" t="s">
        <v>68</v>
      </c>
      <c r="W51" s="510" t="s">
        <v>68</v>
      </c>
      <c r="X51" s="510" t="s">
        <v>68</v>
      </c>
      <c r="Y51" s="510" t="s">
        <v>68</v>
      </c>
      <c r="Z51" s="510" t="s">
        <v>69</v>
      </c>
      <c r="AA51" s="510"/>
      <c r="AB51" s="510">
        <v>10000000011</v>
      </c>
      <c r="AC51" s="511">
        <v>41</v>
      </c>
      <c r="AD51" s="511">
        <v>18</v>
      </c>
      <c r="AE51" s="511">
        <v>0</v>
      </c>
      <c r="AF51" s="512">
        <v>94.4</v>
      </c>
      <c r="AG51" s="512">
        <f>AF51*(1-(0.95^0*0.9^0*0.8^0*0.7^0*0.65^0*0.93^0*0.93^0*1^0))</f>
        <v>0</v>
      </c>
      <c r="AH51" s="513">
        <f t="shared" si="7"/>
        <v>94.4</v>
      </c>
      <c r="AI51" s="514">
        <f t="shared" si="8"/>
        <v>101.00800000000001</v>
      </c>
      <c r="AJ51" s="515"/>
      <c r="AK51" s="516"/>
    </row>
    <row r="52" spans="1:37" s="497" customFormat="1">
      <c r="A52" s="509">
        <v>15</v>
      </c>
      <c r="B52" s="510" t="s">
        <v>0</v>
      </c>
      <c r="C52" s="510" t="s">
        <v>882</v>
      </c>
      <c r="D52" s="510" t="s">
        <v>831</v>
      </c>
      <c r="E52" s="510" t="s">
        <v>883</v>
      </c>
      <c r="F52" s="510" t="s">
        <v>859</v>
      </c>
      <c r="G52" s="510"/>
      <c r="H52" s="510" t="s">
        <v>868</v>
      </c>
      <c r="I52" s="510">
        <v>2000</v>
      </c>
      <c r="J52" s="510" t="s">
        <v>108</v>
      </c>
      <c r="K52" s="510" t="s">
        <v>194</v>
      </c>
      <c r="L52" s="510">
        <v>80</v>
      </c>
      <c r="M52" s="510" t="s">
        <v>74</v>
      </c>
      <c r="N52" s="510" t="s">
        <v>75</v>
      </c>
      <c r="O52" s="510" t="s">
        <v>65</v>
      </c>
      <c r="P52" s="510"/>
      <c r="Q52" s="510"/>
      <c r="R52" s="510"/>
      <c r="S52" s="510" t="s">
        <v>861</v>
      </c>
      <c r="T52" s="510"/>
      <c r="U52" s="510" t="s">
        <v>884</v>
      </c>
      <c r="V52" s="510" t="s">
        <v>68</v>
      </c>
      <c r="W52" s="510" t="s">
        <v>68</v>
      </c>
      <c r="X52" s="510" t="s">
        <v>68</v>
      </c>
      <c r="Y52" s="510" t="s">
        <v>68</v>
      </c>
      <c r="Z52" s="510" t="s">
        <v>69</v>
      </c>
      <c r="AA52" s="510"/>
      <c r="AB52" s="510">
        <v>10000000011</v>
      </c>
      <c r="AC52" s="511">
        <v>41</v>
      </c>
      <c r="AD52" s="511">
        <v>0</v>
      </c>
      <c r="AE52" s="511">
        <v>0</v>
      </c>
      <c r="AF52" s="512">
        <v>65.600000000000009</v>
      </c>
      <c r="AG52" s="512">
        <f>AF52*(1-(0.95^0*0.9^0*0.8^0*0.7^0*0.65^0*0.93^0*0.93^0*1^0))</f>
        <v>0</v>
      </c>
      <c r="AH52" s="513">
        <f t="shared" si="7"/>
        <v>65.600000000000009</v>
      </c>
      <c r="AI52" s="514">
        <f t="shared" si="8"/>
        <v>70.192000000000007</v>
      </c>
      <c r="AJ52" s="515"/>
      <c r="AK52" s="516"/>
    </row>
    <row r="53" spans="1:37" s="497" customFormat="1">
      <c r="A53" s="509">
        <v>16</v>
      </c>
      <c r="B53" s="510" t="s">
        <v>0</v>
      </c>
      <c r="C53" s="510" t="s">
        <v>885</v>
      </c>
      <c r="D53" s="510" t="s">
        <v>831</v>
      </c>
      <c r="E53" s="510" t="s">
        <v>858</v>
      </c>
      <c r="F53" s="510" t="s">
        <v>859</v>
      </c>
      <c r="G53" s="510"/>
      <c r="H53" s="510" t="s">
        <v>876</v>
      </c>
      <c r="I53" s="510">
        <v>2000</v>
      </c>
      <c r="J53" s="510" t="s">
        <v>108</v>
      </c>
      <c r="K53" s="510" t="s">
        <v>194</v>
      </c>
      <c r="L53" s="510">
        <v>160</v>
      </c>
      <c r="M53" s="510" t="s">
        <v>74</v>
      </c>
      <c r="N53" s="510" t="s">
        <v>75</v>
      </c>
      <c r="O53" s="510" t="s">
        <v>65</v>
      </c>
      <c r="P53" s="510"/>
      <c r="Q53" s="510"/>
      <c r="R53" s="510"/>
      <c r="S53" s="510" t="s">
        <v>861</v>
      </c>
      <c r="T53" s="510"/>
      <c r="U53" s="510" t="s">
        <v>886</v>
      </c>
      <c r="V53" s="510" t="s">
        <v>571</v>
      </c>
      <c r="W53" s="510" t="s">
        <v>571</v>
      </c>
      <c r="X53" s="510" t="s">
        <v>68</v>
      </c>
      <c r="Y53" s="510" t="s">
        <v>68</v>
      </c>
      <c r="Z53" s="510" t="s">
        <v>69</v>
      </c>
      <c r="AA53" s="510"/>
      <c r="AB53" s="510">
        <v>10000000021</v>
      </c>
      <c r="AC53" s="511">
        <v>50</v>
      </c>
      <c r="AD53" s="511">
        <v>0</v>
      </c>
      <c r="AE53" s="511">
        <v>0</v>
      </c>
      <c r="AF53" s="512">
        <v>80</v>
      </c>
      <c r="AG53" s="512">
        <v>0</v>
      </c>
      <c r="AH53" s="513">
        <f t="shared" si="7"/>
        <v>80</v>
      </c>
      <c r="AI53" s="514">
        <f t="shared" si="8"/>
        <v>85.600000000000009</v>
      </c>
      <c r="AJ53" s="515"/>
      <c r="AK53" s="516"/>
    </row>
    <row r="54" spans="1:37" s="497" customFormat="1">
      <c r="A54" s="509">
        <v>17</v>
      </c>
      <c r="B54" s="510" t="s">
        <v>0</v>
      </c>
      <c r="C54" s="510" t="s">
        <v>887</v>
      </c>
      <c r="D54" s="510" t="s">
        <v>831</v>
      </c>
      <c r="E54" s="510" t="s">
        <v>888</v>
      </c>
      <c r="F54" s="510" t="s">
        <v>859</v>
      </c>
      <c r="G54" s="510"/>
      <c r="H54" s="510" t="s">
        <v>864</v>
      </c>
      <c r="I54" s="510">
        <v>2000</v>
      </c>
      <c r="J54" s="510" t="s">
        <v>108</v>
      </c>
      <c r="K54" s="510" t="s">
        <v>194</v>
      </c>
      <c r="L54" s="510">
        <v>250</v>
      </c>
      <c r="M54" s="510" t="s">
        <v>74</v>
      </c>
      <c r="N54" s="510" t="s">
        <v>75</v>
      </c>
      <c r="O54" s="510" t="s">
        <v>65</v>
      </c>
      <c r="P54" s="510"/>
      <c r="Q54" s="510"/>
      <c r="R54" s="510"/>
      <c r="S54" s="510" t="s">
        <v>752</v>
      </c>
      <c r="T54" s="510"/>
      <c r="U54" s="510" t="s">
        <v>889</v>
      </c>
      <c r="V54" s="510" t="s">
        <v>129</v>
      </c>
      <c r="W54" s="510" t="s">
        <v>68</v>
      </c>
      <c r="X54" s="510" t="s">
        <v>68</v>
      </c>
      <c r="Y54" s="510" t="s">
        <v>68</v>
      </c>
      <c r="Z54" s="510" t="s">
        <v>69</v>
      </c>
      <c r="AA54" s="510"/>
      <c r="AB54" s="510">
        <v>10000000011</v>
      </c>
      <c r="AC54" s="511">
        <v>41</v>
      </c>
      <c r="AD54" s="511">
        <v>0</v>
      </c>
      <c r="AE54" s="511">
        <v>0</v>
      </c>
      <c r="AF54" s="512">
        <v>65.600000000000009</v>
      </c>
      <c r="AG54" s="512">
        <f>AF54*(1-(0.95^0*0.9^0*0.8^0*0.7^0*0.65^0*0.93^0*0.93^0*1^0))</f>
        <v>0</v>
      </c>
      <c r="AH54" s="513">
        <f t="shared" si="7"/>
        <v>65.600000000000009</v>
      </c>
      <c r="AI54" s="514">
        <f t="shared" si="8"/>
        <v>70.192000000000007</v>
      </c>
      <c r="AJ54" s="515"/>
      <c r="AK54" s="516"/>
    </row>
    <row r="55" spans="1:37" s="497" customFormat="1">
      <c r="A55" s="509">
        <v>18</v>
      </c>
      <c r="B55" s="510" t="s">
        <v>0</v>
      </c>
      <c r="C55" s="510" t="s">
        <v>890</v>
      </c>
      <c r="D55" s="510" t="s">
        <v>831</v>
      </c>
      <c r="E55" s="510" t="s">
        <v>858</v>
      </c>
      <c r="F55" s="510" t="s">
        <v>859</v>
      </c>
      <c r="G55" s="510"/>
      <c r="H55" s="510" t="s">
        <v>891</v>
      </c>
      <c r="I55" s="510">
        <v>3000</v>
      </c>
      <c r="J55" s="510" t="s">
        <v>95</v>
      </c>
      <c r="K55" s="510" t="s">
        <v>194</v>
      </c>
      <c r="L55" s="510">
        <v>160</v>
      </c>
      <c r="M55" s="510" t="s">
        <v>74</v>
      </c>
      <c r="N55" s="510" t="s">
        <v>75</v>
      </c>
      <c r="O55" s="510" t="s">
        <v>65</v>
      </c>
      <c r="P55" s="510"/>
      <c r="Q55" s="510"/>
      <c r="R55" s="510"/>
      <c r="S55" s="510" t="s">
        <v>752</v>
      </c>
      <c r="T55" s="510"/>
      <c r="U55" s="510" t="s">
        <v>892</v>
      </c>
      <c r="V55" s="510" t="s">
        <v>68</v>
      </c>
      <c r="W55" s="510" t="s">
        <v>68</v>
      </c>
      <c r="X55" s="510" t="s">
        <v>68</v>
      </c>
      <c r="Y55" s="510" t="s">
        <v>68</v>
      </c>
      <c r="Z55" s="510" t="s">
        <v>69</v>
      </c>
      <c r="AA55" s="510"/>
      <c r="AB55" s="510">
        <v>10000000011</v>
      </c>
      <c r="AC55" s="511">
        <v>42</v>
      </c>
      <c r="AD55" s="511">
        <v>10</v>
      </c>
      <c r="AE55" s="511">
        <v>0</v>
      </c>
      <c r="AF55" s="512">
        <v>83.2</v>
      </c>
      <c r="AG55" s="512">
        <f>AF55*(1-(0.95^0*0.9^0*0.8^0*0.7^0*0.65^0*0.93^0*0.93^0*1^0))</f>
        <v>0</v>
      </c>
      <c r="AH55" s="513">
        <f t="shared" si="7"/>
        <v>83.2</v>
      </c>
      <c r="AI55" s="514">
        <f t="shared" si="8"/>
        <v>89.024000000000015</v>
      </c>
      <c r="AJ55" s="515"/>
      <c r="AK55" s="516"/>
    </row>
    <row r="56" spans="1:37" s="497" customFormat="1">
      <c r="A56" s="509">
        <v>19</v>
      </c>
      <c r="B56" s="510" t="s">
        <v>0</v>
      </c>
      <c r="C56" s="510" t="s">
        <v>893</v>
      </c>
      <c r="D56" s="510" t="s">
        <v>831</v>
      </c>
      <c r="E56" s="510" t="s">
        <v>858</v>
      </c>
      <c r="F56" s="510" t="s">
        <v>859</v>
      </c>
      <c r="G56" s="510"/>
      <c r="H56" s="510" t="s">
        <v>891</v>
      </c>
      <c r="I56" s="510">
        <v>3000</v>
      </c>
      <c r="J56" s="510" t="s">
        <v>95</v>
      </c>
      <c r="K56" s="510" t="s">
        <v>194</v>
      </c>
      <c r="L56" s="510">
        <v>160</v>
      </c>
      <c r="M56" s="510" t="s">
        <v>74</v>
      </c>
      <c r="N56" s="510" t="s">
        <v>75</v>
      </c>
      <c r="O56" s="510" t="s">
        <v>65</v>
      </c>
      <c r="P56" s="510"/>
      <c r="Q56" s="510"/>
      <c r="R56" s="510"/>
      <c r="S56" s="510" t="s">
        <v>752</v>
      </c>
      <c r="T56" s="510"/>
      <c r="U56" s="510" t="s">
        <v>894</v>
      </c>
      <c r="V56" s="510" t="s">
        <v>68</v>
      </c>
      <c r="W56" s="510" t="s">
        <v>68</v>
      </c>
      <c r="X56" s="510" t="s">
        <v>68</v>
      </c>
      <c r="Y56" s="510" t="s">
        <v>68</v>
      </c>
      <c r="Z56" s="510" t="s">
        <v>69</v>
      </c>
      <c r="AA56" s="510"/>
      <c r="AB56" s="510">
        <v>10000000011</v>
      </c>
      <c r="AC56" s="511">
        <v>42</v>
      </c>
      <c r="AD56" s="511">
        <v>10</v>
      </c>
      <c r="AE56" s="511">
        <v>0</v>
      </c>
      <c r="AF56" s="512">
        <v>83.2</v>
      </c>
      <c r="AG56" s="512">
        <f>AF56*(1-(0.95^0*0.9^0*0.8^0*0.7^0*0.65^0*0.93^0*0.93^0*1^0))</f>
        <v>0</v>
      </c>
      <c r="AH56" s="513">
        <f t="shared" si="7"/>
        <v>83.2</v>
      </c>
      <c r="AI56" s="514">
        <f t="shared" si="8"/>
        <v>89.024000000000015</v>
      </c>
      <c r="AJ56" s="515"/>
      <c r="AK56" s="516"/>
    </row>
    <row r="57" spans="1:37" s="497" customFormat="1">
      <c r="A57" s="509">
        <v>20</v>
      </c>
      <c r="B57" s="510" t="s">
        <v>0</v>
      </c>
      <c r="C57" s="510" t="s">
        <v>895</v>
      </c>
      <c r="D57" s="510" t="s">
        <v>831</v>
      </c>
      <c r="E57" s="510" t="s">
        <v>875</v>
      </c>
      <c r="F57" s="510" t="s">
        <v>859</v>
      </c>
      <c r="G57" s="510"/>
      <c r="H57" s="510" t="s">
        <v>891</v>
      </c>
      <c r="I57" s="510">
        <v>3000</v>
      </c>
      <c r="J57" s="510" t="s">
        <v>95</v>
      </c>
      <c r="K57" s="510"/>
      <c r="L57" s="510"/>
      <c r="M57" s="510" t="s">
        <v>74</v>
      </c>
      <c r="N57" s="510" t="s">
        <v>75</v>
      </c>
      <c r="O57" s="510" t="s">
        <v>65</v>
      </c>
      <c r="P57" s="510"/>
      <c r="Q57" s="510"/>
      <c r="R57" s="510"/>
      <c r="S57" s="510" t="s">
        <v>880</v>
      </c>
      <c r="T57" s="510"/>
      <c r="U57" s="510" t="s">
        <v>896</v>
      </c>
      <c r="V57" s="510" t="s">
        <v>68</v>
      </c>
      <c r="W57" s="510" t="s">
        <v>68</v>
      </c>
      <c r="X57" s="510" t="s">
        <v>68</v>
      </c>
      <c r="Y57" s="510" t="s">
        <v>68</v>
      </c>
      <c r="Z57" s="510" t="s">
        <v>69</v>
      </c>
      <c r="AA57" s="510"/>
      <c r="AB57" s="510">
        <v>10000000011</v>
      </c>
      <c r="AC57" s="511">
        <v>42</v>
      </c>
      <c r="AD57" s="511">
        <v>10</v>
      </c>
      <c r="AE57" s="511">
        <v>0</v>
      </c>
      <c r="AF57" s="512">
        <v>83.2</v>
      </c>
      <c r="AG57" s="512">
        <v>0</v>
      </c>
      <c r="AH57" s="513">
        <f t="shared" si="7"/>
        <v>83.2</v>
      </c>
      <c r="AI57" s="514">
        <f t="shared" si="8"/>
        <v>89.024000000000015</v>
      </c>
      <c r="AJ57" s="515"/>
      <c r="AK57" s="516"/>
    </row>
    <row r="58" spans="1:37" s="497" customFormat="1">
      <c r="A58" s="509">
        <v>21</v>
      </c>
      <c r="B58" s="510" t="s">
        <v>0</v>
      </c>
      <c r="C58" s="510" t="s">
        <v>897</v>
      </c>
      <c r="D58" s="510" t="s">
        <v>831</v>
      </c>
      <c r="E58" s="510" t="s">
        <v>898</v>
      </c>
      <c r="F58" s="510" t="s">
        <v>859</v>
      </c>
      <c r="G58" s="510"/>
      <c r="H58" s="510" t="s">
        <v>891</v>
      </c>
      <c r="I58" s="510">
        <v>3000</v>
      </c>
      <c r="J58" s="510" t="s">
        <v>121</v>
      </c>
      <c r="K58" s="510"/>
      <c r="L58" s="510"/>
      <c r="M58" s="510" t="s">
        <v>74</v>
      </c>
      <c r="N58" s="510" t="s">
        <v>75</v>
      </c>
      <c r="O58" s="510" t="s">
        <v>65</v>
      </c>
      <c r="P58" s="510"/>
      <c r="Q58" s="510"/>
      <c r="R58" s="510"/>
      <c r="S58" s="510"/>
      <c r="T58" s="510"/>
      <c r="U58" s="510" t="s">
        <v>899</v>
      </c>
      <c r="V58" s="510" t="s">
        <v>68</v>
      </c>
      <c r="W58" s="510" t="s">
        <v>68</v>
      </c>
      <c r="X58" s="510" t="s">
        <v>68</v>
      </c>
      <c r="Y58" s="510" t="s">
        <v>68</v>
      </c>
      <c r="Z58" s="510" t="s">
        <v>69</v>
      </c>
      <c r="AA58" s="510"/>
      <c r="AB58" s="510">
        <v>10000000011</v>
      </c>
      <c r="AC58" s="511">
        <v>42</v>
      </c>
      <c r="AD58" s="511">
        <v>8</v>
      </c>
      <c r="AE58" s="511">
        <v>0</v>
      </c>
      <c r="AF58" s="512">
        <v>80</v>
      </c>
      <c r="AG58" s="512">
        <v>0</v>
      </c>
      <c r="AH58" s="513">
        <f t="shared" si="7"/>
        <v>80</v>
      </c>
      <c r="AI58" s="514">
        <f t="shared" si="8"/>
        <v>85.600000000000009</v>
      </c>
      <c r="AJ58" s="515"/>
      <c r="AK58" s="516"/>
    </row>
    <row r="59" spans="1:37" s="497" customFormat="1">
      <c r="A59" s="509">
        <v>22</v>
      </c>
      <c r="B59" s="510" t="s">
        <v>0</v>
      </c>
      <c r="C59" s="510" t="s">
        <v>900</v>
      </c>
      <c r="D59" s="510" t="s">
        <v>831</v>
      </c>
      <c r="E59" s="510" t="s">
        <v>901</v>
      </c>
      <c r="F59" s="510" t="s">
        <v>859</v>
      </c>
      <c r="G59" s="510"/>
      <c r="H59" s="510" t="s">
        <v>7</v>
      </c>
      <c r="I59" s="510" t="s">
        <v>902</v>
      </c>
      <c r="J59" s="510" t="s">
        <v>73</v>
      </c>
      <c r="K59" s="510"/>
      <c r="L59" s="510"/>
      <c r="M59" s="510" t="s">
        <v>74</v>
      </c>
      <c r="N59" s="510" t="s">
        <v>75</v>
      </c>
      <c r="O59" s="510" t="s">
        <v>65</v>
      </c>
      <c r="P59" s="510"/>
      <c r="Q59" s="510"/>
      <c r="R59" s="510"/>
      <c r="S59" s="510"/>
      <c r="T59" s="510"/>
      <c r="U59" s="510" t="s">
        <v>903</v>
      </c>
      <c r="V59" s="510" t="s">
        <v>129</v>
      </c>
      <c r="W59" s="510" t="s">
        <v>68</v>
      </c>
      <c r="X59" s="510" t="s">
        <v>68</v>
      </c>
      <c r="Y59" s="510" t="s">
        <v>68</v>
      </c>
      <c r="Z59" s="510" t="s">
        <v>69</v>
      </c>
      <c r="AA59" s="510"/>
      <c r="AB59" s="510">
        <v>10000000011</v>
      </c>
      <c r="AC59" s="511">
        <v>42</v>
      </c>
      <c r="AD59" s="511">
        <v>0</v>
      </c>
      <c r="AE59" s="511">
        <v>0</v>
      </c>
      <c r="AF59" s="512">
        <v>67.2</v>
      </c>
      <c r="AG59" s="512">
        <v>0</v>
      </c>
      <c r="AH59" s="513">
        <f t="shared" si="7"/>
        <v>67.2</v>
      </c>
      <c r="AI59" s="514">
        <f t="shared" si="8"/>
        <v>71.904000000000011</v>
      </c>
      <c r="AJ59" s="515"/>
      <c r="AK59" s="516"/>
    </row>
    <row r="60" spans="1:37" s="497" customFormat="1">
      <c r="A60" s="509">
        <v>23</v>
      </c>
      <c r="B60" s="510" t="s">
        <v>0</v>
      </c>
      <c r="C60" s="510" t="s">
        <v>904</v>
      </c>
      <c r="D60" s="510" t="s">
        <v>831</v>
      </c>
      <c r="E60" s="510" t="s">
        <v>841</v>
      </c>
      <c r="F60" s="510" t="s">
        <v>859</v>
      </c>
      <c r="G60" s="510"/>
      <c r="H60" s="510" t="s">
        <v>905</v>
      </c>
      <c r="I60" s="510"/>
      <c r="J60" s="510" t="s">
        <v>73</v>
      </c>
      <c r="K60" s="510"/>
      <c r="L60" s="510">
        <v>250</v>
      </c>
      <c r="M60" s="510" t="s">
        <v>236</v>
      </c>
      <c r="N60" s="510" t="s">
        <v>113</v>
      </c>
      <c r="O60" s="510" t="s">
        <v>65</v>
      </c>
      <c r="P60" s="510"/>
      <c r="Q60" s="510"/>
      <c r="R60" s="510"/>
      <c r="S60" s="510"/>
      <c r="T60" s="510"/>
      <c r="U60" s="510" t="s">
        <v>906</v>
      </c>
      <c r="V60" s="510" t="s">
        <v>68</v>
      </c>
      <c r="W60" s="510" t="s">
        <v>68</v>
      </c>
      <c r="X60" s="510" t="s">
        <v>68</v>
      </c>
      <c r="Y60" s="510" t="s">
        <v>68</v>
      </c>
      <c r="Z60" s="510" t="s">
        <v>69</v>
      </c>
      <c r="AA60" s="510"/>
      <c r="AB60" s="510">
        <v>10000000012</v>
      </c>
      <c r="AC60" s="511">
        <v>41</v>
      </c>
      <c r="AD60" s="511">
        <v>0</v>
      </c>
      <c r="AE60" s="511">
        <v>0</v>
      </c>
      <c r="AF60" s="512">
        <v>65.600000000000009</v>
      </c>
      <c r="AG60" s="512">
        <f>AF60*(1-(0.95^0*0.9^0*0.8^0*0.7^0*0.65^0*0.93^0*0.93^0*1^0))</f>
        <v>0</v>
      </c>
      <c r="AH60" s="513">
        <f t="shared" si="7"/>
        <v>65.600000000000009</v>
      </c>
      <c r="AI60" s="514">
        <f t="shared" si="8"/>
        <v>70.192000000000007</v>
      </c>
      <c r="AJ60" s="515"/>
      <c r="AK60" s="516"/>
    </row>
    <row r="61" spans="1:37" s="497" customFormat="1">
      <c r="A61" s="509">
        <v>24</v>
      </c>
      <c r="B61" s="510" t="s">
        <v>0</v>
      </c>
      <c r="C61" s="510" t="s">
        <v>907</v>
      </c>
      <c r="D61" s="510" t="s">
        <v>831</v>
      </c>
      <c r="E61" s="510" t="s">
        <v>908</v>
      </c>
      <c r="F61" s="510" t="s">
        <v>909</v>
      </c>
      <c r="G61" s="510"/>
      <c r="H61" s="510" t="s">
        <v>910</v>
      </c>
      <c r="I61" s="510">
        <v>2000</v>
      </c>
      <c r="J61" s="510" t="s">
        <v>108</v>
      </c>
      <c r="K61" s="510" t="s">
        <v>911</v>
      </c>
      <c r="L61" s="510">
        <v>147</v>
      </c>
      <c r="M61" s="510" t="s">
        <v>74</v>
      </c>
      <c r="N61" s="510" t="s">
        <v>90</v>
      </c>
      <c r="O61" s="510" t="s">
        <v>65</v>
      </c>
      <c r="P61" s="510"/>
      <c r="Q61" s="510"/>
      <c r="R61" s="510"/>
      <c r="S61" s="510" t="s">
        <v>912</v>
      </c>
      <c r="T61" s="510"/>
      <c r="U61" s="510" t="s">
        <v>913</v>
      </c>
      <c r="V61" s="510" t="s">
        <v>68</v>
      </c>
      <c r="W61" s="510" t="s">
        <v>68</v>
      </c>
      <c r="X61" s="510" t="s">
        <v>68</v>
      </c>
      <c r="Y61" s="510" t="s">
        <v>68</v>
      </c>
      <c r="Z61" s="510" t="s">
        <v>69</v>
      </c>
      <c r="AA61" s="510"/>
      <c r="AB61" s="510">
        <v>10000000011</v>
      </c>
      <c r="AC61" s="511">
        <v>28</v>
      </c>
      <c r="AD61" s="511">
        <v>0</v>
      </c>
      <c r="AE61" s="511">
        <v>0</v>
      </c>
      <c r="AF61" s="512">
        <v>44.800000000000004</v>
      </c>
      <c r="AG61" s="512">
        <f>AF61*(1-(0.95^0*0.9^0*0.8^0*0.7^0*0.65^0*0.93^0*0.93^0*1^0))</f>
        <v>0</v>
      </c>
      <c r="AH61" s="513">
        <f t="shared" si="7"/>
        <v>44.800000000000004</v>
      </c>
      <c r="AI61" s="514">
        <f t="shared" si="8"/>
        <v>47.936000000000007</v>
      </c>
      <c r="AJ61" s="515"/>
      <c r="AK61" s="516"/>
    </row>
    <row r="62" spans="1:37" s="497" customFormat="1">
      <c r="A62" s="509">
        <v>25</v>
      </c>
      <c r="B62" s="510" t="s">
        <v>0</v>
      </c>
      <c r="C62" s="510" t="s">
        <v>914</v>
      </c>
      <c r="D62" s="510" t="s">
        <v>831</v>
      </c>
      <c r="E62" s="510" t="s">
        <v>855</v>
      </c>
      <c r="F62" s="510" t="s">
        <v>915</v>
      </c>
      <c r="G62" s="510"/>
      <c r="H62" s="510" t="s">
        <v>876</v>
      </c>
      <c r="I62" s="510">
        <v>2000</v>
      </c>
      <c r="J62" s="510" t="s">
        <v>118</v>
      </c>
      <c r="K62" s="510" t="s">
        <v>194</v>
      </c>
      <c r="L62" s="510">
        <v>80</v>
      </c>
      <c r="M62" s="510" t="s">
        <v>74</v>
      </c>
      <c r="N62" s="510" t="s">
        <v>75</v>
      </c>
      <c r="O62" s="510" t="s">
        <v>65</v>
      </c>
      <c r="P62" s="510"/>
      <c r="Q62" s="510"/>
      <c r="R62" s="510"/>
      <c r="S62" s="510" t="s">
        <v>852</v>
      </c>
      <c r="T62" s="510"/>
      <c r="U62" s="510" t="s">
        <v>916</v>
      </c>
      <c r="V62" s="510" t="s">
        <v>68</v>
      </c>
      <c r="W62" s="510" t="s">
        <v>68</v>
      </c>
      <c r="X62" s="510" t="s">
        <v>68</v>
      </c>
      <c r="Y62" s="510" t="s">
        <v>68</v>
      </c>
      <c r="Z62" s="510" t="s">
        <v>69</v>
      </c>
      <c r="AA62" s="510"/>
      <c r="AB62" s="510">
        <v>10000000011</v>
      </c>
      <c r="AC62" s="511">
        <v>50</v>
      </c>
      <c r="AD62" s="511">
        <v>0</v>
      </c>
      <c r="AE62" s="511">
        <v>0</v>
      </c>
      <c r="AF62" s="512">
        <v>80</v>
      </c>
      <c r="AG62" s="512">
        <f>AF62*(1-(0.95^0*0.9^0*0.8^0*0.7^0*0.65^0*0.93^0*0.93^0*1^0))</f>
        <v>0</v>
      </c>
      <c r="AH62" s="513">
        <f t="shared" si="7"/>
        <v>80</v>
      </c>
      <c r="AI62" s="514">
        <f t="shared" si="8"/>
        <v>85.600000000000009</v>
      </c>
      <c r="AJ62" s="515"/>
      <c r="AK62" s="516"/>
    </row>
    <row r="63" spans="1:37" s="497" customFormat="1">
      <c r="A63" s="509">
        <v>26</v>
      </c>
      <c r="B63" s="510" t="s">
        <v>0</v>
      </c>
      <c r="C63" s="510" t="s">
        <v>917</v>
      </c>
      <c r="D63" s="510" t="s">
        <v>831</v>
      </c>
      <c r="E63" s="510" t="s">
        <v>883</v>
      </c>
      <c r="F63" s="510" t="s">
        <v>915</v>
      </c>
      <c r="G63" s="510"/>
      <c r="H63" s="510" t="s">
        <v>918</v>
      </c>
      <c r="I63" s="510">
        <v>3000</v>
      </c>
      <c r="J63" s="510" t="s">
        <v>670</v>
      </c>
      <c r="K63" s="510" t="s">
        <v>194</v>
      </c>
      <c r="L63" s="510" t="s">
        <v>404</v>
      </c>
      <c r="M63" s="510" t="s">
        <v>74</v>
      </c>
      <c r="N63" s="510" t="s">
        <v>75</v>
      </c>
      <c r="O63" s="510" t="s">
        <v>65</v>
      </c>
      <c r="P63" s="510"/>
      <c r="Q63" s="510"/>
      <c r="R63" s="510"/>
      <c r="S63" s="510" t="s">
        <v>733</v>
      </c>
      <c r="T63" s="510"/>
      <c r="U63" s="510" t="s">
        <v>919</v>
      </c>
      <c r="V63" s="510" t="s">
        <v>68</v>
      </c>
      <c r="W63" s="510" t="s">
        <v>68</v>
      </c>
      <c r="X63" s="510" t="s">
        <v>68</v>
      </c>
      <c r="Y63" s="510" t="s">
        <v>68</v>
      </c>
      <c r="Z63" s="510" t="s">
        <v>69</v>
      </c>
      <c r="AA63" s="510"/>
      <c r="AB63" s="510">
        <v>10000000011</v>
      </c>
      <c r="AC63" s="511">
        <v>50</v>
      </c>
      <c r="AD63" s="511">
        <v>18</v>
      </c>
      <c r="AE63" s="511">
        <v>13</v>
      </c>
      <c r="AF63" s="512">
        <v>129.6</v>
      </c>
      <c r="AG63" s="512">
        <f>AF63*(1-(0.95^0*0.9^0*0.8^0*0.7^0*0.65^0*0.93^0*0.93^0*1^0))</f>
        <v>0</v>
      </c>
      <c r="AH63" s="513">
        <f t="shared" si="7"/>
        <v>129.6</v>
      </c>
      <c r="AI63" s="514">
        <f t="shared" si="8"/>
        <v>138.672</v>
      </c>
      <c r="AJ63" s="515"/>
      <c r="AK63" s="516"/>
    </row>
    <row r="64" spans="1:37" s="506" customFormat="1" ht="15.75" thickBot="1">
      <c r="A64" s="517">
        <v>27</v>
      </c>
      <c r="B64" s="518" t="s">
        <v>0</v>
      </c>
      <c r="C64" s="518" t="s">
        <v>920</v>
      </c>
      <c r="D64" s="518" t="s">
        <v>831</v>
      </c>
      <c r="E64" s="518" t="s">
        <v>921</v>
      </c>
      <c r="F64" s="518" t="s">
        <v>915</v>
      </c>
      <c r="G64" s="518"/>
      <c r="H64" s="518" t="s">
        <v>922</v>
      </c>
      <c r="I64" s="518"/>
      <c r="J64" s="518" t="s">
        <v>95</v>
      </c>
      <c r="K64" s="518"/>
      <c r="L64" s="518" t="s">
        <v>404</v>
      </c>
      <c r="M64" s="518" t="s">
        <v>236</v>
      </c>
      <c r="N64" s="518" t="s">
        <v>75</v>
      </c>
      <c r="O64" s="518" t="s">
        <v>65</v>
      </c>
      <c r="P64" s="518"/>
      <c r="Q64" s="518"/>
      <c r="R64" s="518"/>
      <c r="S64" s="518"/>
      <c r="T64" s="518"/>
      <c r="U64" s="518" t="s">
        <v>923</v>
      </c>
      <c r="V64" s="518" t="s">
        <v>68</v>
      </c>
      <c r="W64" s="518" t="s">
        <v>68</v>
      </c>
      <c r="X64" s="518" t="s">
        <v>68</v>
      </c>
      <c r="Y64" s="518" t="s">
        <v>68</v>
      </c>
      <c r="Z64" s="518" t="s">
        <v>69</v>
      </c>
      <c r="AA64" s="518"/>
      <c r="AB64" s="518">
        <v>10000000012</v>
      </c>
      <c r="AC64" s="519">
        <v>50</v>
      </c>
      <c r="AD64" s="519">
        <v>10</v>
      </c>
      <c r="AE64" s="519">
        <v>13</v>
      </c>
      <c r="AF64" s="520">
        <v>116.80000000000001</v>
      </c>
      <c r="AG64" s="520">
        <f>AF64*(1-(0.95^0*0.9^0*0.8^0*0.7^0*0.65^0*0.93^0*0.93^0*1^0))</f>
        <v>0</v>
      </c>
      <c r="AH64" s="521">
        <f t="shared" si="7"/>
        <v>116.80000000000001</v>
      </c>
      <c r="AI64" s="522">
        <f t="shared" si="8"/>
        <v>124.97600000000001</v>
      </c>
      <c r="AJ64" s="523"/>
      <c r="AK64" s="524"/>
    </row>
    <row r="65" spans="1:37" s="43" customFormat="1" ht="15.75" thickBot="1">
      <c r="A65" s="479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9"/>
      <c r="AD65" s="49"/>
      <c r="AE65" s="49"/>
      <c r="AF65" s="471"/>
      <c r="AG65" s="471"/>
      <c r="AH65" s="71"/>
      <c r="AI65" s="50"/>
      <c r="AJ65" s="51"/>
      <c r="AK65" s="52"/>
    </row>
    <row r="66" spans="1:37" s="488" customFormat="1" ht="15.75" thickBot="1">
      <c r="A66" s="439" t="s">
        <v>22</v>
      </c>
      <c r="B66" s="366" t="s">
        <v>23</v>
      </c>
      <c r="C66" s="366" t="s">
        <v>24</v>
      </c>
      <c r="D66" s="366" t="s">
        <v>25</v>
      </c>
      <c r="E66" s="366" t="s">
        <v>26</v>
      </c>
      <c r="F66" s="366" t="s">
        <v>27</v>
      </c>
      <c r="G66" s="366" t="s">
        <v>28</v>
      </c>
      <c r="H66" s="366" t="s">
        <v>29</v>
      </c>
      <c r="I66" s="366" t="s">
        <v>30</v>
      </c>
      <c r="J66" s="366" t="s">
        <v>31</v>
      </c>
      <c r="K66" s="366" t="s">
        <v>32</v>
      </c>
      <c r="L66" s="366" t="s">
        <v>33</v>
      </c>
      <c r="M66" s="366" t="s">
        <v>34</v>
      </c>
      <c r="N66" s="366" t="s">
        <v>35</v>
      </c>
      <c r="O66" s="366" t="s">
        <v>36</v>
      </c>
      <c r="P66" s="366" t="s">
        <v>37</v>
      </c>
      <c r="Q66" s="366" t="s">
        <v>38</v>
      </c>
      <c r="R66" s="366" t="s">
        <v>39</v>
      </c>
      <c r="S66" s="366" t="s">
        <v>40</v>
      </c>
      <c r="T66" s="366" t="s">
        <v>41</v>
      </c>
      <c r="U66" s="366" t="s">
        <v>42</v>
      </c>
      <c r="V66" s="366" t="s">
        <v>43</v>
      </c>
      <c r="W66" s="366" t="s">
        <v>44</v>
      </c>
      <c r="X66" s="366" t="s">
        <v>45</v>
      </c>
      <c r="Y66" s="366" t="s">
        <v>46</v>
      </c>
      <c r="Z66" s="366" t="s">
        <v>47</v>
      </c>
      <c r="AA66" s="366" t="s">
        <v>48</v>
      </c>
      <c r="AB66" s="366" t="s">
        <v>49</v>
      </c>
      <c r="AC66" s="367" t="s">
        <v>50</v>
      </c>
      <c r="AD66" s="367" t="s">
        <v>51</v>
      </c>
      <c r="AE66" s="367" t="s">
        <v>52</v>
      </c>
      <c r="AF66" s="377" t="s">
        <v>53</v>
      </c>
      <c r="AG66" s="377" t="s">
        <v>54</v>
      </c>
      <c r="AH66" s="367" t="s">
        <v>55</v>
      </c>
      <c r="AI66" s="368" t="s">
        <v>56</v>
      </c>
      <c r="AJ66" s="369"/>
      <c r="AK66" s="370"/>
    </row>
    <row r="67" spans="1:37" s="497" customFormat="1">
      <c r="A67" s="526">
        <v>1</v>
      </c>
      <c r="B67" s="322" t="s">
        <v>0</v>
      </c>
      <c r="C67" s="322" t="s">
        <v>924</v>
      </c>
      <c r="D67" s="322" t="s">
        <v>925</v>
      </c>
      <c r="E67" s="322" t="s">
        <v>179</v>
      </c>
      <c r="F67" s="322" t="s">
        <v>859</v>
      </c>
      <c r="G67" s="322"/>
      <c r="H67" s="322" t="s">
        <v>926</v>
      </c>
      <c r="I67" s="322">
        <v>2000</v>
      </c>
      <c r="J67" s="322" t="s">
        <v>95</v>
      </c>
      <c r="K67" s="322" t="s">
        <v>194</v>
      </c>
      <c r="L67" s="322">
        <v>250</v>
      </c>
      <c r="M67" s="322" t="s">
        <v>74</v>
      </c>
      <c r="N67" s="322" t="s">
        <v>75</v>
      </c>
      <c r="O67" s="322" t="s">
        <v>65</v>
      </c>
      <c r="P67" s="322"/>
      <c r="Q67" s="322"/>
      <c r="R67" s="322"/>
      <c r="S67" s="322" t="s">
        <v>927</v>
      </c>
      <c r="T67" s="322"/>
      <c r="U67" s="322" t="s">
        <v>928</v>
      </c>
      <c r="V67" s="322" t="s">
        <v>68</v>
      </c>
      <c r="W67" s="322" t="s">
        <v>68</v>
      </c>
      <c r="X67" s="322" t="s">
        <v>68</v>
      </c>
      <c r="Y67" s="322" t="s">
        <v>68</v>
      </c>
      <c r="Z67" s="322" t="s">
        <v>69</v>
      </c>
      <c r="AA67" s="322"/>
      <c r="AB67" s="322">
        <v>10000000011</v>
      </c>
      <c r="AC67" s="323">
        <v>41</v>
      </c>
      <c r="AD67" s="323">
        <v>10</v>
      </c>
      <c r="AE67" s="323">
        <v>0</v>
      </c>
      <c r="AF67" s="527">
        <v>81.600000000000009</v>
      </c>
      <c r="AG67" s="527">
        <f>AF67*(1-(0.95^0*0.9^0*0.8^0*0.7^0*0.65^0*0.93^0*0.93^0*1^0))</f>
        <v>0</v>
      </c>
      <c r="AH67" s="528">
        <f t="shared" ref="AH67:AH81" si="10">AF67-AG67</f>
        <v>81.600000000000009</v>
      </c>
      <c r="AI67" s="529">
        <f>AF67*1.07</f>
        <v>87.312000000000012</v>
      </c>
      <c r="AJ67" s="530"/>
      <c r="AK67" s="325"/>
    </row>
    <row r="68" spans="1:37" s="497" customFormat="1">
      <c r="A68" s="526">
        <v>2</v>
      </c>
      <c r="B68" s="322" t="s">
        <v>0</v>
      </c>
      <c r="C68" s="322" t="s">
        <v>929</v>
      </c>
      <c r="D68" s="322" t="s">
        <v>925</v>
      </c>
      <c r="E68" s="322" t="s">
        <v>930</v>
      </c>
      <c r="F68" s="322" t="s">
        <v>859</v>
      </c>
      <c r="G68" s="322"/>
      <c r="H68" s="322" t="s">
        <v>864</v>
      </c>
      <c r="I68" s="322">
        <v>2000</v>
      </c>
      <c r="J68" s="322" t="s">
        <v>95</v>
      </c>
      <c r="K68" s="322" t="s">
        <v>194</v>
      </c>
      <c r="L68" s="322">
        <v>320</v>
      </c>
      <c r="M68" s="322" t="s">
        <v>74</v>
      </c>
      <c r="N68" s="322" t="s">
        <v>75</v>
      </c>
      <c r="O68" s="322" t="s">
        <v>65</v>
      </c>
      <c r="P68" s="322"/>
      <c r="Q68" s="322"/>
      <c r="R68" s="322"/>
      <c r="S68" s="322" t="s">
        <v>931</v>
      </c>
      <c r="T68" s="322"/>
      <c r="U68" s="322" t="s">
        <v>932</v>
      </c>
      <c r="V68" s="322" t="s">
        <v>68</v>
      </c>
      <c r="W68" s="322" t="s">
        <v>68</v>
      </c>
      <c r="X68" s="322" t="s">
        <v>68</v>
      </c>
      <c r="Y68" s="322" t="s">
        <v>68</v>
      </c>
      <c r="Z68" s="322" t="s">
        <v>69</v>
      </c>
      <c r="AA68" s="322"/>
      <c r="AB68" s="322">
        <v>10000000011</v>
      </c>
      <c r="AC68" s="323">
        <v>41</v>
      </c>
      <c r="AD68" s="323">
        <v>10</v>
      </c>
      <c r="AE68" s="323">
        <v>0</v>
      </c>
      <c r="AF68" s="527">
        <v>81.600000000000009</v>
      </c>
      <c r="AG68" s="527">
        <f>AF68*(1-(0.95^0*0.9^0*0.8^0*0.7^0*0.65^0*0.93^0*0.93^0*1^0))</f>
        <v>0</v>
      </c>
      <c r="AH68" s="528">
        <f t="shared" si="10"/>
        <v>81.600000000000009</v>
      </c>
      <c r="AI68" s="529">
        <f t="shared" ref="AI68:AI81" si="11">AF68*1.07</f>
        <v>87.312000000000012</v>
      </c>
      <c r="AJ68" s="530"/>
      <c r="AK68" s="325"/>
    </row>
    <row r="69" spans="1:37" s="497" customFormat="1">
      <c r="A69" s="526">
        <v>3</v>
      </c>
      <c r="B69" s="322" t="s">
        <v>0</v>
      </c>
      <c r="C69" s="322" t="s">
        <v>933</v>
      </c>
      <c r="D69" s="322" t="s">
        <v>925</v>
      </c>
      <c r="E69" s="322" t="s">
        <v>179</v>
      </c>
      <c r="F69" s="322" t="s">
        <v>859</v>
      </c>
      <c r="G69" s="322"/>
      <c r="H69" s="322" t="s">
        <v>926</v>
      </c>
      <c r="I69" s="322">
        <v>2000</v>
      </c>
      <c r="J69" s="322" t="s">
        <v>95</v>
      </c>
      <c r="K69" s="322" t="s">
        <v>194</v>
      </c>
      <c r="L69" s="322">
        <v>1000</v>
      </c>
      <c r="M69" s="322" t="s">
        <v>74</v>
      </c>
      <c r="N69" s="322" t="s">
        <v>75</v>
      </c>
      <c r="O69" s="322" t="s">
        <v>65</v>
      </c>
      <c r="P69" s="322"/>
      <c r="Q69" s="322"/>
      <c r="R69" s="322"/>
      <c r="S69" s="322" t="s">
        <v>927</v>
      </c>
      <c r="T69" s="322"/>
      <c r="U69" s="322" t="s">
        <v>934</v>
      </c>
      <c r="V69" s="322" t="s">
        <v>68</v>
      </c>
      <c r="W69" s="322" t="s">
        <v>68</v>
      </c>
      <c r="X69" s="322" t="s">
        <v>68</v>
      </c>
      <c r="Y69" s="322" t="s">
        <v>68</v>
      </c>
      <c r="Z69" s="322" t="s">
        <v>69</v>
      </c>
      <c r="AA69" s="322"/>
      <c r="AB69" s="322">
        <v>10000000011</v>
      </c>
      <c r="AC69" s="323">
        <v>41</v>
      </c>
      <c r="AD69" s="323">
        <v>10</v>
      </c>
      <c r="AE69" s="323">
        <v>8</v>
      </c>
      <c r="AF69" s="527">
        <v>94.4</v>
      </c>
      <c r="AG69" s="527">
        <f>AF69*(1-(0.95^0*0.9^0*0.8^0*0.7^0*0.65^0*0.93^0*0.93^0*1^0))</f>
        <v>0</v>
      </c>
      <c r="AH69" s="528">
        <f t="shared" si="10"/>
        <v>94.4</v>
      </c>
      <c r="AI69" s="529">
        <f t="shared" si="11"/>
        <v>101.00800000000001</v>
      </c>
      <c r="AJ69" s="530"/>
      <c r="AK69" s="325"/>
    </row>
    <row r="70" spans="1:37" s="497" customFormat="1">
      <c r="A70" s="526">
        <v>4</v>
      </c>
      <c r="B70" s="322" t="s">
        <v>0</v>
      </c>
      <c r="C70" s="322" t="s">
        <v>935</v>
      </c>
      <c r="D70" s="322" t="s">
        <v>925</v>
      </c>
      <c r="E70" s="322" t="s">
        <v>179</v>
      </c>
      <c r="F70" s="322" t="s">
        <v>859</v>
      </c>
      <c r="G70" s="322"/>
      <c r="H70" s="322" t="s">
        <v>864</v>
      </c>
      <c r="I70" s="322">
        <v>2000</v>
      </c>
      <c r="J70" s="322" t="s">
        <v>108</v>
      </c>
      <c r="K70" s="322" t="s">
        <v>194</v>
      </c>
      <c r="L70" s="322">
        <v>250</v>
      </c>
      <c r="M70" s="322" t="s">
        <v>74</v>
      </c>
      <c r="N70" s="322" t="s">
        <v>75</v>
      </c>
      <c r="O70" s="322" t="s">
        <v>65</v>
      </c>
      <c r="P70" s="322"/>
      <c r="Q70" s="322"/>
      <c r="R70" s="322"/>
      <c r="S70" s="322" t="s">
        <v>752</v>
      </c>
      <c r="T70" s="322"/>
      <c r="U70" s="322" t="s">
        <v>936</v>
      </c>
      <c r="V70" s="322" t="s">
        <v>571</v>
      </c>
      <c r="W70" s="322" t="s">
        <v>571</v>
      </c>
      <c r="X70" s="322" t="s">
        <v>68</v>
      </c>
      <c r="Y70" s="322" t="s">
        <v>68</v>
      </c>
      <c r="Z70" s="322" t="s">
        <v>69</v>
      </c>
      <c r="AA70" s="322"/>
      <c r="AB70" s="322">
        <v>10000000021</v>
      </c>
      <c r="AC70" s="323">
        <v>41</v>
      </c>
      <c r="AD70" s="323">
        <v>0</v>
      </c>
      <c r="AE70" s="323">
        <v>0</v>
      </c>
      <c r="AF70" s="527">
        <v>65.600000000000009</v>
      </c>
      <c r="AG70" s="527">
        <v>0</v>
      </c>
      <c r="AH70" s="528">
        <f t="shared" si="10"/>
        <v>65.600000000000009</v>
      </c>
      <c r="AI70" s="529">
        <f t="shared" si="11"/>
        <v>70.192000000000007</v>
      </c>
      <c r="AJ70" s="530"/>
      <c r="AK70" s="325"/>
    </row>
    <row r="71" spans="1:37" s="497" customFormat="1">
      <c r="A71" s="526">
        <v>5</v>
      </c>
      <c r="B71" s="322" t="s">
        <v>0</v>
      </c>
      <c r="C71" s="322" t="s">
        <v>937</v>
      </c>
      <c r="D71" s="322" t="s">
        <v>925</v>
      </c>
      <c r="E71" s="322" t="s">
        <v>938</v>
      </c>
      <c r="F71" s="322" t="s">
        <v>859</v>
      </c>
      <c r="G71" s="322"/>
      <c r="H71" s="322" t="s">
        <v>939</v>
      </c>
      <c r="I71" s="322">
        <v>2000</v>
      </c>
      <c r="J71" s="322" t="s">
        <v>108</v>
      </c>
      <c r="K71" s="322" t="s">
        <v>194</v>
      </c>
      <c r="L71" s="322" t="s">
        <v>940</v>
      </c>
      <c r="M71" s="322" t="s">
        <v>74</v>
      </c>
      <c r="N71" s="322" t="s">
        <v>75</v>
      </c>
      <c r="O71" s="322" t="s">
        <v>65</v>
      </c>
      <c r="P71" s="322"/>
      <c r="Q71" s="322"/>
      <c r="R71" s="322"/>
      <c r="S71" s="322" t="s">
        <v>941</v>
      </c>
      <c r="T71" s="322"/>
      <c r="U71" s="322" t="s">
        <v>942</v>
      </c>
      <c r="V71" s="322" t="s">
        <v>68</v>
      </c>
      <c r="W71" s="322" t="s">
        <v>68</v>
      </c>
      <c r="X71" s="322" t="s">
        <v>68</v>
      </c>
      <c r="Y71" s="322" t="s">
        <v>68</v>
      </c>
      <c r="Z71" s="322" t="s">
        <v>69</v>
      </c>
      <c r="AA71" s="322"/>
      <c r="AB71" s="322">
        <v>10000000011</v>
      </c>
      <c r="AC71" s="323">
        <v>41</v>
      </c>
      <c r="AD71" s="323">
        <v>0</v>
      </c>
      <c r="AE71" s="323">
        <v>0</v>
      </c>
      <c r="AF71" s="527">
        <v>65.600000000000009</v>
      </c>
      <c r="AG71" s="527">
        <f>AF71*(1-(0.95^0*0.9^0*0.8^0*0.7^0*0.65^0*0.93^0*0.93^0*1^0))</f>
        <v>0</v>
      </c>
      <c r="AH71" s="528">
        <f t="shared" si="10"/>
        <v>65.600000000000009</v>
      </c>
      <c r="AI71" s="529">
        <f t="shared" si="11"/>
        <v>70.192000000000007</v>
      </c>
      <c r="AJ71" s="530"/>
      <c r="AK71" s="325"/>
    </row>
    <row r="72" spans="1:37" s="497" customFormat="1">
      <c r="A72" s="526">
        <v>6</v>
      </c>
      <c r="B72" s="322" t="s">
        <v>0</v>
      </c>
      <c r="C72" s="322" t="s">
        <v>943</v>
      </c>
      <c r="D72" s="322" t="s">
        <v>925</v>
      </c>
      <c r="E72" s="322" t="s">
        <v>233</v>
      </c>
      <c r="F72" s="322" t="s">
        <v>859</v>
      </c>
      <c r="G72" s="322"/>
      <c r="H72" s="322" t="s">
        <v>864</v>
      </c>
      <c r="I72" s="322">
        <v>2000</v>
      </c>
      <c r="J72" s="322" t="s">
        <v>108</v>
      </c>
      <c r="K72" s="322" t="s">
        <v>194</v>
      </c>
      <c r="L72" s="322">
        <v>300</v>
      </c>
      <c r="M72" s="322" t="s">
        <v>63</v>
      </c>
      <c r="N72" s="322" t="s">
        <v>75</v>
      </c>
      <c r="O72" s="322" t="s">
        <v>65</v>
      </c>
      <c r="P72" s="322"/>
      <c r="Q72" s="322"/>
      <c r="R72" s="322"/>
      <c r="S72" s="322" t="s">
        <v>752</v>
      </c>
      <c r="T72" s="322"/>
      <c r="U72" s="322" t="s">
        <v>944</v>
      </c>
      <c r="V72" s="322" t="s">
        <v>68</v>
      </c>
      <c r="W72" s="322" t="s">
        <v>68</v>
      </c>
      <c r="X72" s="322" t="s">
        <v>68</v>
      </c>
      <c r="Y72" s="322" t="s">
        <v>68</v>
      </c>
      <c r="Z72" s="322" t="s">
        <v>69</v>
      </c>
      <c r="AA72" s="322"/>
      <c r="AB72" s="322">
        <v>10000000011</v>
      </c>
      <c r="AC72" s="323">
        <v>41</v>
      </c>
      <c r="AD72" s="323">
        <v>0</v>
      </c>
      <c r="AE72" s="323">
        <v>0</v>
      </c>
      <c r="AF72" s="527">
        <v>65.600000000000009</v>
      </c>
      <c r="AG72" s="527">
        <f>AF72*(1-(0.95^0*0.9^0*0.8^0*0.7^0*0.65^0*0.93^0*0.93^0*1^0))</f>
        <v>0</v>
      </c>
      <c r="AH72" s="528">
        <f t="shared" si="10"/>
        <v>65.600000000000009</v>
      </c>
      <c r="AI72" s="529">
        <f t="shared" si="11"/>
        <v>70.192000000000007</v>
      </c>
      <c r="AJ72" s="530"/>
      <c r="AK72" s="325"/>
    </row>
    <row r="73" spans="1:37" s="497" customFormat="1">
      <c r="A73" s="526">
        <v>7</v>
      </c>
      <c r="B73" s="322" t="s">
        <v>0</v>
      </c>
      <c r="C73" s="322" t="s">
        <v>945</v>
      </c>
      <c r="D73" s="322" t="s">
        <v>925</v>
      </c>
      <c r="E73" s="322" t="s">
        <v>200</v>
      </c>
      <c r="F73" s="322" t="s">
        <v>859</v>
      </c>
      <c r="G73" s="322"/>
      <c r="H73" s="322" t="s">
        <v>946</v>
      </c>
      <c r="I73" s="322">
        <v>2000</v>
      </c>
      <c r="J73" s="322" t="s">
        <v>108</v>
      </c>
      <c r="K73" s="322" t="s">
        <v>194</v>
      </c>
      <c r="L73" s="322">
        <v>320</v>
      </c>
      <c r="M73" s="322" t="s">
        <v>74</v>
      </c>
      <c r="N73" s="322" t="s">
        <v>90</v>
      </c>
      <c r="O73" s="322" t="s">
        <v>65</v>
      </c>
      <c r="P73" s="322"/>
      <c r="Q73" s="322"/>
      <c r="R73" s="322"/>
      <c r="S73" s="322" t="s">
        <v>861</v>
      </c>
      <c r="T73" s="322"/>
      <c r="U73" s="322" t="s">
        <v>947</v>
      </c>
      <c r="V73" s="322" t="s">
        <v>948</v>
      </c>
      <c r="W73" s="322" t="s">
        <v>68</v>
      </c>
      <c r="X73" s="322" t="s">
        <v>68</v>
      </c>
      <c r="Y73" s="322" t="s">
        <v>948</v>
      </c>
      <c r="Z73" s="322" t="s">
        <v>69</v>
      </c>
      <c r="AA73" s="322"/>
      <c r="AB73" s="322">
        <v>10000000021</v>
      </c>
      <c r="AC73" s="323">
        <v>44</v>
      </c>
      <c r="AD73" s="323">
        <v>0</v>
      </c>
      <c r="AE73" s="323">
        <v>0</v>
      </c>
      <c r="AF73" s="527">
        <v>70.400000000000006</v>
      </c>
      <c r="AG73" s="527">
        <v>0</v>
      </c>
      <c r="AH73" s="528">
        <f t="shared" si="10"/>
        <v>70.400000000000006</v>
      </c>
      <c r="AI73" s="529">
        <f t="shared" si="11"/>
        <v>75.328000000000017</v>
      </c>
      <c r="AJ73" s="530"/>
      <c r="AK73" s="325"/>
    </row>
    <row r="74" spans="1:37" s="497" customFormat="1">
      <c r="A74" s="526">
        <v>8</v>
      </c>
      <c r="B74" s="322" t="s">
        <v>0</v>
      </c>
      <c r="C74" s="322" t="s">
        <v>949</v>
      </c>
      <c r="D74" s="322" t="s">
        <v>925</v>
      </c>
      <c r="E74" s="322" t="s">
        <v>164</v>
      </c>
      <c r="F74" s="322" t="s">
        <v>859</v>
      </c>
      <c r="G74" s="322"/>
      <c r="H74" s="322" t="s">
        <v>876</v>
      </c>
      <c r="I74" s="322">
        <v>2000</v>
      </c>
      <c r="J74" s="322" t="s">
        <v>118</v>
      </c>
      <c r="K74" s="322" t="s">
        <v>194</v>
      </c>
      <c r="L74" s="322">
        <v>160</v>
      </c>
      <c r="M74" s="322" t="s">
        <v>74</v>
      </c>
      <c r="N74" s="322" t="s">
        <v>75</v>
      </c>
      <c r="O74" s="322" t="s">
        <v>65</v>
      </c>
      <c r="P74" s="322"/>
      <c r="Q74" s="322"/>
      <c r="R74" s="322"/>
      <c r="S74" s="322" t="s">
        <v>861</v>
      </c>
      <c r="T74" s="322"/>
      <c r="U74" s="322" t="s">
        <v>950</v>
      </c>
      <c r="V74" s="322" t="s">
        <v>68</v>
      </c>
      <c r="W74" s="322" t="s">
        <v>68</v>
      </c>
      <c r="X74" s="322" t="s">
        <v>68</v>
      </c>
      <c r="Y74" s="322" t="s">
        <v>68</v>
      </c>
      <c r="Z74" s="322" t="s">
        <v>69</v>
      </c>
      <c r="AA74" s="322" t="s">
        <v>82</v>
      </c>
      <c r="AB74" s="322">
        <v>10000000011</v>
      </c>
      <c r="AC74" s="323">
        <v>50</v>
      </c>
      <c r="AD74" s="323">
        <v>0</v>
      </c>
      <c r="AE74" s="323">
        <v>0</v>
      </c>
      <c r="AF74" s="527">
        <v>80</v>
      </c>
      <c r="AG74" s="527">
        <f>AF74*(1-(0.95^0*0.9^0*0.8^0*0.7^0*0.65^0*0.93^0*0.93^0*1^1))</f>
        <v>0</v>
      </c>
      <c r="AH74" s="528">
        <f t="shared" si="10"/>
        <v>80</v>
      </c>
      <c r="AI74" s="529">
        <f t="shared" si="11"/>
        <v>85.600000000000009</v>
      </c>
      <c r="AJ74" s="530"/>
      <c r="AK74" s="325"/>
    </row>
    <row r="75" spans="1:37" s="497" customFormat="1">
      <c r="A75" s="526">
        <v>9</v>
      </c>
      <c r="B75" s="322" t="s">
        <v>0</v>
      </c>
      <c r="C75" s="322" t="s">
        <v>951</v>
      </c>
      <c r="D75" s="322" t="s">
        <v>925</v>
      </c>
      <c r="E75" s="322" t="s">
        <v>952</v>
      </c>
      <c r="F75" s="322" t="s">
        <v>859</v>
      </c>
      <c r="G75" s="322"/>
      <c r="H75" s="322" t="s">
        <v>953</v>
      </c>
      <c r="I75" s="322">
        <v>3000</v>
      </c>
      <c r="J75" s="322" t="s">
        <v>95</v>
      </c>
      <c r="K75" s="322" t="s">
        <v>194</v>
      </c>
      <c r="L75" s="322">
        <v>300</v>
      </c>
      <c r="M75" s="322" t="s">
        <v>74</v>
      </c>
      <c r="N75" s="322" t="s">
        <v>75</v>
      </c>
      <c r="O75" s="322" t="s">
        <v>65</v>
      </c>
      <c r="P75" s="322"/>
      <c r="Q75" s="322"/>
      <c r="R75" s="322"/>
      <c r="S75" s="322" t="s">
        <v>733</v>
      </c>
      <c r="T75" s="322"/>
      <c r="U75" s="322" t="s">
        <v>954</v>
      </c>
      <c r="V75" s="322" t="s">
        <v>68</v>
      </c>
      <c r="W75" s="322" t="s">
        <v>68</v>
      </c>
      <c r="X75" s="322" t="s">
        <v>68</v>
      </c>
      <c r="Y75" s="322" t="s">
        <v>68</v>
      </c>
      <c r="Z75" s="322" t="s">
        <v>69</v>
      </c>
      <c r="AA75" s="322"/>
      <c r="AB75" s="322">
        <v>10000000011</v>
      </c>
      <c r="AC75" s="323">
        <v>60</v>
      </c>
      <c r="AD75" s="323">
        <v>10</v>
      </c>
      <c r="AE75" s="323">
        <v>0</v>
      </c>
      <c r="AF75" s="527">
        <v>112</v>
      </c>
      <c r="AG75" s="527">
        <f>AF75*(1-(0.95^0*0.9^0*0.8^0*0.7^0*0.65^0*0.93^0*0.93^0*1^0))</f>
        <v>0</v>
      </c>
      <c r="AH75" s="528">
        <f t="shared" si="10"/>
        <v>112</v>
      </c>
      <c r="AI75" s="529">
        <f t="shared" si="11"/>
        <v>119.84</v>
      </c>
      <c r="AJ75" s="530"/>
      <c r="AK75" s="325"/>
    </row>
    <row r="76" spans="1:37" s="497" customFormat="1">
      <c r="A76" s="526">
        <v>10</v>
      </c>
      <c r="B76" s="322" t="s">
        <v>0</v>
      </c>
      <c r="C76" s="322" t="s">
        <v>955</v>
      </c>
      <c r="D76" s="322" t="s">
        <v>925</v>
      </c>
      <c r="E76" s="322" t="s">
        <v>938</v>
      </c>
      <c r="F76" s="322" t="s">
        <v>915</v>
      </c>
      <c r="G76" s="322"/>
      <c r="H76" s="322" t="s">
        <v>956</v>
      </c>
      <c r="I76" s="531"/>
      <c r="J76" s="322" t="s">
        <v>108</v>
      </c>
      <c r="K76" s="322" t="s">
        <v>194</v>
      </c>
      <c r="L76" s="322" t="s">
        <v>940</v>
      </c>
      <c r="M76" s="322" t="s">
        <v>63</v>
      </c>
      <c r="N76" s="322" t="s">
        <v>75</v>
      </c>
      <c r="O76" s="322" t="s">
        <v>65</v>
      </c>
      <c r="P76" s="322"/>
      <c r="Q76" s="322"/>
      <c r="R76" s="322"/>
      <c r="S76" s="322" t="s">
        <v>861</v>
      </c>
      <c r="T76" s="322"/>
      <c r="U76" s="322" t="s">
        <v>957</v>
      </c>
      <c r="V76" s="322" t="s">
        <v>68</v>
      </c>
      <c r="W76" s="322" t="s">
        <v>68</v>
      </c>
      <c r="X76" s="322" t="s">
        <v>68</v>
      </c>
      <c r="Y76" s="322" t="s">
        <v>68</v>
      </c>
      <c r="Z76" s="322" t="s">
        <v>69</v>
      </c>
      <c r="AA76" s="322"/>
      <c r="AB76" s="322">
        <v>10000000011</v>
      </c>
      <c r="AC76" s="323">
        <v>41</v>
      </c>
      <c r="AD76" s="323">
        <v>0</v>
      </c>
      <c r="AE76" s="323">
        <v>0</v>
      </c>
      <c r="AF76" s="527">
        <v>65.600000000000009</v>
      </c>
      <c r="AG76" s="527">
        <f>AF76*(1-(0.95^0*0.9^0*0.8^0*0.7^0*0.65^0*0.93^0*0.93^0*1^0))</f>
        <v>0</v>
      </c>
      <c r="AH76" s="528">
        <f t="shared" si="10"/>
        <v>65.600000000000009</v>
      </c>
      <c r="AI76" s="529">
        <f t="shared" si="11"/>
        <v>70.192000000000007</v>
      </c>
      <c r="AJ76" s="530"/>
      <c r="AK76" s="325"/>
    </row>
    <row r="77" spans="1:37" s="497" customFormat="1">
      <c r="A77" s="526">
        <v>11</v>
      </c>
      <c r="B77" s="322" t="s">
        <v>0</v>
      </c>
      <c r="C77" s="322" t="s">
        <v>958</v>
      </c>
      <c r="D77" s="322" t="s">
        <v>925</v>
      </c>
      <c r="E77" s="322" t="s">
        <v>959</v>
      </c>
      <c r="F77" s="322" t="s">
        <v>915</v>
      </c>
      <c r="G77" s="322"/>
      <c r="H77" s="322" t="s">
        <v>960</v>
      </c>
      <c r="I77" s="531"/>
      <c r="J77" s="322" t="s">
        <v>670</v>
      </c>
      <c r="K77" s="322"/>
      <c r="L77" s="322"/>
      <c r="M77" s="322" t="s">
        <v>74</v>
      </c>
      <c r="N77" s="322" t="s">
        <v>75</v>
      </c>
      <c r="O77" s="322" t="s">
        <v>65</v>
      </c>
      <c r="P77" s="322"/>
      <c r="Q77" s="322"/>
      <c r="R77" s="322"/>
      <c r="S77" s="322"/>
      <c r="T77" s="322"/>
      <c r="U77" s="322" t="s">
        <v>961</v>
      </c>
      <c r="V77" s="322" t="s">
        <v>68</v>
      </c>
      <c r="W77" s="322" t="s">
        <v>68</v>
      </c>
      <c r="X77" s="322" t="s">
        <v>68</v>
      </c>
      <c r="Y77" s="322" t="s">
        <v>68</v>
      </c>
      <c r="Z77" s="322" t="s">
        <v>69</v>
      </c>
      <c r="AA77" s="322"/>
      <c r="AB77" s="322">
        <v>10000000011</v>
      </c>
      <c r="AC77" s="323">
        <v>50</v>
      </c>
      <c r="AD77" s="323">
        <v>18</v>
      </c>
      <c r="AE77" s="323">
        <v>0</v>
      </c>
      <c r="AF77" s="527">
        <v>108.80000000000001</v>
      </c>
      <c r="AG77" s="527">
        <v>0</v>
      </c>
      <c r="AH77" s="528">
        <f t="shared" si="10"/>
        <v>108.80000000000001</v>
      </c>
      <c r="AI77" s="529">
        <f t="shared" si="11"/>
        <v>116.41600000000003</v>
      </c>
      <c r="AJ77" s="530"/>
      <c r="AK77" s="325"/>
    </row>
    <row r="78" spans="1:37" s="497" customFormat="1">
      <c r="A78" s="526">
        <v>12</v>
      </c>
      <c r="B78" s="322" t="s">
        <v>0</v>
      </c>
      <c r="C78" s="322" t="s">
        <v>962</v>
      </c>
      <c r="D78" s="322" t="s">
        <v>925</v>
      </c>
      <c r="E78" s="322" t="s">
        <v>460</v>
      </c>
      <c r="F78" s="322" t="s">
        <v>963</v>
      </c>
      <c r="G78" s="322"/>
      <c r="H78" s="322" t="s">
        <v>964</v>
      </c>
      <c r="I78" s="322">
        <v>2000</v>
      </c>
      <c r="J78" s="322" t="s">
        <v>108</v>
      </c>
      <c r="K78" s="322" t="s">
        <v>911</v>
      </c>
      <c r="L78" s="322">
        <v>160</v>
      </c>
      <c r="M78" s="322" t="s">
        <v>74</v>
      </c>
      <c r="N78" s="322" t="s">
        <v>90</v>
      </c>
      <c r="O78" s="322" t="s">
        <v>65</v>
      </c>
      <c r="P78" s="322"/>
      <c r="Q78" s="322"/>
      <c r="R78" s="322"/>
      <c r="S78" s="322" t="s">
        <v>852</v>
      </c>
      <c r="T78" s="322"/>
      <c r="U78" s="322" t="s">
        <v>965</v>
      </c>
      <c r="V78" s="322" t="s">
        <v>68</v>
      </c>
      <c r="W78" s="322" t="s">
        <v>68</v>
      </c>
      <c r="X78" s="322" t="s">
        <v>68</v>
      </c>
      <c r="Y78" s="322" t="s">
        <v>68</v>
      </c>
      <c r="Z78" s="322" t="s">
        <v>69</v>
      </c>
      <c r="AA78" s="322"/>
      <c r="AB78" s="322">
        <v>10000000011</v>
      </c>
      <c r="AC78" s="323">
        <v>39</v>
      </c>
      <c r="AD78" s="323">
        <v>0</v>
      </c>
      <c r="AE78" s="323">
        <v>0</v>
      </c>
      <c r="AF78" s="527">
        <v>62.400000000000006</v>
      </c>
      <c r="AG78" s="527">
        <f>AF78*(1-(0.95^0*0.9^0*0.8^0*0.7^0*0.65^0*0.93^0*0.93^0*1^0))</f>
        <v>0</v>
      </c>
      <c r="AH78" s="528">
        <f t="shared" si="10"/>
        <v>62.400000000000006</v>
      </c>
      <c r="AI78" s="529">
        <f t="shared" si="11"/>
        <v>66.768000000000015</v>
      </c>
      <c r="AJ78" s="530"/>
      <c r="AK78" s="325"/>
    </row>
    <row r="79" spans="1:37" s="497" customFormat="1">
      <c r="A79" s="526">
        <v>13</v>
      </c>
      <c r="B79" s="322" t="s">
        <v>0</v>
      </c>
      <c r="C79" s="322" t="s">
        <v>966</v>
      </c>
      <c r="D79" s="322" t="s">
        <v>925</v>
      </c>
      <c r="E79" s="322" t="s">
        <v>460</v>
      </c>
      <c r="F79" s="322" t="s">
        <v>963</v>
      </c>
      <c r="G79" s="322"/>
      <c r="H79" s="322" t="s">
        <v>964</v>
      </c>
      <c r="I79" s="322">
        <v>2000</v>
      </c>
      <c r="J79" s="322" t="s">
        <v>108</v>
      </c>
      <c r="K79" s="322" t="s">
        <v>911</v>
      </c>
      <c r="L79" s="322">
        <v>500</v>
      </c>
      <c r="M79" s="322" t="s">
        <v>113</v>
      </c>
      <c r="N79" s="322" t="s">
        <v>90</v>
      </c>
      <c r="O79" s="322" t="s">
        <v>65</v>
      </c>
      <c r="P79" s="322"/>
      <c r="Q79" s="322"/>
      <c r="R79" s="322"/>
      <c r="S79" s="322" t="s">
        <v>967</v>
      </c>
      <c r="T79" s="322"/>
      <c r="U79" s="322" t="s">
        <v>968</v>
      </c>
      <c r="V79" s="322" t="s">
        <v>68</v>
      </c>
      <c r="W79" s="322" t="s">
        <v>68</v>
      </c>
      <c r="X79" s="322" t="s">
        <v>68</v>
      </c>
      <c r="Y79" s="322" t="s">
        <v>68</v>
      </c>
      <c r="Z79" s="322" t="s">
        <v>69</v>
      </c>
      <c r="AA79" s="322"/>
      <c r="AB79" s="322">
        <v>10000000011</v>
      </c>
      <c r="AC79" s="323">
        <v>39</v>
      </c>
      <c r="AD79" s="323">
        <v>0</v>
      </c>
      <c r="AE79" s="323">
        <v>0</v>
      </c>
      <c r="AF79" s="527">
        <v>62.400000000000006</v>
      </c>
      <c r="AG79" s="527">
        <f>AF79*(1-(0.95^0*0.9^0*0.8^0*0.7^0*0.65^0*0.93^0*0.93^0*1^0))</f>
        <v>0</v>
      </c>
      <c r="AH79" s="528">
        <f t="shared" si="10"/>
        <v>62.400000000000006</v>
      </c>
      <c r="AI79" s="529">
        <f t="shared" si="11"/>
        <v>66.768000000000015</v>
      </c>
      <c r="AJ79" s="530"/>
      <c r="AK79" s="325"/>
    </row>
    <row r="80" spans="1:37" s="497" customFormat="1">
      <c r="A80" s="526">
        <v>14</v>
      </c>
      <c r="B80" s="322" t="s">
        <v>0</v>
      </c>
      <c r="C80" s="322" t="s">
        <v>969</v>
      </c>
      <c r="D80" s="322" t="s">
        <v>925</v>
      </c>
      <c r="E80" s="322" t="s">
        <v>938</v>
      </c>
      <c r="F80" s="322" t="s">
        <v>970</v>
      </c>
      <c r="G80" s="322"/>
      <c r="H80" s="322" t="s">
        <v>971</v>
      </c>
      <c r="I80" s="322" t="s">
        <v>972</v>
      </c>
      <c r="J80" s="322" t="s">
        <v>108</v>
      </c>
      <c r="K80" s="322" t="s">
        <v>194</v>
      </c>
      <c r="L80" s="322" t="s">
        <v>973</v>
      </c>
      <c r="M80" s="322" t="s">
        <v>63</v>
      </c>
      <c r="N80" s="322" t="s">
        <v>75</v>
      </c>
      <c r="O80" s="322" t="s">
        <v>65</v>
      </c>
      <c r="P80" s="322"/>
      <c r="Q80" s="322"/>
      <c r="R80" s="322"/>
      <c r="S80" s="322" t="s">
        <v>974</v>
      </c>
      <c r="T80" s="322"/>
      <c r="U80" s="322" t="s">
        <v>975</v>
      </c>
      <c r="V80" s="322" t="s">
        <v>68</v>
      </c>
      <c r="W80" s="322" t="s">
        <v>68</v>
      </c>
      <c r="X80" s="322" t="s">
        <v>68</v>
      </c>
      <c r="Y80" s="322" t="s">
        <v>68</v>
      </c>
      <c r="Z80" s="322" t="s">
        <v>69</v>
      </c>
      <c r="AA80" s="322"/>
      <c r="AB80" s="322">
        <v>10000000011</v>
      </c>
      <c r="AC80" s="323">
        <v>39</v>
      </c>
      <c r="AD80" s="323">
        <v>0</v>
      </c>
      <c r="AE80" s="323">
        <v>0</v>
      </c>
      <c r="AF80" s="527">
        <v>62.400000000000006</v>
      </c>
      <c r="AG80" s="527">
        <f>AF80*(1-(0.95^0*0.9^0*0.8^0*0.7^0*0.65^0*0.93^0*0.93^0*1^0))</f>
        <v>0</v>
      </c>
      <c r="AH80" s="528">
        <f t="shared" si="10"/>
        <v>62.400000000000006</v>
      </c>
      <c r="AI80" s="529">
        <f t="shared" si="11"/>
        <v>66.768000000000015</v>
      </c>
      <c r="AJ80" s="530"/>
      <c r="AK80" s="325"/>
    </row>
    <row r="81" spans="1:37" s="506" customFormat="1" ht="15.75" thickBot="1">
      <c r="A81" s="532">
        <v>15</v>
      </c>
      <c r="B81" s="533" t="s">
        <v>0</v>
      </c>
      <c r="C81" s="533" t="s">
        <v>976</v>
      </c>
      <c r="D81" s="533" t="s">
        <v>925</v>
      </c>
      <c r="E81" s="533" t="s">
        <v>938</v>
      </c>
      <c r="F81" s="533" t="s">
        <v>970</v>
      </c>
      <c r="G81" s="533"/>
      <c r="H81" s="533" t="s">
        <v>971</v>
      </c>
      <c r="I81" s="533" t="s">
        <v>972</v>
      </c>
      <c r="J81" s="533" t="s">
        <v>108</v>
      </c>
      <c r="K81" s="533" t="s">
        <v>194</v>
      </c>
      <c r="L81" s="533" t="s">
        <v>973</v>
      </c>
      <c r="M81" s="533" t="s">
        <v>63</v>
      </c>
      <c r="N81" s="533" t="s">
        <v>75</v>
      </c>
      <c r="O81" s="533" t="s">
        <v>65</v>
      </c>
      <c r="P81" s="533"/>
      <c r="Q81" s="533"/>
      <c r="R81" s="533"/>
      <c r="S81" s="533" t="s">
        <v>974</v>
      </c>
      <c r="T81" s="533"/>
      <c r="U81" s="533" t="s">
        <v>977</v>
      </c>
      <c r="V81" s="533" t="s">
        <v>68</v>
      </c>
      <c r="W81" s="533" t="s">
        <v>68</v>
      </c>
      <c r="X81" s="533" t="s">
        <v>68</v>
      </c>
      <c r="Y81" s="533" t="s">
        <v>68</v>
      </c>
      <c r="Z81" s="533" t="s">
        <v>69</v>
      </c>
      <c r="AA81" s="533"/>
      <c r="AB81" s="533">
        <v>10000000011</v>
      </c>
      <c r="AC81" s="534">
        <v>39</v>
      </c>
      <c r="AD81" s="534">
        <v>0</v>
      </c>
      <c r="AE81" s="534">
        <v>0</v>
      </c>
      <c r="AF81" s="535">
        <v>62.400000000000006</v>
      </c>
      <c r="AG81" s="535">
        <f>AF81*(1-(0.95^0*0.9^0*0.8^0*0.7^0*0.65^0*0.93^0*0.93^0*1^0))</f>
        <v>0</v>
      </c>
      <c r="AH81" s="536">
        <f t="shared" si="10"/>
        <v>62.400000000000006</v>
      </c>
      <c r="AI81" s="537">
        <f t="shared" si="11"/>
        <v>66.768000000000015</v>
      </c>
      <c r="AJ81" s="538"/>
      <c r="AK81" s="539"/>
    </row>
    <row r="82" spans="1:37" s="43" customFormat="1" ht="15.75" thickBot="1">
      <c r="A82" s="480"/>
      <c r="B82" s="53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4"/>
      <c r="AD82" s="54"/>
      <c r="AE82" s="54"/>
      <c r="AF82" s="472"/>
      <c r="AG82" s="472"/>
      <c r="AH82" s="72"/>
      <c r="AI82" s="55"/>
      <c r="AJ82" s="56"/>
      <c r="AK82" s="56"/>
    </row>
    <row r="83" spans="1:37" s="371" customFormat="1" ht="15.75" thickBot="1">
      <c r="A83" s="439" t="s">
        <v>22</v>
      </c>
      <c r="B83" s="366" t="s">
        <v>23</v>
      </c>
      <c r="C83" s="366" t="s">
        <v>24</v>
      </c>
      <c r="D83" s="366" t="s">
        <v>25</v>
      </c>
      <c r="E83" s="366" t="s">
        <v>26</v>
      </c>
      <c r="F83" s="366" t="s">
        <v>27</v>
      </c>
      <c r="G83" s="366" t="s">
        <v>28</v>
      </c>
      <c r="H83" s="366" t="s">
        <v>29</v>
      </c>
      <c r="I83" s="366" t="s">
        <v>30</v>
      </c>
      <c r="J83" s="366" t="s">
        <v>31</v>
      </c>
      <c r="K83" s="366" t="s">
        <v>32</v>
      </c>
      <c r="L83" s="366" t="s">
        <v>33</v>
      </c>
      <c r="M83" s="366" t="s">
        <v>34</v>
      </c>
      <c r="N83" s="366" t="s">
        <v>35</v>
      </c>
      <c r="O83" s="366" t="s">
        <v>36</v>
      </c>
      <c r="P83" s="366" t="s">
        <v>37</v>
      </c>
      <c r="Q83" s="366" t="s">
        <v>38</v>
      </c>
      <c r="R83" s="366" t="s">
        <v>39</v>
      </c>
      <c r="S83" s="366" t="s">
        <v>40</v>
      </c>
      <c r="T83" s="366" t="s">
        <v>41</v>
      </c>
      <c r="U83" s="366" t="s">
        <v>42</v>
      </c>
      <c r="V83" s="366" t="s">
        <v>43</v>
      </c>
      <c r="W83" s="366" t="s">
        <v>44</v>
      </c>
      <c r="X83" s="366" t="s">
        <v>45</v>
      </c>
      <c r="Y83" s="366" t="s">
        <v>46</v>
      </c>
      <c r="Z83" s="366" t="s">
        <v>47</v>
      </c>
      <c r="AA83" s="366" t="s">
        <v>48</v>
      </c>
      <c r="AB83" s="366" t="s">
        <v>49</v>
      </c>
      <c r="AC83" s="367" t="s">
        <v>50</v>
      </c>
      <c r="AD83" s="367" t="s">
        <v>51</v>
      </c>
      <c r="AE83" s="367" t="s">
        <v>52</v>
      </c>
      <c r="AF83" s="377" t="s">
        <v>53</v>
      </c>
      <c r="AG83" s="377" t="s">
        <v>54</v>
      </c>
      <c r="AH83" s="367" t="s">
        <v>55</v>
      </c>
      <c r="AI83" s="368" t="s">
        <v>56</v>
      </c>
      <c r="AJ83" s="369"/>
      <c r="AK83" s="370"/>
    </row>
    <row r="84" spans="1:37" s="409" customFormat="1">
      <c r="A84" s="404">
        <v>1</v>
      </c>
      <c r="B84" s="405" t="s">
        <v>0</v>
      </c>
      <c r="C84" s="405" t="s">
        <v>978</v>
      </c>
      <c r="D84" s="405" t="s">
        <v>979</v>
      </c>
      <c r="E84" s="405" t="s">
        <v>291</v>
      </c>
      <c r="F84" s="405" t="s">
        <v>777</v>
      </c>
      <c r="G84" s="405"/>
      <c r="H84" s="405" t="s">
        <v>778</v>
      </c>
      <c r="I84" s="405">
        <v>2000</v>
      </c>
      <c r="J84" s="405" t="s">
        <v>108</v>
      </c>
      <c r="K84" s="405"/>
      <c r="L84" s="405"/>
      <c r="M84" s="405" t="s">
        <v>74</v>
      </c>
      <c r="N84" s="405" t="s">
        <v>75</v>
      </c>
      <c r="O84" s="405" t="s">
        <v>65</v>
      </c>
      <c r="P84" s="405"/>
      <c r="Q84" s="405"/>
      <c r="R84" s="405"/>
      <c r="S84" s="405"/>
      <c r="T84" s="405"/>
      <c r="U84" s="405" t="s">
        <v>980</v>
      </c>
      <c r="V84" s="405" t="s">
        <v>68</v>
      </c>
      <c r="W84" s="405" t="s">
        <v>68</v>
      </c>
      <c r="X84" s="405" t="s">
        <v>68</v>
      </c>
      <c r="Y84" s="405" t="s">
        <v>68</v>
      </c>
      <c r="Z84" s="405" t="s">
        <v>69</v>
      </c>
      <c r="AA84" s="405"/>
      <c r="AB84" s="405">
        <v>10000000011</v>
      </c>
      <c r="AC84" s="406">
        <v>199</v>
      </c>
      <c r="AD84" s="406">
        <v>0</v>
      </c>
      <c r="AE84" s="406">
        <v>0</v>
      </c>
      <c r="AF84" s="407">
        <v>318.40000000000003</v>
      </c>
      <c r="AG84" s="407">
        <v>0</v>
      </c>
      <c r="AH84" s="408">
        <f t="shared" ref="AH84:AH110" si="12">AF84-AG84</f>
        <v>318.40000000000003</v>
      </c>
      <c r="AI84" s="434">
        <f>AF84*1.07</f>
        <v>340.68800000000005</v>
      </c>
      <c r="AJ84" s="410"/>
    </row>
    <row r="85" spans="1:37" s="409" customFormat="1">
      <c r="A85" s="404">
        <v>2</v>
      </c>
      <c r="B85" s="405" t="s">
        <v>0</v>
      </c>
      <c r="C85" s="405" t="s">
        <v>981</v>
      </c>
      <c r="D85" s="405" t="s">
        <v>979</v>
      </c>
      <c r="E85" s="405" t="s">
        <v>982</v>
      </c>
      <c r="F85" s="405" t="s">
        <v>777</v>
      </c>
      <c r="G85" s="405"/>
      <c r="H85" s="405" t="s">
        <v>241</v>
      </c>
      <c r="I85" s="405">
        <v>2000</v>
      </c>
      <c r="J85" s="405" t="s">
        <v>108</v>
      </c>
      <c r="K85" s="405" t="s">
        <v>983</v>
      </c>
      <c r="L85" s="405">
        <v>250</v>
      </c>
      <c r="M85" s="405" t="s">
        <v>74</v>
      </c>
      <c r="N85" s="405" t="s">
        <v>365</v>
      </c>
      <c r="O85" s="405" t="s">
        <v>65</v>
      </c>
      <c r="P85" s="405"/>
      <c r="Q85" s="405"/>
      <c r="R85" s="405"/>
      <c r="S85" s="405" t="s">
        <v>941</v>
      </c>
      <c r="T85" s="405"/>
      <c r="U85" s="405" t="s">
        <v>984</v>
      </c>
      <c r="V85" s="405" t="s">
        <v>68</v>
      </c>
      <c r="W85" s="405" t="s">
        <v>68</v>
      </c>
      <c r="X85" s="405" t="s">
        <v>68</v>
      </c>
      <c r="Y85" s="405" t="s">
        <v>68</v>
      </c>
      <c r="Z85" s="405" t="s">
        <v>69</v>
      </c>
      <c r="AA85" s="405"/>
      <c r="AB85" s="405">
        <v>10000000011</v>
      </c>
      <c r="AC85" s="406">
        <v>94</v>
      </c>
      <c r="AD85" s="406">
        <v>0</v>
      </c>
      <c r="AE85" s="406">
        <v>0</v>
      </c>
      <c r="AF85" s="407">
        <v>150.4</v>
      </c>
      <c r="AG85" s="407">
        <f>AF85*(1-(0.95^0*0.9^0*0.8^0*0.7^0*0.65^0*0.93^0*0.93^0*1^0))</f>
        <v>0</v>
      </c>
      <c r="AH85" s="408">
        <f t="shared" si="12"/>
        <v>150.4</v>
      </c>
      <c r="AI85" s="434">
        <f t="shared" ref="AI85:AI110" si="13">AF85*1.07</f>
        <v>160.92800000000003</v>
      </c>
      <c r="AJ85" s="410"/>
    </row>
    <row r="86" spans="1:37" s="409" customFormat="1">
      <c r="A86" s="404">
        <v>3</v>
      </c>
      <c r="B86" s="405" t="s">
        <v>0</v>
      </c>
      <c r="C86" s="405" t="s">
        <v>985</v>
      </c>
      <c r="D86" s="405" t="s">
        <v>979</v>
      </c>
      <c r="E86" s="405" t="s">
        <v>291</v>
      </c>
      <c r="F86" s="405" t="s">
        <v>777</v>
      </c>
      <c r="G86" s="405"/>
      <c r="H86" s="405" t="s">
        <v>778</v>
      </c>
      <c r="I86" s="405">
        <v>2000</v>
      </c>
      <c r="J86" s="405" t="s">
        <v>121</v>
      </c>
      <c r="K86" s="405"/>
      <c r="L86" s="405"/>
      <c r="M86" s="405" t="s">
        <v>74</v>
      </c>
      <c r="N86" s="405" t="s">
        <v>75</v>
      </c>
      <c r="O86" s="405" t="s">
        <v>65</v>
      </c>
      <c r="P86" s="405"/>
      <c r="Q86" s="405"/>
      <c r="R86" s="405"/>
      <c r="S86" s="405"/>
      <c r="T86" s="405"/>
      <c r="U86" s="405" t="s">
        <v>986</v>
      </c>
      <c r="V86" s="405" t="s">
        <v>68</v>
      </c>
      <c r="W86" s="405" t="s">
        <v>68</v>
      </c>
      <c r="X86" s="405" t="s">
        <v>68</v>
      </c>
      <c r="Y86" s="405" t="s">
        <v>68</v>
      </c>
      <c r="Z86" s="405" t="s">
        <v>69</v>
      </c>
      <c r="AA86" s="405"/>
      <c r="AB86" s="405">
        <v>10000000011</v>
      </c>
      <c r="AC86" s="406">
        <v>199</v>
      </c>
      <c r="AD86" s="406">
        <v>8</v>
      </c>
      <c r="AE86" s="406">
        <v>0</v>
      </c>
      <c r="AF86" s="407">
        <v>331.20000000000005</v>
      </c>
      <c r="AG86" s="407">
        <v>0</v>
      </c>
      <c r="AH86" s="408">
        <f t="shared" si="12"/>
        <v>331.20000000000005</v>
      </c>
      <c r="AI86" s="434">
        <f t="shared" si="13"/>
        <v>354.38400000000007</v>
      </c>
      <c r="AJ86" s="410"/>
    </row>
    <row r="87" spans="1:37" s="409" customFormat="1">
      <c r="A87" s="404">
        <v>4</v>
      </c>
      <c r="B87" s="405" t="s">
        <v>0</v>
      </c>
      <c r="C87" s="405" t="s">
        <v>987</v>
      </c>
      <c r="D87" s="405" t="s">
        <v>979</v>
      </c>
      <c r="E87" s="405" t="s">
        <v>879</v>
      </c>
      <c r="F87" s="405" t="s">
        <v>777</v>
      </c>
      <c r="G87" s="405"/>
      <c r="H87" s="405" t="s">
        <v>778</v>
      </c>
      <c r="I87" s="405">
        <v>2000</v>
      </c>
      <c r="J87" s="405" t="s">
        <v>121</v>
      </c>
      <c r="K87" s="405" t="s">
        <v>983</v>
      </c>
      <c r="L87" s="405" t="s">
        <v>988</v>
      </c>
      <c r="M87" s="405" t="s">
        <v>74</v>
      </c>
      <c r="N87" s="405" t="s">
        <v>75</v>
      </c>
      <c r="O87" s="405" t="s">
        <v>65</v>
      </c>
      <c r="P87" s="405"/>
      <c r="Q87" s="405"/>
      <c r="R87" s="405"/>
      <c r="S87" s="405" t="s">
        <v>880</v>
      </c>
      <c r="T87" s="405"/>
      <c r="U87" s="405" t="s">
        <v>989</v>
      </c>
      <c r="V87" s="405" t="s">
        <v>68</v>
      </c>
      <c r="W87" s="405" t="s">
        <v>68</v>
      </c>
      <c r="X87" s="405" t="s">
        <v>68</v>
      </c>
      <c r="Y87" s="405" t="s">
        <v>68</v>
      </c>
      <c r="Z87" s="405" t="s">
        <v>69</v>
      </c>
      <c r="AA87" s="405"/>
      <c r="AB87" s="405">
        <v>10000000011</v>
      </c>
      <c r="AC87" s="406">
        <v>199</v>
      </c>
      <c r="AD87" s="406">
        <v>8</v>
      </c>
      <c r="AE87" s="406">
        <v>8</v>
      </c>
      <c r="AF87" s="407">
        <v>344</v>
      </c>
      <c r="AG87" s="407">
        <f>AF87*(1-(0.95^0*0.9^0*0.8^0*0.7^0*0.65^0*0.93^0*0.93^0*1^0))</f>
        <v>0</v>
      </c>
      <c r="AH87" s="408">
        <f t="shared" si="12"/>
        <v>344</v>
      </c>
      <c r="AI87" s="434">
        <f t="shared" si="13"/>
        <v>368.08000000000004</v>
      </c>
      <c r="AJ87" s="410"/>
    </row>
    <row r="88" spans="1:37" s="409" customFormat="1">
      <c r="A88" s="404">
        <v>5</v>
      </c>
      <c r="B88" s="405" t="s">
        <v>0</v>
      </c>
      <c r="C88" s="405" t="s">
        <v>990</v>
      </c>
      <c r="D88" s="405" t="s">
        <v>979</v>
      </c>
      <c r="E88" s="405" t="s">
        <v>991</v>
      </c>
      <c r="F88" s="405" t="s">
        <v>842</v>
      </c>
      <c r="G88" s="405"/>
      <c r="H88" s="405" t="s">
        <v>385</v>
      </c>
      <c r="I88" s="405">
        <v>3000</v>
      </c>
      <c r="J88" s="405" t="s">
        <v>108</v>
      </c>
      <c r="K88" s="405" t="s">
        <v>194</v>
      </c>
      <c r="L88" s="405">
        <v>250</v>
      </c>
      <c r="M88" s="405" t="s">
        <v>74</v>
      </c>
      <c r="N88" s="405" t="s">
        <v>75</v>
      </c>
      <c r="O88" s="405" t="s">
        <v>65</v>
      </c>
      <c r="P88" s="405"/>
      <c r="Q88" s="405"/>
      <c r="R88" s="405"/>
      <c r="S88" s="405"/>
      <c r="T88" s="405"/>
      <c r="U88" s="405" t="s">
        <v>992</v>
      </c>
      <c r="V88" s="405" t="s">
        <v>68</v>
      </c>
      <c r="W88" s="405" t="s">
        <v>68</v>
      </c>
      <c r="X88" s="405" t="s">
        <v>68</v>
      </c>
      <c r="Y88" s="405" t="s">
        <v>68</v>
      </c>
      <c r="Z88" s="405" t="s">
        <v>69</v>
      </c>
      <c r="AA88" s="405"/>
      <c r="AB88" s="405">
        <v>10002001611</v>
      </c>
      <c r="AC88" s="406">
        <v>31</v>
      </c>
      <c r="AD88" s="406">
        <v>0</v>
      </c>
      <c r="AE88" s="406">
        <v>0</v>
      </c>
      <c r="AF88" s="407">
        <v>49.6</v>
      </c>
      <c r="AG88" s="407">
        <f>AF88*(1-(0.95^0*0.9^0*0.8^0*0.7^0*0.65^0*0.93^0*0.93^0*1^0))</f>
        <v>0</v>
      </c>
      <c r="AH88" s="408">
        <f t="shared" si="12"/>
        <v>49.6</v>
      </c>
      <c r="AI88" s="434">
        <f t="shared" si="13"/>
        <v>53.072000000000003</v>
      </c>
      <c r="AJ88" s="410"/>
    </row>
    <row r="89" spans="1:37" s="409" customFormat="1">
      <c r="A89" s="404">
        <v>6</v>
      </c>
      <c r="B89" s="405" t="s">
        <v>0</v>
      </c>
      <c r="C89" s="405" t="s">
        <v>993</v>
      </c>
      <c r="D89" s="405" t="s">
        <v>979</v>
      </c>
      <c r="E89" s="405" t="s">
        <v>994</v>
      </c>
      <c r="F89" s="405" t="s">
        <v>850</v>
      </c>
      <c r="G89" s="405"/>
      <c r="H89" s="405" t="s">
        <v>851</v>
      </c>
      <c r="I89" s="405">
        <v>2000</v>
      </c>
      <c r="J89" s="405" t="s">
        <v>108</v>
      </c>
      <c r="K89" s="405" t="s">
        <v>160</v>
      </c>
      <c r="L89" s="405">
        <v>320</v>
      </c>
      <c r="M89" s="405" t="s">
        <v>74</v>
      </c>
      <c r="N89" s="405" t="s">
        <v>64</v>
      </c>
      <c r="O89" s="405" t="s">
        <v>65</v>
      </c>
      <c r="P89" s="405"/>
      <c r="Q89" s="405"/>
      <c r="R89" s="405"/>
      <c r="S89" s="405" t="s">
        <v>995</v>
      </c>
      <c r="T89" s="405"/>
      <c r="U89" s="405" t="s">
        <v>996</v>
      </c>
      <c r="V89" s="405" t="s">
        <v>67</v>
      </c>
      <c r="W89" s="405" t="s">
        <v>68</v>
      </c>
      <c r="X89" s="405" t="s">
        <v>68</v>
      </c>
      <c r="Y89" s="405" t="s">
        <v>67</v>
      </c>
      <c r="Z89" s="405" t="s">
        <v>69</v>
      </c>
      <c r="AA89" s="405"/>
      <c r="AB89" s="405">
        <v>10000000021</v>
      </c>
      <c r="AC89" s="406">
        <v>31</v>
      </c>
      <c r="AD89" s="406">
        <v>0</v>
      </c>
      <c r="AE89" s="406">
        <v>0</v>
      </c>
      <c r="AF89" s="407">
        <v>49.6</v>
      </c>
      <c r="AG89" s="407">
        <v>0</v>
      </c>
      <c r="AH89" s="408">
        <f t="shared" si="12"/>
        <v>49.6</v>
      </c>
      <c r="AI89" s="434">
        <f t="shared" si="13"/>
        <v>53.072000000000003</v>
      </c>
      <c r="AJ89" s="410"/>
    </row>
    <row r="90" spans="1:37" s="409" customFormat="1">
      <c r="A90" s="404">
        <v>7</v>
      </c>
      <c r="B90" s="405" t="s">
        <v>0</v>
      </c>
      <c r="C90" s="405" t="s">
        <v>997</v>
      </c>
      <c r="D90" s="405" t="s">
        <v>979</v>
      </c>
      <c r="E90" s="405" t="s">
        <v>998</v>
      </c>
      <c r="F90" s="405" t="s">
        <v>850</v>
      </c>
      <c r="G90" s="405"/>
      <c r="H90" s="405" t="s">
        <v>851</v>
      </c>
      <c r="I90" s="405">
        <v>2000</v>
      </c>
      <c r="J90" s="405" t="s">
        <v>118</v>
      </c>
      <c r="K90" s="405" t="s">
        <v>160</v>
      </c>
      <c r="L90" s="405">
        <v>80</v>
      </c>
      <c r="M90" s="405" t="s">
        <v>74</v>
      </c>
      <c r="N90" s="405" t="s">
        <v>64</v>
      </c>
      <c r="O90" s="405" t="s">
        <v>65</v>
      </c>
      <c r="P90" s="405"/>
      <c r="Q90" s="405"/>
      <c r="R90" s="405"/>
      <c r="S90" s="405" t="s">
        <v>852</v>
      </c>
      <c r="T90" s="405"/>
      <c r="U90" s="405" t="s">
        <v>999</v>
      </c>
      <c r="V90" s="405" t="s">
        <v>68</v>
      </c>
      <c r="W90" s="405" t="s">
        <v>68</v>
      </c>
      <c r="X90" s="405" t="s">
        <v>68</v>
      </c>
      <c r="Y90" s="405" t="s">
        <v>68</v>
      </c>
      <c r="Z90" s="405" t="s">
        <v>69</v>
      </c>
      <c r="AA90" s="405"/>
      <c r="AB90" s="405">
        <v>10000000011</v>
      </c>
      <c r="AC90" s="406">
        <v>31</v>
      </c>
      <c r="AD90" s="406">
        <v>0</v>
      </c>
      <c r="AE90" s="406">
        <v>0</v>
      </c>
      <c r="AF90" s="407">
        <v>49.6</v>
      </c>
      <c r="AG90" s="407">
        <f>AF90*(1-(0.95^0*0.9^0*0.8^0*0.7^0*0.65^0*0.93^0*0.93^0*1^0))</f>
        <v>0</v>
      </c>
      <c r="AH90" s="408">
        <f t="shared" si="12"/>
        <v>49.6</v>
      </c>
      <c r="AI90" s="434">
        <f t="shared" si="13"/>
        <v>53.072000000000003</v>
      </c>
      <c r="AJ90" s="410"/>
    </row>
    <row r="91" spans="1:37" s="409" customFormat="1">
      <c r="A91" s="404">
        <v>8</v>
      </c>
      <c r="B91" s="405" t="s">
        <v>0</v>
      </c>
      <c r="C91" s="405" t="s">
        <v>1000</v>
      </c>
      <c r="D91" s="405" t="s">
        <v>979</v>
      </c>
      <c r="E91" s="405" t="s">
        <v>994</v>
      </c>
      <c r="F91" s="405" t="s">
        <v>850</v>
      </c>
      <c r="G91" s="405"/>
      <c r="H91" s="405" t="s">
        <v>851</v>
      </c>
      <c r="I91" s="405">
        <v>2000</v>
      </c>
      <c r="J91" s="405" t="s">
        <v>121</v>
      </c>
      <c r="K91" s="405" t="s">
        <v>160</v>
      </c>
      <c r="L91" s="405">
        <v>250</v>
      </c>
      <c r="M91" s="405" t="s">
        <v>113</v>
      </c>
      <c r="N91" s="405" t="s">
        <v>64</v>
      </c>
      <c r="O91" s="405" t="s">
        <v>65</v>
      </c>
      <c r="P91" s="405"/>
      <c r="Q91" s="405"/>
      <c r="R91" s="405"/>
      <c r="S91" s="405" t="s">
        <v>733</v>
      </c>
      <c r="T91" s="405"/>
      <c r="U91" s="405" t="s">
        <v>1001</v>
      </c>
      <c r="V91" s="405" t="s">
        <v>68</v>
      </c>
      <c r="W91" s="405" t="s">
        <v>68</v>
      </c>
      <c r="X91" s="405" t="s">
        <v>68</v>
      </c>
      <c r="Y91" s="405" t="s">
        <v>68</v>
      </c>
      <c r="Z91" s="405" t="s">
        <v>69</v>
      </c>
      <c r="AA91" s="405"/>
      <c r="AB91" s="405">
        <v>10000000021</v>
      </c>
      <c r="AC91" s="406">
        <v>31</v>
      </c>
      <c r="AD91" s="406">
        <v>8</v>
      </c>
      <c r="AE91" s="406">
        <v>0</v>
      </c>
      <c r="AF91" s="407">
        <v>62.400000000000006</v>
      </c>
      <c r="AG91" s="407">
        <f>AF91*(1-(0.95^0*0.9^0*0.8^0*0.7^0*0.65^0*0.93^0*0.93^0*1^0))</f>
        <v>0</v>
      </c>
      <c r="AH91" s="408">
        <f t="shared" si="12"/>
        <v>62.400000000000006</v>
      </c>
      <c r="AI91" s="434">
        <f t="shared" si="13"/>
        <v>66.768000000000015</v>
      </c>
      <c r="AJ91" s="410"/>
    </row>
    <row r="92" spans="1:37" s="409" customFormat="1">
      <c r="A92" s="404">
        <v>9</v>
      </c>
      <c r="B92" s="405" t="s">
        <v>0</v>
      </c>
      <c r="C92" s="405" t="s">
        <v>1002</v>
      </c>
      <c r="D92" s="405" t="s">
        <v>979</v>
      </c>
      <c r="E92" s="405" t="s">
        <v>291</v>
      </c>
      <c r="F92" s="405" t="s">
        <v>850</v>
      </c>
      <c r="G92" s="405"/>
      <c r="H92" s="405" t="s">
        <v>127</v>
      </c>
      <c r="I92" s="405">
        <v>3000</v>
      </c>
      <c r="J92" s="405" t="s">
        <v>108</v>
      </c>
      <c r="K92" s="405"/>
      <c r="L92" s="405"/>
      <c r="M92" s="405" t="s">
        <v>74</v>
      </c>
      <c r="N92" s="405" t="s">
        <v>64</v>
      </c>
      <c r="O92" s="405" t="s">
        <v>65</v>
      </c>
      <c r="P92" s="405"/>
      <c r="Q92" s="405"/>
      <c r="R92" s="405"/>
      <c r="S92" s="405"/>
      <c r="T92" s="405"/>
      <c r="U92" s="405" t="s">
        <v>1003</v>
      </c>
      <c r="V92" s="405" t="s">
        <v>68</v>
      </c>
      <c r="W92" s="405" t="s">
        <v>68</v>
      </c>
      <c r="X92" s="405" t="s">
        <v>68</v>
      </c>
      <c r="Y92" s="405" t="s">
        <v>68</v>
      </c>
      <c r="Z92" s="405" t="s">
        <v>69</v>
      </c>
      <c r="AA92" s="405"/>
      <c r="AB92" s="405">
        <v>10000000011</v>
      </c>
      <c r="AC92" s="406">
        <v>22</v>
      </c>
      <c r="AD92" s="406">
        <v>0</v>
      </c>
      <c r="AE92" s="406">
        <v>0</v>
      </c>
      <c r="AF92" s="407">
        <v>35.200000000000003</v>
      </c>
      <c r="AG92" s="407">
        <v>0</v>
      </c>
      <c r="AH92" s="408">
        <f t="shared" si="12"/>
        <v>35.200000000000003</v>
      </c>
      <c r="AI92" s="434">
        <f t="shared" si="13"/>
        <v>37.664000000000009</v>
      </c>
      <c r="AJ92" s="410"/>
    </row>
    <row r="93" spans="1:37" s="409" customFormat="1">
      <c r="A93" s="404">
        <v>10</v>
      </c>
      <c r="B93" s="405" t="s">
        <v>0</v>
      </c>
      <c r="C93" s="405" t="s">
        <v>1004</v>
      </c>
      <c r="D93" s="405" t="s">
        <v>979</v>
      </c>
      <c r="E93" s="405" t="s">
        <v>1005</v>
      </c>
      <c r="F93" s="405" t="s">
        <v>859</v>
      </c>
      <c r="G93" s="405"/>
      <c r="H93" s="405" t="s">
        <v>868</v>
      </c>
      <c r="I93" s="405">
        <v>2000</v>
      </c>
      <c r="J93" s="405" t="s">
        <v>95</v>
      </c>
      <c r="K93" s="405" t="s">
        <v>194</v>
      </c>
      <c r="L93" s="405">
        <v>80</v>
      </c>
      <c r="M93" s="405" t="s">
        <v>74</v>
      </c>
      <c r="N93" s="405" t="s">
        <v>75</v>
      </c>
      <c r="O93" s="405" t="s">
        <v>65</v>
      </c>
      <c r="P93" s="405"/>
      <c r="Q93" s="405"/>
      <c r="R93" s="405"/>
      <c r="S93" s="405" t="s">
        <v>861</v>
      </c>
      <c r="T93" s="405"/>
      <c r="U93" s="405" t="s">
        <v>1006</v>
      </c>
      <c r="V93" s="405" t="s">
        <v>571</v>
      </c>
      <c r="W93" s="405" t="s">
        <v>571</v>
      </c>
      <c r="X93" s="405" t="s">
        <v>68</v>
      </c>
      <c r="Y93" s="405" t="s">
        <v>68</v>
      </c>
      <c r="Z93" s="405" t="s">
        <v>69</v>
      </c>
      <c r="AA93" s="405"/>
      <c r="AB93" s="405">
        <v>10000000021</v>
      </c>
      <c r="AC93" s="406">
        <v>41</v>
      </c>
      <c r="AD93" s="406">
        <v>10</v>
      </c>
      <c r="AE93" s="406">
        <v>0</v>
      </c>
      <c r="AF93" s="407">
        <v>81.600000000000009</v>
      </c>
      <c r="AG93" s="407">
        <v>0</v>
      </c>
      <c r="AH93" s="408">
        <f t="shared" si="12"/>
        <v>81.600000000000009</v>
      </c>
      <c r="AI93" s="434">
        <f t="shared" si="13"/>
        <v>87.312000000000012</v>
      </c>
      <c r="AJ93" s="410"/>
    </row>
    <row r="94" spans="1:37" s="409" customFormat="1">
      <c r="A94" s="404">
        <v>11</v>
      </c>
      <c r="B94" s="405" t="s">
        <v>0</v>
      </c>
      <c r="C94" s="405" t="s">
        <v>1007</v>
      </c>
      <c r="D94" s="405" t="s">
        <v>979</v>
      </c>
      <c r="E94" s="405" t="s">
        <v>879</v>
      </c>
      <c r="F94" s="405" t="s">
        <v>859</v>
      </c>
      <c r="G94" s="405"/>
      <c r="H94" s="405" t="s">
        <v>939</v>
      </c>
      <c r="I94" s="405">
        <v>2000</v>
      </c>
      <c r="J94" s="405" t="s">
        <v>95</v>
      </c>
      <c r="K94" s="405" t="s">
        <v>194</v>
      </c>
      <c r="L94" s="405">
        <v>250</v>
      </c>
      <c r="M94" s="405" t="s">
        <v>74</v>
      </c>
      <c r="N94" s="405" t="s">
        <v>75</v>
      </c>
      <c r="O94" s="405" t="s">
        <v>65</v>
      </c>
      <c r="P94" s="405"/>
      <c r="Q94" s="405"/>
      <c r="R94" s="405"/>
      <c r="S94" s="405" t="s">
        <v>1008</v>
      </c>
      <c r="T94" s="405"/>
      <c r="U94" s="405" t="s">
        <v>1009</v>
      </c>
      <c r="V94" s="405" t="s">
        <v>68</v>
      </c>
      <c r="W94" s="405" t="s">
        <v>68</v>
      </c>
      <c r="X94" s="405" t="s">
        <v>68</v>
      </c>
      <c r="Y94" s="405" t="s">
        <v>68</v>
      </c>
      <c r="Z94" s="405" t="s">
        <v>69</v>
      </c>
      <c r="AA94" s="405"/>
      <c r="AB94" s="405">
        <v>10000000011</v>
      </c>
      <c r="AC94" s="406">
        <v>41</v>
      </c>
      <c r="AD94" s="406">
        <v>10</v>
      </c>
      <c r="AE94" s="406">
        <v>0</v>
      </c>
      <c r="AF94" s="407">
        <v>81.600000000000009</v>
      </c>
      <c r="AG94" s="407">
        <f>AF94*(1-(0.95^0*0.9^0*0.8^0*0.7^0*0.65^0*0.93^0*0.93^0*1^0))</f>
        <v>0</v>
      </c>
      <c r="AH94" s="408">
        <f t="shared" si="12"/>
        <v>81.600000000000009</v>
      </c>
      <c r="AI94" s="434">
        <f t="shared" si="13"/>
        <v>87.312000000000012</v>
      </c>
      <c r="AJ94" s="410"/>
    </row>
    <row r="95" spans="1:37" s="409" customFormat="1">
      <c r="A95" s="404">
        <v>12</v>
      </c>
      <c r="B95" s="405" t="s">
        <v>0</v>
      </c>
      <c r="C95" s="405" t="s">
        <v>1010</v>
      </c>
      <c r="D95" s="405" t="s">
        <v>979</v>
      </c>
      <c r="E95" s="405" t="s">
        <v>1011</v>
      </c>
      <c r="F95" s="405" t="s">
        <v>859</v>
      </c>
      <c r="G95" s="405"/>
      <c r="H95" s="405" t="s">
        <v>864</v>
      </c>
      <c r="I95" s="405">
        <v>2000</v>
      </c>
      <c r="J95" s="405" t="s">
        <v>95</v>
      </c>
      <c r="K95" s="405" t="s">
        <v>194</v>
      </c>
      <c r="L95" s="405" t="s">
        <v>429</v>
      </c>
      <c r="M95" s="405" t="s">
        <v>74</v>
      </c>
      <c r="N95" s="405" t="s">
        <v>75</v>
      </c>
      <c r="O95" s="405" t="s">
        <v>65</v>
      </c>
      <c r="P95" s="405"/>
      <c r="Q95" s="405"/>
      <c r="R95" s="405"/>
      <c r="S95" s="405" t="s">
        <v>733</v>
      </c>
      <c r="T95" s="405"/>
      <c r="U95" s="405" t="s">
        <v>1012</v>
      </c>
      <c r="V95" s="405" t="s">
        <v>68</v>
      </c>
      <c r="W95" s="405" t="s">
        <v>68</v>
      </c>
      <c r="X95" s="405" t="s">
        <v>68</v>
      </c>
      <c r="Y95" s="405" t="s">
        <v>68</v>
      </c>
      <c r="Z95" s="405" t="s">
        <v>69</v>
      </c>
      <c r="AA95" s="405"/>
      <c r="AB95" s="405">
        <v>10000000011</v>
      </c>
      <c r="AC95" s="406">
        <v>41</v>
      </c>
      <c r="AD95" s="406">
        <v>10</v>
      </c>
      <c r="AE95" s="406">
        <v>13</v>
      </c>
      <c r="AF95" s="407">
        <v>102.4</v>
      </c>
      <c r="AG95" s="407">
        <f>AF95*(1-(0.95^0*0.9^0*0.8^0*0.7^0*0.65^0*0.93^0*0.93^0*1^0))</f>
        <v>0</v>
      </c>
      <c r="AH95" s="408">
        <f t="shared" si="12"/>
        <v>102.4</v>
      </c>
      <c r="AI95" s="434">
        <f t="shared" si="13"/>
        <v>109.56800000000001</v>
      </c>
      <c r="AJ95" s="410"/>
    </row>
    <row r="96" spans="1:37" s="409" customFormat="1">
      <c r="A96" s="404">
        <v>13</v>
      </c>
      <c r="B96" s="405" t="s">
        <v>0</v>
      </c>
      <c r="C96" s="405" t="s">
        <v>1013</v>
      </c>
      <c r="D96" s="405" t="s">
        <v>979</v>
      </c>
      <c r="E96" s="405" t="s">
        <v>1011</v>
      </c>
      <c r="F96" s="405" t="s">
        <v>859</v>
      </c>
      <c r="G96" s="405"/>
      <c r="H96" s="405" t="s">
        <v>864</v>
      </c>
      <c r="I96" s="405">
        <v>2000</v>
      </c>
      <c r="J96" s="405" t="s">
        <v>95</v>
      </c>
      <c r="K96" s="405" t="s">
        <v>194</v>
      </c>
      <c r="L96" s="405" t="s">
        <v>429</v>
      </c>
      <c r="M96" s="405" t="s">
        <v>74</v>
      </c>
      <c r="N96" s="405" t="s">
        <v>75</v>
      </c>
      <c r="O96" s="405" t="s">
        <v>65</v>
      </c>
      <c r="P96" s="405"/>
      <c r="Q96" s="405"/>
      <c r="R96" s="405"/>
      <c r="S96" s="405" t="s">
        <v>733</v>
      </c>
      <c r="T96" s="405"/>
      <c r="U96" s="405" t="s">
        <v>1014</v>
      </c>
      <c r="V96" s="405" t="s">
        <v>68</v>
      </c>
      <c r="W96" s="405" t="s">
        <v>68</v>
      </c>
      <c r="X96" s="405" t="s">
        <v>68</v>
      </c>
      <c r="Y96" s="405" t="s">
        <v>68</v>
      </c>
      <c r="Z96" s="405" t="s">
        <v>69</v>
      </c>
      <c r="AA96" s="405"/>
      <c r="AB96" s="405">
        <v>10000000011</v>
      </c>
      <c r="AC96" s="406">
        <v>41</v>
      </c>
      <c r="AD96" s="406">
        <v>10</v>
      </c>
      <c r="AE96" s="406">
        <v>13</v>
      </c>
      <c r="AF96" s="407">
        <v>102.4</v>
      </c>
      <c r="AG96" s="407">
        <f>AF96*(1-(0.95^0*0.9^0*0.8^0*0.7^0*0.65^0*0.93^0*0.93^0*1^0))</f>
        <v>0</v>
      </c>
      <c r="AH96" s="408">
        <f t="shared" si="12"/>
        <v>102.4</v>
      </c>
      <c r="AI96" s="434">
        <f t="shared" si="13"/>
        <v>109.56800000000001</v>
      </c>
      <c r="AJ96" s="410"/>
    </row>
    <row r="97" spans="1:37" s="409" customFormat="1">
      <c r="A97" s="404">
        <v>14</v>
      </c>
      <c r="B97" s="405" t="s">
        <v>0</v>
      </c>
      <c r="C97" s="405" t="s">
        <v>1015</v>
      </c>
      <c r="D97" s="405" t="s">
        <v>979</v>
      </c>
      <c r="E97" s="405" t="s">
        <v>291</v>
      </c>
      <c r="F97" s="405" t="s">
        <v>859</v>
      </c>
      <c r="G97" s="405"/>
      <c r="H97" s="405" t="s">
        <v>939</v>
      </c>
      <c r="I97" s="405">
        <v>2000</v>
      </c>
      <c r="J97" s="405" t="s">
        <v>108</v>
      </c>
      <c r="K97" s="405"/>
      <c r="L97" s="405"/>
      <c r="M97" s="405" t="s">
        <v>74</v>
      </c>
      <c r="N97" s="405" t="s">
        <v>75</v>
      </c>
      <c r="O97" s="405" t="s">
        <v>65</v>
      </c>
      <c r="P97" s="405"/>
      <c r="Q97" s="405"/>
      <c r="R97" s="405"/>
      <c r="S97" s="405"/>
      <c r="T97" s="405"/>
      <c r="U97" s="405" t="s">
        <v>1016</v>
      </c>
      <c r="V97" s="405" t="s">
        <v>68</v>
      </c>
      <c r="W97" s="405" t="s">
        <v>68</v>
      </c>
      <c r="X97" s="405" t="s">
        <v>68</v>
      </c>
      <c r="Y97" s="405" t="s">
        <v>68</v>
      </c>
      <c r="Z97" s="405" t="s">
        <v>69</v>
      </c>
      <c r="AA97" s="405"/>
      <c r="AB97" s="405">
        <v>10000000011</v>
      </c>
      <c r="AC97" s="406">
        <v>41</v>
      </c>
      <c r="AD97" s="406">
        <v>0</v>
      </c>
      <c r="AE97" s="406">
        <v>0</v>
      </c>
      <c r="AF97" s="407">
        <v>65.600000000000009</v>
      </c>
      <c r="AG97" s="407">
        <v>0</v>
      </c>
      <c r="AH97" s="408">
        <f t="shared" si="12"/>
        <v>65.600000000000009</v>
      </c>
      <c r="AI97" s="434">
        <f t="shared" si="13"/>
        <v>70.192000000000007</v>
      </c>
      <c r="AJ97" s="410"/>
    </row>
    <row r="98" spans="1:37" s="409" customFormat="1">
      <c r="A98" s="404">
        <v>15</v>
      </c>
      <c r="B98" s="405" t="s">
        <v>0</v>
      </c>
      <c r="C98" s="405" t="s">
        <v>1017</v>
      </c>
      <c r="D98" s="405" t="s">
        <v>979</v>
      </c>
      <c r="E98" s="405" t="s">
        <v>1018</v>
      </c>
      <c r="F98" s="405" t="s">
        <v>859</v>
      </c>
      <c r="G98" s="405"/>
      <c r="H98" s="405" t="s">
        <v>876</v>
      </c>
      <c r="I98" s="405">
        <v>2000</v>
      </c>
      <c r="J98" s="405" t="s">
        <v>118</v>
      </c>
      <c r="K98" s="405" t="s">
        <v>1019</v>
      </c>
      <c r="L98" s="405">
        <v>160</v>
      </c>
      <c r="M98" s="405" t="s">
        <v>74</v>
      </c>
      <c r="N98" s="405" t="s">
        <v>75</v>
      </c>
      <c r="O98" s="405" t="s">
        <v>65</v>
      </c>
      <c r="P98" s="405"/>
      <c r="Q98" s="405"/>
      <c r="R98" s="405"/>
      <c r="S98" s="405" t="s">
        <v>1020</v>
      </c>
      <c r="T98" s="405"/>
      <c r="U98" s="405" t="s">
        <v>1021</v>
      </c>
      <c r="V98" s="405" t="s">
        <v>246</v>
      </c>
      <c r="W98" s="405" t="s">
        <v>246</v>
      </c>
      <c r="X98" s="405" t="s">
        <v>68</v>
      </c>
      <c r="Y98" s="405" t="s">
        <v>68</v>
      </c>
      <c r="Z98" s="405" t="s">
        <v>69</v>
      </c>
      <c r="AA98" s="405"/>
      <c r="AB98" s="405">
        <v>10000000021</v>
      </c>
      <c r="AC98" s="406">
        <v>50</v>
      </c>
      <c r="AD98" s="406">
        <v>0</v>
      </c>
      <c r="AE98" s="406">
        <v>0</v>
      </c>
      <c r="AF98" s="407">
        <v>80</v>
      </c>
      <c r="AG98" s="407">
        <v>0</v>
      </c>
      <c r="AH98" s="408">
        <f t="shared" si="12"/>
        <v>80</v>
      </c>
      <c r="AI98" s="434">
        <f t="shared" si="13"/>
        <v>85.600000000000009</v>
      </c>
      <c r="AJ98" s="410"/>
    </row>
    <row r="99" spans="1:37" s="409" customFormat="1">
      <c r="A99" s="404">
        <v>16</v>
      </c>
      <c r="B99" s="405" t="s">
        <v>0</v>
      </c>
      <c r="C99" s="405" t="s">
        <v>1022</v>
      </c>
      <c r="D99" s="405" t="s">
        <v>979</v>
      </c>
      <c r="E99" s="405" t="s">
        <v>879</v>
      </c>
      <c r="F99" s="405" t="s">
        <v>859</v>
      </c>
      <c r="G99" s="405"/>
      <c r="H99" s="405" t="s">
        <v>891</v>
      </c>
      <c r="I99" s="405">
        <v>3000</v>
      </c>
      <c r="J99" s="405" t="s">
        <v>95</v>
      </c>
      <c r="K99" s="405" t="s">
        <v>194</v>
      </c>
      <c r="L99" s="405" t="s">
        <v>404</v>
      </c>
      <c r="M99" s="405" t="s">
        <v>74</v>
      </c>
      <c r="N99" s="405" t="s">
        <v>75</v>
      </c>
      <c r="O99" s="405" t="s">
        <v>65</v>
      </c>
      <c r="P99" s="405"/>
      <c r="Q99" s="405"/>
      <c r="R99" s="405"/>
      <c r="S99" s="405" t="s">
        <v>733</v>
      </c>
      <c r="T99" s="405"/>
      <c r="U99" s="405" t="s">
        <v>1023</v>
      </c>
      <c r="V99" s="405" t="s">
        <v>68</v>
      </c>
      <c r="W99" s="405" t="s">
        <v>68</v>
      </c>
      <c r="X99" s="405" t="s">
        <v>68</v>
      </c>
      <c r="Y99" s="405" t="s">
        <v>68</v>
      </c>
      <c r="Z99" s="405" t="s">
        <v>69</v>
      </c>
      <c r="AA99" s="405"/>
      <c r="AB99" s="405">
        <v>10000000011</v>
      </c>
      <c r="AC99" s="406">
        <v>42</v>
      </c>
      <c r="AD99" s="406">
        <v>10</v>
      </c>
      <c r="AE99" s="406">
        <v>13</v>
      </c>
      <c r="AF99" s="407">
        <v>104</v>
      </c>
      <c r="AG99" s="407">
        <f t="shared" ref="AG99:AG104" si="14">AF99*(1-(0.95^0*0.9^0*0.8^0*0.7^0*0.65^0*0.93^0*0.93^0*1^0))</f>
        <v>0</v>
      </c>
      <c r="AH99" s="408">
        <f t="shared" si="12"/>
        <v>104</v>
      </c>
      <c r="AI99" s="434">
        <f t="shared" si="13"/>
        <v>111.28</v>
      </c>
      <c r="AJ99" s="410"/>
    </row>
    <row r="100" spans="1:37" s="409" customFormat="1">
      <c r="A100" s="404">
        <v>17</v>
      </c>
      <c r="B100" s="405" t="s">
        <v>0</v>
      </c>
      <c r="C100" s="405" t="s">
        <v>1024</v>
      </c>
      <c r="D100" s="405" t="s">
        <v>979</v>
      </c>
      <c r="E100" s="405" t="s">
        <v>1025</v>
      </c>
      <c r="F100" s="405" t="s">
        <v>859</v>
      </c>
      <c r="G100" s="405"/>
      <c r="H100" s="405" t="s">
        <v>891</v>
      </c>
      <c r="I100" s="405">
        <v>3000</v>
      </c>
      <c r="J100" s="405" t="s">
        <v>1026</v>
      </c>
      <c r="K100" s="405" t="s">
        <v>194</v>
      </c>
      <c r="L100" s="405" t="s">
        <v>1027</v>
      </c>
      <c r="M100" s="405" t="s">
        <v>74</v>
      </c>
      <c r="N100" s="405" t="s">
        <v>75</v>
      </c>
      <c r="O100" s="405" t="s">
        <v>65</v>
      </c>
      <c r="P100" s="405"/>
      <c r="Q100" s="405"/>
      <c r="R100" s="405"/>
      <c r="S100" s="405" t="s">
        <v>733</v>
      </c>
      <c r="T100" s="405"/>
      <c r="U100" s="405" t="s">
        <v>1028</v>
      </c>
      <c r="V100" s="405" t="s">
        <v>68</v>
      </c>
      <c r="W100" s="405" t="s">
        <v>68</v>
      </c>
      <c r="X100" s="405" t="s">
        <v>68</v>
      </c>
      <c r="Y100" s="405" t="s">
        <v>68</v>
      </c>
      <c r="Z100" s="405" t="s">
        <v>69</v>
      </c>
      <c r="AA100" s="405"/>
      <c r="AB100" s="405">
        <v>10000000011</v>
      </c>
      <c r="AC100" s="406">
        <v>42</v>
      </c>
      <c r="AD100" s="406">
        <v>20</v>
      </c>
      <c r="AE100" s="406">
        <v>8</v>
      </c>
      <c r="AF100" s="407">
        <v>112</v>
      </c>
      <c r="AG100" s="407">
        <f t="shared" si="14"/>
        <v>0</v>
      </c>
      <c r="AH100" s="408">
        <f t="shared" si="12"/>
        <v>112</v>
      </c>
      <c r="AI100" s="434">
        <f t="shared" si="13"/>
        <v>119.84</v>
      </c>
      <c r="AJ100" s="410"/>
    </row>
    <row r="101" spans="1:37" s="409" customFormat="1">
      <c r="A101" s="404">
        <v>18</v>
      </c>
      <c r="B101" s="405" t="s">
        <v>0</v>
      </c>
      <c r="C101" s="405" t="s">
        <v>1029</v>
      </c>
      <c r="D101" s="405" t="s">
        <v>979</v>
      </c>
      <c r="E101" s="405" t="s">
        <v>1018</v>
      </c>
      <c r="F101" s="405" t="s">
        <v>859</v>
      </c>
      <c r="G101" s="405"/>
      <c r="H101" s="405" t="s">
        <v>891</v>
      </c>
      <c r="I101" s="405">
        <v>3000</v>
      </c>
      <c r="J101" s="405" t="s">
        <v>118</v>
      </c>
      <c r="K101" s="405" t="s">
        <v>194</v>
      </c>
      <c r="L101" s="405">
        <v>300</v>
      </c>
      <c r="M101" s="405" t="s">
        <v>74</v>
      </c>
      <c r="N101" s="405" t="s">
        <v>75</v>
      </c>
      <c r="O101" s="405" t="s">
        <v>65</v>
      </c>
      <c r="P101" s="405"/>
      <c r="Q101" s="405"/>
      <c r="R101" s="405"/>
      <c r="S101" s="405" t="s">
        <v>880</v>
      </c>
      <c r="T101" s="405"/>
      <c r="U101" s="405" t="s">
        <v>1030</v>
      </c>
      <c r="V101" s="405" t="s">
        <v>68</v>
      </c>
      <c r="W101" s="405" t="s">
        <v>68</v>
      </c>
      <c r="X101" s="405" t="s">
        <v>68</v>
      </c>
      <c r="Y101" s="405" t="s">
        <v>68</v>
      </c>
      <c r="Z101" s="405" t="s">
        <v>69</v>
      </c>
      <c r="AA101" s="405"/>
      <c r="AB101" s="405">
        <v>10000000011</v>
      </c>
      <c r="AC101" s="406">
        <v>42</v>
      </c>
      <c r="AD101" s="406">
        <v>0</v>
      </c>
      <c r="AE101" s="406">
        <v>0</v>
      </c>
      <c r="AF101" s="407">
        <v>67.2</v>
      </c>
      <c r="AG101" s="407">
        <f t="shared" si="14"/>
        <v>0</v>
      </c>
      <c r="AH101" s="408">
        <f t="shared" si="12"/>
        <v>67.2</v>
      </c>
      <c r="AI101" s="434">
        <f t="shared" si="13"/>
        <v>71.904000000000011</v>
      </c>
      <c r="AJ101" s="410"/>
    </row>
    <row r="102" spans="1:37" s="409" customFormat="1">
      <c r="A102" s="404">
        <v>19</v>
      </c>
      <c r="B102" s="405" t="s">
        <v>0</v>
      </c>
      <c r="C102" s="405" t="s">
        <v>1031</v>
      </c>
      <c r="D102" s="405" t="s">
        <v>979</v>
      </c>
      <c r="E102" s="405" t="s">
        <v>879</v>
      </c>
      <c r="F102" s="405" t="s">
        <v>909</v>
      </c>
      <c r="G102" s="405"/>
      <c r="H102" s="405" t="s">
        <v>1032</v>
      </c>
      <c r="I102" s="405">
        <v>2000</v>
      </c>
      <c r="J102" s="405" t="s">
        <v>844</v>
      </c>
      <c r="K102" s="405" t="s">
        <v>911</v>
      </c>
      <c r="L102" s="405">
        <v>80</v>
      </c>
      <c r="M102" s="405" t="s">
        <v>74</v>
      </c>
      <c r="N102" s="405" t="s">
        <v>90</v>
      </c>
      <c r="O102" s="405" t="s">
        <v>65</v>
      </c>
      <c r="P102" s="405"/>
      <c r="Q102" s="405"/>
      <c r="R102" s="405"/>
      <c r="S102" s="405" t="s">
        <v>852</v>
      </c>
      <c r="T102" s="405"/>
      <c r="U102" s="405" t="s">
        <v>1033</v>
      </c>
      <c r="V102" s="405" t="s">
        <v>68</v>
      </c>
      <c r="W102" s="405" t="s">
        <v>68</v>
      </c>
      <c r="X102" s="405" t="s">
        <v>68</v>
      </c>
      <c r="Y102" s="405" t="s">
        <v>68</v>
      </c>
      <c r="Z102" s="405" t="s">
        <v>69</v>
      </c>
      <c r="AA102" s="405"/>
      <c r="AB102" s="405">
        <v>10000000011</v>
      </c>
      <c r="AC102" s="406">
        <v>42</v>
      </c>
      <c r="AD102" s="406">
        <v>15</v>
      </c>
      <c r="AE102" s="406">
        <v>0</v>
      </c>
      <c r="AF102" s="407">
        <v>91.2</v>
      </c>
      <c r="AG102" s="407">
        <f t="shared" si="14"/>
        <v>0</v>
      </c>
      <c r="AH102" s="408">
        <f t="shared" si="12"/>
        <v>91.2</v>
      </c>
      <c r="AI102" s="434">
        <f t="shared" si="13"/>
        <v>97.584000000000003</v>
      </c>
      <c r="AJ102" s="410"/>
    </row>
    <row r="103" spans="1:37" s="409" customFormat="1">
      <c r="A103" s="404">
        <v>20</v>
      </c>
      <c r="B103" s="405" t="s">
        <v>0</v>
      </c>
      <c r="C103" s="405" t="s">
        <v>1034</v>
      </c>
      <c r="D103" s="405" t="s">
        <v>979</v>
      </c>
      <c r="E103" s="405" t="s">
        <v>1018</v>
      </c>
      <c r="F103" s="405" t="s">
        <v>909</v>
      </c>
      <c r="G103" s="405"/>
      <c r="H103" s="405" t="s">
        <v>1032</v>
      </c>
      <c r="I103" s="405">
        <v>2000</v>
      </c>
      <c r="J103" s="405" t="s">
        <v>108</v>
      </c>
      <c r="K103" s="405" t="s">
        <v>1035</v>
      </c>
      <c r="L103" s="405">
        <v>80</v>
      </c>
      <c r="M103" s="405" t="s">
        <v>74</v>
      </c>
      <c r="N103" s="405" t="s">
        <v>90</v>
      </c>
      <c r="O103" s="405" t="s">
        <v>65</v>
      </c>
      <c r="P103" s="405"/>
      <c r="Q103" s="405"/>
      <c r="R103" s="405"/>
      <c r="S103" s="405" t="s">
        <v>1036</v>
      </c>
      <c r="T103" s="405"/>
      <c r="U103" s="405" t="s">
        <v>1037</v>
      </c>
      <c r="V103" s="405" t="s">
        <v>68</v>
      </c>
      <c r="W103" s="405" t="s">
        <v>68</v>
      </c>
      <c r="X103" s="405" t="s">
        <v>68</v>
      </c>
      <c r="Y103" s="405" t="s">
        <v>68</v>
      </c>
      <c r="Z103" s="405" t="s">
        <v>69</v>
      </c>
      <c r="AA103" s="405"/>
      <c r="AB103" s="405">
        <v>10000000011</v>
      </c>
      <c r="AC103" s="406">
        <v>42</v>
      </c>
      <c r="AD103" s="406">
        <v>0</v>
      </c>
      <c r="AE103" s="406">
        <v>0</v>
      </c>
      <c r="AF103" s="407">
        <v>67.2</v>
      </c>
      <c r="AG103" s="407">
        <f t="shared" si="14"/>
        <v>0</v>
      </c>
      <c r="AH103" s="408">
        <f t="shared" si="12"/>
        <v>67.2</v>
      </c>
      <c r="AI103" s="434">
        <f t="shared" si="13"/>
        <v>71.904000000000011</v>
      </c>
      <c r="AJ103" s="410"/>
    </row>
    <row r="104" spans="1:37" s="409" customFormat="1">
      <c r="A104" s="404">
        <v>21</v>
      </c>
      <c r="B104" s="405" t="s">
        <v>0</v>
      </c>
      <c r="C104" s="405" t="s">
        <v>1038</v>
      </c>
      <c r="D104" s="405" t="s">
        <v>979</v>
      </c>
      <c r="E104" s="405" t="s">
        <v>879</v>
      </c>
      <c r="F104" s="405" t="s">
        <v>915</v>
      </c>
      <c r="G104" s="405"/>
      <c r="H104" s="405" t="s">
        <v>876</v>
      </c>
      <c r="I104" s="405">
        <v>2000</v>
      </c>
      <c r="J104" s="405" t="s">
        <v>95</v>
      </c>
      <c r="K104" s="405" t="s">
        <v>194</v>
      </c>
      <c r="L104" s="405">
        <v>147</v>
      </c>
      <c r="M104" s="405" t="s">
        <v>74</v>
      </c>
      <c r="N104" s="405" t="s">
        <v>75</v>
      </c>
      <c r="O104" s="405" t="s">
        <v>65</v>
      </c>
      <c r="P104" s="405"/>
      <c r="Q104" s="405"/>
      <c r="R104" s="405"/>
      <c r="S104" s="405" t="s">
        <v>733</v>
      </c>
      <c r="T104" s="405"/>
      <c r="U104" s="405" t="s">
        <v>1039</v>
      </c>
      <c r="V104" s="405" t="s">
        <v>68</v>
      </c>
      <c r="W104" s="405" t="s">
        <v>68</v>
      </c>
      <c r="X104" s="405" t="s">
        <v>68</v>
      </c>
      <c r="Y104" s="405" t="s">
        <v>68</v>
      </c>
      <c r="Z104" s="405" t="s">
        <v>69</v>
      </c>
      <c r="AA104" s="405"/>
      <c r="AB104" s="405">
        <v>10000000011</v>
      </c>
      <c r="AC104" s="406">
        <v>50</v>
      </c>
      <c r="AD104" s="406">
        <v>10</v>
      </c>
      <c r="AE104" s="406">
        <v>0</v>
      </c>
      <c r="AF104" s="407">
        <v>96</v>
      </c>
      <c r="AG104" s="407">
        <f t="shared" si="14"/>
        <v>0</v>
      </c>
      <c r="AH104" s="408">
        <f t="shared" si="12"/>
        <v>96</v>
      </c>
      <c r="AI104" s="434">
        <f t="shared" si="13"/>
        <v>102.72</v>
      </c>
      <c r="AJ104" s="410"/>
    </row>
    <row r="105" spans="1:37" s="409" customFormat="1">
      <c r="A105" s="404">
        <v>22</v>
      </c>
      <c r="B105" s="405" t="s">
        <v>0</v>
      </c>
      <c r="C105" s="405" t="s">
        <v>1040</v>
      </c>
      <c r="D105" s="405" t="s">
        <v>979</v>
      </c>
      <c r="E105" s="405" t="s">
        <v>994</v>
      </c>
      <c r="F105" s="405" t="s">
        <v>915</v>
      </c>
      <c r="G105" s="405"/>
      <c r="H105" s="405" t="s">
        <v>1041</v>
      </c>
      <c r="I105" s="405">
        <v>2000</v>
      </c>
      <c r="J105" s="405" t="s">
        <v>95</v>
      </c>
      <c r="K105" s="405" t="s">
        <v>194</v>
      </c>
      <c r="L105" s="405">
        <v>300</v>
      </c>
      <c r="M105" s="405" t="s">
        <v>74</v>
      </c>
      <c r="N105" s="405" t="s">
        <v>75</v>
      </c>
      <c r="O105" s="405" t="s">
        <v>65</v>
      </c>
      <c r="P105" s="405"/>
      <c r="Q105" s="405"/>
      <c r="R105" s="405"/>
      <c r="S105" s="405" t="s">
        <v>733</v>
      </c>
      <c r="T105" s="405"/>
      <c r="U105" s="405" t="s">
        <v>1042</v>
      </c>
      <c r="V105" s="405" t="s">
        <v>67</v>
      </c>
      <c r="W105" s="405" t="s">
        <v>68</v>
      </c>
      <c r="X105" s="405" t="s">
        <v>68</v>
      </c>
      <c r="Y105" s="405" t="s">
        <v>67</v>
      </c>
      <c r="Z105" s="405" t="s">
        <v>69</v>
      </c>
      <c r="AA105" s="405"/>
      <c r="AB105" s="405">
        <v>10000000021</v>
      </c>
      <c r="AC105" s="406">
        <v>50</v>
      </c>
      <c r="AD105" s="406">
        <v>10</v>
      </c>
      <c r="AE105" s="406">
        <v>0</v>
      </c>
      <c r="AF105" s="407">
        <v>96</v>
      </c>
      <c r="AG105" s="407">
        <v>0</v>
      </c>
      <c r="AH105" s="408">
        <f t="shared" si="12"/>
        <v>96</v>
      </c>
      <c r="AI105" s="434">
        <f t="shared" si="13"/>
        <v>102.72</v>
      </c>
      <c r="AJ105" s="410"/>
    </row>
    <row r="106" spans="1:37" s="409" customFormat="1">
      <c r="A106" s="404">
        <v>23</v>
      </c>
      <c r="B106" s="405" t="s">
        <v>0</v>
      </c>
      <c r="C106" s="405" t="s">
        <v>1043</v>
      </c>
      <c r="D106" s="405" t="s">
        <v>979</v>
      </c>
      <c r="E106" s="405" t="s">
        <v>994</v>
      </c>
      <c r="F106" s="405" t="s">
        <v>915</v>
      </c>
      <c r="G106" s="405"/>
      <c r="H106" s="405" t="s">
        <v>1041</v>
      </c>
      <c r="I106" s="405">
        <v>2000</v>
      </c>
      <c r="J106" s="405" t="s">
        <v>95</v>
      </c>
      <c r="K106" s="405" t="s">
        <v>194</v>
      </c>
      <c r="L106" s="405">
        <v>300</v>
      </c>
      <c r="M106" s="405" t="s">
        <v>74</v>
      </c>
      <c r="N106" s="405" t="s">
        <v>75</v>
      </c>
      <c r="O106" s="405" t="s">
        <v>65</v>
      </c>
      <c r="P106" s="405"/>
      <c r="Q106" s="405"/>
      <c r="R106" s="405"/>
      <c r="S106" s="405" t="s">
        <v>733</v>
      </c>
      <c r="T106" s="405"/>
      <c r="U106" s="405" t="s">
        <v>1044</v>
      </c>
      <c r="V106" s="405" t="s">
        <v>68</v>
      </c>
      <c r="W106" s="405" t="s">
        <v>68</v>
      </c>
      <c r="X106" s="405" t="s">
        <v>68</v>
      </c>
      <c r="Y106" s="405" t="s">
        <v>68</v>
      </c>
      <c r="Z106" s="405" t="s">
        <v>69</v>
      </c>
      <c r="AA106" s="405"/>
      <c r="AB106" s="405">
        <v>10000000011</v>
      </c>
      <c r="AC106" s="406">
        <v>50</v>
      </c>
      <c r="AD106" s="406">
        <v>10</v>
      </c>
      <c r="AE106" s="406">
        <v>0</v>
      </c>
      <c r="AF106" s="407">
        <v>96</v>
      </c>
      <c r="AG106" s="407">
        <f>AF106*(1-(0.95^0*0.9^0*0.8^0*0.7^0*0.65^0*0.93^0*0.93^0*1^0))</f>
        <v>0</v>
      </c>
      <c r="AH106" s="408">
        <f t="shared" si="12"/>
        <v>96</v>
      </c>
      <c r="AI106" s="434">
        <f t="shared" si="13"/>
        <v>102.72</v>
      </c>
      <c r="AJ106" s="410"/>
    </row>
    <row r="107" spans="1:37" s="409" customFormat="1">
      <c r="A107" s="404">
        <v>24</v>
      </c>
      <c r="B107" s="405" t="s">
        <v>0</v>
      </c>
      <c r="C107" s="405" t="s">
        <v>1045</v>
      </c>
      <c r="D107" s="405" t="s">
        <v>979</v>
      </c>
      <c r="E107" s="405" t="s">
        <v>994</v>
      </c>
      <c r="F107" s="405" t="s">
        <v>915</v>
      </c>
      <c r="G107" s="405"/>
      <c r="H107" s="405" t="s">
        <v>1041</v>
      </c>
      <c r="I107" s="405">
        <v>2000</v>
      </c>
      <c r="J107" s="405" t="s">
        <v>95</v>
      </c>
      <c r="K107" s="405" t="s">
        <v>194</v>
      </c>
      <c r="L107" s="405">
        <v>300</v>
      </c>
      <c r="M107" s="405" t="s">
        <v>74</v>
      </c>
      <c r="N107" s="405" t="s">
        <v>75</v>
      </c>
      <c r="O107" s="405" t="s">
        <v>65</v>
      </c>
      <c r="P107" s="405"/>
      <c r="Q107" s="405"/>
      <c r="R107" s="405"/>
      <c r="S107" s="405" t="s">
        <v>733</v>
      </c>
      <c r="T107" s="405"/>
      <c r="U107" s="405" t="s">
        <v>1046</v>
      </c>
      <c r="V107" s="405" t="s">
        <v>68</v>
      </c>
      <c r="W107" s="405" t="s">
        <v>68</v>
      </c>
      <c r="X107" s="405" t="s">
        <v>68</v>
      </c>
      <c r="Y107" s="405" t="s">
        <v>68</v>
      </c>
      <c r="Z107" s="405" t="s">
        <v>69</v>
      </c>
      <c r="AA107" s="405"/>
      <c r="AB107" s="405">
        <v>10000000011</v>
      </c>
      <c r="AC107" s="406">
        <v>50</v>
      </c>
      <c r="AD107" s="406">
        <v>10</v>
      </c>
      <c r="AE107" s="406">
        <v>0</v>
      </c>
      <c r="AF107" s="407">
        <v>96</v>
      </c>
      <c r="AG107" s="407">
        <f>AF107*(1-(0.95^0*0.9^0*0.8^0*0.7^0*0.65^0*0.93^0*0.93^0*1^0))</f>
        <v>0</v>
      </c>
      <c r="AH107" s="408">
        <f t="shared" si="12"/>
        <v>96</v>
      </c>
      <c r="AI107" s="434">
        <f t="shared" si="13"/>
        <v>102.72</v>
      </c>
      <c r="AJ107" s="410"/>
    </row>
    <row r="108" spans="1:37" s="409" customFormat="1">
      <c r="A108" s="404">
        <v>25</v>
      </c>
      <c r="B108" s="405" t="s">
        <v>0</v>
      </c>
      <c r="C108" s="405" t="s">
        <v>1047</v>
      </c>
      <c r="D108" s="405" t="s">
        <v>979</v>
      </c>
      <c r="E108" s="405" t="s">
        <v>1018</v>
      </c>
      <c r="F108" s="405" t="s">
        <v>915</v>
      </c>
      <c r="G108" s="405"/>
      <c r="H108" s="405" t="s">
        <v>1048</v>
      </c>
      <c r="I108" s="405">
        <v>2000</v>
      </c>
      <c r="J108" s="405" t="s">
        <v>95</v>
      </c>
      <c r="K108" s="405" t="s">
        <v>1049</v>
      </c>
      <c r="L108" s="405">
        <v>147</v>
      </c>
      <c r="M108" s="405" t="s">
        <v>74</v>
      </c>
      <c r="N108" s="405" t="s">
        <v>75</v>
      </c>
      <c r="O108" s="405" t="s">
        <v>65</v>
      </c>
      <c r="P108" s="405"/>
      <c r="Q108" s="405"/>
      <c r="R108" s="405"/>
      <c r="S108" s="405" t="s">
        <v>752</v>
      </c>
      <c r="T108" s="405"/>
      <c r="U108" s="405" t="s">
        <v>1050</v>
      </c>
      <c r="V108" s="405" t="s">
        <v>68</v>
      </c>
      <c r="W108" s="405" t="s">
        <v>68</v>
      </c>
      <c r="X108" s="405" t="s">
        <v>68</v>
      </c>
      <c r="Y108" s="405" t="s">
        <v>68</v>
      </c>
      <c r="Z108" s="405" t="s">
        <v>69</v>
      </c>
      <c r="AA108" s="405"/>
      <c r="AB108" s="405">
        <v>10000000011</v>
      </c>
      <c r="AC108" s="406">
        <v>50</v>
      </c>
      <c r="AD108" s="406">
        <v>10</v>
      </c>
      <c r="AE108" s="406">
        <v>0</v>
      </c>
      <c r="AF108" s="407">
        <v>96</v>
      </c>
      <c r="AG108" s="407">
        <f>AF108*(1-(0.95^0*0.9^0*0.8^0*0.7^0*0.65^0*0.93^0*0.93^0*1^0))</f>
        <v>0</v>
      </c>
      <c r="AH108" s="408">
        <f t="shared" si="12"/>
        <v>96</v>
      </c>
      <c r="AI108" s="434">
        <f t="shared" si="13"/>
        <v>102.72</v>
      </c>
      <c r="AJ108" s="410"/>
    </row>
    <row r="109" spans="1:37" s="409" customFormat="1">
      <c r="A109" s="404">
        <v>26</v>
      </c>
      <c r="B109" s="405" t="s">
        <v>0</v>
      </c>
      <c r="C109" s="405" t="s">
        <v>1051</v>
      </c>
      <c r="D109" s="405" t="s">
        <v>979</v>
      </c>
      <c r="E109" s="405" t="s">
        <v>879</v>
      </c>
      <c r="F109" s="405" t="s">
        <v>915</v>
      </c>
      <c r="G109" s="405"/>
      <c r="H109" s="405" t="s">
        <v>946</v>
      </c>
      <c r="I109" s="405">
        <v>2000</v>
      </c>
      <c r="J109" s="405" t="s">
        <v>118</v>
      </c>
      <c r="K109" s="405" t="s">
        <v>194</v>
      </c>
      <c r="L109" s="405" t="s">
        <v>1052</v>
      </c>
      <c r="M109" s="405" t="s">
        <v>113</v>
      </c>
      <c r="N109" s="405" t="s">
        <v>75</v>
      </c>
      <c r="O109" s="405" t="s">
        <v>65</v>
      </c>
      <c r="P109" s="405"/>
      <c r="Q109" s="405"/>
      <c r="R109" s="405"/>
      <c r="S109" s="405" t="s">
        <v>927</v>
      </c>
      <c r="T109" s="405"/>
      <c r="U109" s="405" t="s">
        <v>1053</v>
      </c>
      <c r="V109" s="405" t="s">
        <v>571</v>
      </c>
      <c r="W109" s="405" t="s">
        <v>571</v>
      </c>
      <c r="X109" s="405" t="s">
        <v>68</v>
      </c>
      <c r="Y109" s="405" t="s">
        <v>68</v>
      </c>
      <c r="Z109" s="405" t="s">
        <v>69</v>
      </c>
      <c r="AA109" s="405"/>
      <c r="AB109" s="405">
        <v>10000000021</v>
      </c>
      <c r="AC109" s="406">
        <v>44</v>
      </c>
      <c r="AD109" s="406">
        <v>0</v>
      </c>
      <c r="AE109" s="406">
        <v>0</v>
      </c>
      <c r="AF109" s="407">
        <v>70.400000000000006</v>
      </c>
      <c r="AG109" s="407">
        <v>0</v>
      </c>
      <c r="AH109" s="408">
        <f t="shared" si="12"/>
        <v>70.400000000000006</v>
      </c>
      <c r="AI109" s="434">
        <f t="shared" si="13"/>
        <v>75.328000000000017</v>
      </c>
      <c r="AJ109" s="410"/>
    </row>
    <row r="110" spans="1:37" s="417" customFormat="1" ht="15.75" thickBot="1">
      <c r="A110" s="411">
        <v>27</v>
      </c>
      <c r="B110" s="412" t="s">
        <v>0</v>
      </c>
      <c r="C110" s="412" t="s">
        <v>1054</v>
      </c>
      <c r="D110" s="412" t="s">
        <v>979</v>
      </c>
      <c r="E110" s="412" t="s">
        <v>1018</v>
      </c>
      <c r="F110" s="412" t="s">
        <v>915</v>
      </c>
      <c r="G110" s="412"/>
      <c r="H110" s="412" t="s">
        <v>918</v>
      </c>
      <c r="I110" s="412">
        <v>3000</v>
      </c>
      <c r="J110" s="412" t="s">
        <v>670</v>
      </c>
      <c r="K110" s="412" t="s">
        <v>194</v>
      </c>
      <c r="L110" s="412" t="s">
        <v>404</v>
      </c>
      <c r="M110" s="412" t="s">
        <v>74</v>
      </c>
      <c r="N110" s="412" t="s">
        <v>75</v>
      </c>
      <c r="O110" s="412" t="s">
        <v>65</v>
      </c>
      <c r="P110" s="412"/>
      <c r="Q110" s="412"/>
      <c r="R110" s="412"/>
      <c r="S110" s="412" t="s">
        <v>733</v>
      </c>
      <c r="T110" s="412"/>
      <c r="U110" s="412" t="s">
        <v>1055</v>
      </c>
      <c r="V110" s="412" t="s">
        <v>68</v>
      </c>
      <c r="W110" s="412" t="s">
        <v>68</v>
      </c>
      <c r="X110" s="412" t="s">
        <v>68</v>
      </c>
      <c r="Y110" s="412" t="s">
        <v>68</v>
      </c>
      <c r="Z110" s="412" t="s">
        <v>69</v>
      </c>
      <c r="AA110" s="412"/>
      <c r="AB110" s="412">
        <v>10000000011</v>
      </c>
      <c r="AC110" s="413">
        <v>50</v>
      </c>
      <c r="AD110" s="413">
        <v>18</v>
      </c>
      <c r="AE110" s="413">
        <v>13</v>
      </c>
      <c r="AF110" s="414">
        <v>129.6</v>
      </c>
      <c r="AG110" s="414">
        <f>AF110*(1-(0.95^0*0.9^0*0.8^0*0.7^0*0.65^0*0.93^0*0.93^0*1^0))</f>
        <v>0</v>
      </c>
      <c r="AH110" s="415">
        <f t="shared" si="12"/>
        <v>129.6</v>
      </c>
      <c r="AI110" s="451">
        <f t="shared" si="13"/>
        <v>138.672</v>
      </c>
      <c r="AJ110" s="416"/>
    </row>
    <row r="111" spans="1:37" s="11" customFormat="1" ht="15.75" thickBot="1">
      <c r="A111" s="382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15"/>
      <c r="AD111" s="15"/>
      <c r="AE111" s="15"/>
      <c r="AF111" s="376"/>
      <c r="AG111" s="376"/>
      <c r="AH111" s="17"/>
      <c r="AI111" s="16"/>
    </row>
    <row r="112" spans="1:37" s="544" customFormat="1" ht="15.75" thickBot="1">
      <c r="A112" s="546" t="s">
        <v>22</v>
      </c>
      <c r="B112" s="540" t="s">
        <v>23</v>
      </c>
      <c r="C112" s="540" t="s">
        <v>24</v>
      </c>
      <c r="D112" s="540" t="s">
        <v>25</v>
      </c>
      <c r="E112" s="540" t="s">
        <v>26</v>
      </c>
      <c r="F112" s="540" t="s">
        <v>27</v>
      </c>
      <c r="G112" s="540" t="s">
        <v>28</v>
      </c>
      <c r="H112" s="540" t="s">
        <v>29</v>
      </c>
      <c r="I112" s="540" t="s">
        <v>30</v>
      </c>
      <c r="J112" s="540" t="s">
        <v>31</v>
      </c>
      <c r="K112" s="540" t="s">
        <v>32</v>
      </c>
      <c r="L112" s="540" t="s">
        <v>33</v>
      </c>
      <c r="M112" s="540" t="s">
        <v>34</v>
      </c>
      <c r="N112" s="540" t="s">
        <v>35</v>
      </c>
      <c r="O112" s="540" t="s">
        <v>36</v>
      </c>
      <c r="P112" s="540" t="s">
        <v>37</v>
      </c>
      <c r="Q112" s="540" t="s">
        <v>38</v>
      </c>
      <c r="R112" s="540" t="s">
        <v>39</v>
      </c>
      <c r="S112" s="540" t="s">
        <v>40</v>
      </c>
      <c r="T112" s="540" t="s">
        <v>41</v>
      </c>
      <c r="U112" s="540" t="s">
        <v>42</v>
      </c>
      <c r="V112" s="540" t="s">
        <v>43</v>
      </c>
      <c r="W112" s="540" t="s">
        <v>44</v>
      </c>
      <c r="X112" s="540" t="s">
        <v>45</v>
      </c>
      <c r="Y112" s="540" t="s">
        <v>46</v>
      </c>
      <c r="Z112" s="540" t="s">
        <v>47</v>
      </c>
      <c r="AA112" s="540" t="s">
        <v>48</v>
      </c>
      <c r="AB112" s="540" t="s">
        <v>49</v>
      </c>
      <c r="AC112" s="541" t="s">
        <v>50</v>
      </c>
      <c r="AD112" s="541" t="s">
        <v>51</v>
      </c>
      <c r="AE112" s="541" t="s">
        <v>52</v>
      </c>
      <c r="AF112" s="545" t="s">
        <v>53</v>
      </c>
      <c r="AG112" s="545" t="s">
        <v>54</v>
      </c>
      <c r="AH112" s="541" t="s">
        <v>55</v>
      </c>
      <c r="AI112" s="542" t="s">
        <v>56</v>
      </c>
      <c r="AJ112" s="543"/>
      <c r="AK112" s="370"/>
    </row>
    <row r="113" spans="1:37" s="553" customFormat="1">
      <c r="A113" s="547">
        <v>1</v>
      </c>
      <c r="B113" s="548" t="s">
        <v>0</v>
      </c>
      <c r="C113" s="548" t="s">
        <v>1056</v>
      </c>
      <c r="D113" s="548" t="s">
        <v>1057</v>
      </c>
      <c r="E113" s="548" t="s">
        <v>1058</v>
      </c>
      <c r="F113" s="548" t="s">
        <v>1059</v>
      </c>
      <c r="G113" s="548"/>
      <c r="H113" s="548" t="s">
        <v>1060</v>
      </c>
      <c r="I113" s="548" t="s">
        <v>746</v>
      </c>
      <c r="J113" s="548" t="s">
        <v>389</v>
      </c>
      <c r="K113" s="548"/>
      <c r="L113" s="548">
        <v>300</v>
      </c>
      <c r="M113" s="548" t="s">
        <v>74</v>
      </c>
      <c r="N113" s="548" t="s">
        <v>113</v>
      </c>
      <c r="O113" s="548" t="s">
        <v>65</v>
      </c>
      <c r="P113" s="548"/>
      <c r="Q113" s="548"/>
      <c r="R113" s="548"/>
      <c r="S113" s="548"/>
      <c r="T113" s="548"/>
      <c r="U113" s="548" t="s">
        <v>1061</v>
      </c>
      <c r="V113" s="548" t="s">
        <v>68</v>
      </c>
      <c r="W113" s="548" t="s">
        <v>68</v>
      </c>
      <c r="X113" s="548" t="s">
        <v>68</v>
      </c>
      <c r="Y113" s="548" t="s">
        <v>68</v>
      </c>
      <c r="Z113" s="548" t="s">
        <v>69</v>
      </c>
      <c r="AA113" s="548"/>
      <c r="AB113" s="548">
        <v>17000000011</v>
      </c>
      <c r="AC113" s="549">
        <v>159</v>
      </c>
      <c r="AD113" s="549">
        <v>0</v>
      </c>
      <c r="AE113" s="549">
        <v>0</v>
      </c>
      <c r="AF113" s="550">
        <v>254.4</v>
      </c>
      <c r="AG113" s="550">
        <f>AF113*(1-(0.95^0*0.9^0*0.8^0*0.7^0*0.65^0*0.93^0*0.93^0*1^0))</f>
        <v>0</v>
      </c>
      <c r="AH113" s="551">
        <f t="shared" ref="AH113:AH122" si="15">AF113-AG113</f>
        <v>254.4</v>
      </c>
      <c r="AI113" s="552">
        <f>AF113*1.07</f>
        <v>272.20800000000003</v>
      </c>
      <c r="AJ113" s="410"/>
      <c r="AK113" s="486" t="s">
        <v>789</v>
      </c>
    </row>
    <row r="114" spans="1:37" s="553" customFormat="1">
      <c r="A114" s="547">
        <v>2</v>
      </c>
      <c r="B114" s="548" t="s">
        <v>0</v>
      </c>
      <c r="C114" s="548" t="s">
        <v>1062</v>
      </c>
      <c r="D114" s="548" t="s">
        <v>1057</v>
      </c>
      <c r="E114" s="548" t="s">
        <v>1058</v>
      </c>
      <c r="F114" s="548" t="s">
        <v>1059</v>
      </c>
      <c r="G114" s="548"/>
      <c r="H114" s="548" t="s">
        <v>1060</v>
      </c>
      <c r="I114" s="548" t="s">
        <v>746</v>
      </c>
      <c r="J114" s="548" t="s">
        <v>389</v>
      </c>
      <c r="K114" s="548"/>
      <c r="L114" s="548">
        <v>600</v>
      </c>
      <c r="M114" s="548" t="s">
        <v>74</v>
      </c>
      <c r="N114" s="548" t="s">
        <v>1063</v>
      </c>
      <c r="O114" s="548" t="s">
        <v>65</v>
      </c>
      <c r="P114" s="548"/>
      <c r="Q114" s="548"/>
      <c r="R114" s="548"/>
      <c r="S114" s="548"/>
      <c r="T114" s="548"/>
      <c r="U114" s="548" t="s">
        <v>1064</v>
      </c>
      <c r="V114" s="548" t="s">
        <v>246</v>
      </c>
      <c r="W114" s="548" t="s">
        <v>246</v>
      </c>
      <c r="X114" s="548" t="s">
        <v>68</v>
      </c>
      <c r="Y114" s="548" t="s">
        <v>68</v>
      </c>
      <c r="Z114" s="548" t="s">
        <v>69</v>
      </c>
      <c r="AA114" s="548"/>
      <c r="AB114" s="548">
        <v>17000000021</v>
      </c>
      <c r="AC114" s="549">
        <v>159</v>
      </c>
      <c r="AD114" s="549">
        <v>0</v>
      </c>
      <c r="AE114" s="549">
        <v>0</v>
      </c>
      <c r="AF114" s="550">
        <v>254.4</v>
      </c>
      <c r="AG114" s="550">
        <v>0</v>
      </c>
      <c r="AH114" s="551">
        <f t="shared" si="15"/>
        <v>254.4</v>
      </c>
      <c r="AI114" s="552">
        <f t="shared" ref="AI114:AI122" si="16">AF114*1.07</f>
        <v>272.20800000000003</v>
      </c>
      <c r="AJ114" s="410"/>
      <c r="AK114" s="486" t="s">
        <v>792</v>
      </c>
    </row>
    <row r="115" spans="1:37" s="553" customFormat="1">
      <c r="A115" s="547">
        <v>3</v>
      </c>
      <c r="B115" s="548" t="s">
        <v>0</v>
      </c>
      <c r="C115" s="548" t="s">
        <v>1065</v>
      </c>
      <c r="D115" s="548" t="s">
        <v>1057</v>
      </c>
      <c r="E115" s="548" t="s">
        <v>1058</v>
      </c>
      <c r="F115" s="548" t="s">
        <v>1059</v>
      </c>
      <c r="G115" s="548"/>
      <c r="H115" s="548" t="s">
        <v>1060</v>
      </c>
      <c r="I115" s="548" t="s">
        <v>746</v>
      </c>
      <c r="J115" s="548" t="s">
        <v>389</v>
      </c>
      <c r="K115" s="548"/>
      <c r="L115" s="548" t="s">
        <v>1066</v>
      </c>
      <c r="M115" s="548" t="s">
        <v>74</v>
      </c>
      <c r="N115" s="548" t="s">
        <v>1063</v>
      </c>
      <c r="O115" s="548" t="s">
        <v>65</v>
      </c>
      <c r="P115" s="548"/>
      <c r="Q115" s="548"/>
      <c r="R115" s="548"/>
      <c r="S115" s="548"/>
      <c r="T115" s="548"/>
      <c r="U115" s="548" t="s">
        <v>1067</v>
      </c>
      <c r="V115" s="548" t="s">
        <v>68</v>
      </c>
      <c r="W115" s="548" t="s">
        <v>68</v>
      </c>
      <c r="X115" s="548" t="s">
        <v>68</v>
      </c>
      <c r="Y115" s="548" t="s">
        <v>68</v>
      </c>
      <c r="Z115" s="548" t="s">
        <v>69</v>
      </c>
      <c r="AA115" s="548"/>
      <c r="AB115" s="548">
        <v>17000000011</v>
      </c>
      <c r="AC115" s="549">
        <v>159</v>
      </c>
      <c r="AD115" s="549">
        <v>0</v>
      </c>
      <c r="AE115" s="549">
        <v>0</v>
      </c>
      <c r="AF115" s="550">
        <v>254.4</v>
      </c>
      <c r="AG115" s="550">
        <f>AF115*(1-(0.95^0*0.9^0*0.8^0*0.7^0*0.65^0*0.93^0*0.93^0*1^0))</f>
        <v>0</v>
      </c>
      <c r="AH115" s="551">
        <f t="shared" si="15"/>
        <v>254.4</v>
      </c>
      <c r="AI115" s="552">
        <f t="shared" si="16"/>
        <v>272.20800000000003</v>
      </c>
      <c r="AJ115" s="410"/>
    </row>
    <row r="116" spans="1:37" s="553" customFormat="1">
      <c r="A116" s="547">
        <v>4</v>
      </c>
      <c r="B116" s="548" t="s">
        <v>0</v>
      </c>
      <c r="C116" s="548" t="s">
        <v>1068</v>
      </c>
      <c r="D116" s="548" t="s">
        <v>1057</v>
      </c>
      <c r="E116" s="548" t="s">
        <v>1058</v>
      </c>
      <c r="F116" s="548" t="s">
        <v>1059</v>
      </c>
      <c r="G116" s="548"/>
      <c r="H116" s="548" t="s">
        <v>1060</v>
      </c>
      <c r="I116" s="548" t="s">
        <v>746</v>
      </c>
      <c r="J116" s="548" t="s">
        <v>389</v>
      </c>
      <c r="K116" s="548"/>
      <c r="L116" s="548" t="s">
        <v>1066</v>
      </c>
      <c r="M116" s="548" t="s">
        <v>74</v>
      </c>
      <c r="N116" s="548" t="s">
        <v>1063</v>
      </c>
      <c r="O116" s="548" t="s">
        <v>65</v>
      </c>
      <c r="P116" s="548"/>
      <c r="Q116" s="548"/>
      <c r="R116" s="548"/>
      <c r="S116" s="548"/>
      <c r="T116" s="548"/>
      <c r="U116" s="548" t="s">
        <v>1069</v>
      </c>
      <c r="V116" s="548" t="s">
        <v>68</v>
      </c>
      <c r="W116" s="548" t="s">
        <v>68</v>
      </c>
      <c r="X116" s="548" t="s">
        <v>68</v>
      </c>
      <c r="Y116" s="548" t="s">
        <v>68</v>
      </c>
      <c r="Z116" s="548" t="s">
        <v>69</v>
      </c>
      <c r="AA116" s="548"/>
      <c r="AB116" s="548">
        <v>17000000011</v>
      </c>
      <c r="AC116" s="549">
        <v>159</v>
      </c>
      <c r="AD116" s="549">
        <v>0</v>
      </c>
      <c r="AE116" s="549">
        <v>0</v>
      </c>
      <c r="AF116" s="550">
        <v>254.4</v>
      </c>
      <c r="AG116" s="550">
        <f>AF116*(1-(0.95^0*0.9^0*0.8^0*0.7^0*0.65^0*0.93^0*0.93^0*1^0))</f>
        <v>0</v>
      </c>
      <c r="AH116" s="551">
        <f t="shared" si="15"/>
        <v>254.4</v>
      </c>
      <c r="AI116" s="552">
        <f t="shared" si="16"/>
        <v>272.20800000000003</v>
      </c>
      <c r="AJ116" s="410"/>
    </row>
    <row r="117" spans="1:37" s="553" customFormat="1">
      <c r="A117" s="547">
        <v>5</v>
      </c>
      <c r="B117" s="548" t="s">
        <v>0</v>
      </c>
      <c r="C117" s="548" t="s">
        <v>1070</v>
      </c>
      <c r="D117" s="548" t="s">
        <v>1057</v>
      </c>
      <c r="E117" s="548" t="s">
        <v>1058</v>
      </c>
      <c r="F117" s="548" t="s">
        <v>1059</v>
      </c>
      <c r="G117" s="548"/>
      <c r="H117" s="548" t="s">
        <v>1060</v>
      </c>
      <c r="I117" s="548" t="s">
        <v>746</v>
      </c>
      <c r="J117" s="548" t="s">
        <v>389</v>
      </c>
      <c r="K117" s="548"/>
      <c r="L117" s="548" t="s">
        <v>1066</v>
      </c>
      <c r="M117" s="548" t="s">
        <v>74</v>
      </c>
      <c r="N117" s="548" t="s">
        <v>1063</v>
      </c>
      <c r="O117" s="548" t="s">
        <v>65</v>
      </c>
      <c r="P117" s="548"/>
      <c r="Q117" s="548"/>
      <c r="R117" s="548"/>
      <c r="S117" s="548"/>
      <c r="T117" s="548"/>
      <c r="U117" s="548" t="s">
        <v>1071</v>
      </c>
      <c r="V117" s="548" t="s">
        <v>246</v>
      </c>
      <c r="W117" s="548" t="s">
        <v>246</v>
      </c>
      <c r="X117" s="548" t="s">
        <v>68</v>
      </c>
      <c r="Y117" s="548" t="s">
        <v>68</v>
      </c>
      <c r="Z117" s="548" t="s">
        <v>69</v>
      </c>
      <c r="AA117" s="548"/>
      <c r="AB117" s="548">
        <v>17000000021</v>
      </c>
      <c r="AC117" s="549">
        <v>159</v>
      </c>
      <c r="AD117" s="549">
        <v>0</v>
      </c>
      <c r="AE117" s="549">
        <v>0</v>
      </c>
      <c r="AF117" s="550">
        <v>254.4</v>
      </c>
      <c r="AG117" s="550">
        <v>0</v>
      </c>
      <c r="AH117" s="551">
        <f t="shared" si="15"/>
        <v>254.4</v>
      </c>
      <c r="AI117" s="552">
        <f t="shared" si="16"/>
        <v>272.20800000000003</v>
      </c>
      <c r="AJ117" s="410"/>
    </row>
    <row r="118" spans="1:37" s="553" customFormat="1">
      <c r="A118" s="547">
        <v>6</v>
      </c>
      <c r="B118" s="548" t="s">
        <v>0</v>
      </c>
      <c r="C118" s="548" t="s">
        <v>1072</v>
      </c>
      <c r="D118" s="548" t="s">
        <v>1057</v>
      </c>
      <c r="E118" s="548" t="s">
        <v>1058</v>
      </c>
      <c r="F118" s="548" t="s">
        <v>1059</v>
      </c>
      <c r="G118" s="548"/>
      <c r="H118" s="548" t="s">
        <v>1060</v>
      </c>
      <c r="I118" s="548" t="s">
        <v>746</v>
      </c>
      <c r="J118" s="548" t="s">
        <v>389</v>
      </c>
      <c r="K118" s="548"/>
      <c r="L118" s="548" t="s">
        <v>1073</v>
      </c>
      <c r="M118" s="548" t="s">
        <v>74</v>
      </c>
      <c r="N118" s="548" t="s">
        <v>1063</v>
      </c>
      <c r="O118" s="548" t="s">
        <v>65</v>
      </c>
      <c r="P118" s="548"/>
      <c r="Q118" s="548"/>
      <c r="R118" s="548"/>
      <c r="S118" s="548"/>
      <c r="T118" s="548"/>
      <c r="U118" s="548" t="s">
        <v>1074</v>
      </c>
      <c r="V118" s="548" t="s">
        <v>68</v>
      </c>
      <c r="W118" s="548" t="s">
        <v>68</v>
      </c>
      <c r="X118" s="548" t="s">
        <v>68</v>
      </c>
      <c r="Y118" s="548" t="s">
        <v>68</v>
      </c>
      <c r="Z118" s="548" t="s">
        <v>69</v>
      </c>
      <c r="AA118" s="548"/>
      <c r="AB118" s="548">
        <v>17000000011</v>
      </c>
      <c r="AC118" s="549">
        <v>159</v>
      </c>
      <c r="AD118" s="549">
        <v>0</v>
      </c>
      <c r="AE118" s="549">
        <v>0</v>
      </c>
      <c r="AF118" s="550">
        <v>254.4</v>
      </c>
      <c r="AG118" s="550">
        <f>AF118*(1-(0.95^0*0.9^0*0.8^0*0.7^0*0.65^0*0.93^0*0.93^0*1^0))</f>
        <v>0</v>
      </c>
      <c r="AH118" s="551">
        <f t="shared" si="15"/>
        <v>254.4</v>
      </c>
      <c r="AI118" s="552">
        <f t="shared" si="16"/>
        <v>272.20800000000003</v>
      </c>
      <c r="AJ118" s="410"/>
    </row>
    <row r="119" spans="1:37" s="553" customFormat="1">
      <c r="A119" s="547">
        <v>7</v>
      </c>
      <c r="B119" s="548" t="s">
        <v>0</v>
      </c>
      <c r="C119" s="548" t="s">
        <v>1075</v>
      </c>
      <c r="D119" s="548" t="s">
        <v>1057</v>
      </c>
      <c r="E119" s="548" t="s">
        <v>1058</v>
      </c>
      <c r="F119" s="548" t="s">
        <v>1059</v>
      </c>
      <c r="G119" s="548"/>
      <c r="H119" s="548" t="s">
        <v>1060</v>
      </c>
      <c r="I119" s="548" t="s">
        <v>746</v>
      </c>
      <c r="J119" s="548" t="s">
        <v>389</v>
      </c>
      <c r="K119" s="548"/>
      <c r="L119" s="548" t="s">
        <v>1073</v>
      </c>
      <c r="M119" s="548" t="s">
        <v>74</v>
      </c>
      <c r="N119" s="548" t="s">
        <v>1063</v>
      </c>
      <c r="O119" s="548" t="s">
        <v>65</v>
      </c>
      <c r="P119" s="548"/>
      <c r="Q119" s="548"/>
      <c r="R119" s="548"/>
      <c r="S119" s="548"/>
      <c r="T119" s="548"/>
      <c r="U119" s="548" t="s">
        <v>1076</v>
      </c>
      <c r="V119" s="548" t="s">
        <v>68</v>
      </c>
      <c r="W119" s="548" t="s">
        <v>68</v>
      </c>
      <c r="X119" s="548" t="s">
        <v>68</v>
      </c>
      <c r="Y119" s="548" t="s">
        <v>68</v>
      </c>
      <c r="Z119" s="548" t="s">
        <v>69</v>
      </c>
      <c r="AA119" s="548"/>
      <c r="AB119" s="548">
        <v>17000000011</v>
      </c>
      <c r="AC119" s="549">
        <v>159</v>
      </c>
      <c r="AD119" s="549">
        <v>0</v>
      </c>
      <c r="AE119" s="549">
        <v>0</v>
      </c>
      <c r="AF119" s="550">
        <v>254.4</v>
      </c>
      <c r="AG119" s="550">
        <f>AF119*(1-(0.95^0*0.9^0*0.8^0*0.7^0*0.65^0*0.93^0*0.93^0*1^0))</f>
        <v>0</v>
      </c>
      <c r="AH119" s="551">
        <f t="shared" si="15"/>
        <v>254.4</v>
      </c>
      <c r="AI119" s="552">
        <f t="shared" si="16"/>
        <v>272.20800000000003</v>
      </c>
      <c r="AJ119" s="410"/>
    </row>
    <row r="120" spans="1:37" s="553" customFormat="1">
      <c r="A120" s="547">
        <v>8</v>
      </c>
      <c r="B120" s="548" t="s">
        <v>0</v>
      </c>
      <c r="C120" s="548" t="s">
        <v>1077</v>
      </c>
      <c r="D120" s="548" t="s">
        <v>1057</v>
      </c>
      <c r="E120" s="548" t="s">
        <v>1058</v>
      </c>
      <c r="F120" s="548" t="s">
        <v>1059</v>
      </c>
      <c r="G120" s="548"/>
      <c r="H120" s="548" t="s">
        <v>1060</v>
      </c>
      <c r="I120" s="548" t="s">
        <v>746</v>
      </c>
      <c r="J120" s="548" t="s">
        <v>389</v>
      </c>
      <c r="K120" s="548"/>
      <c r="L120" s="548"/>
      <c r="M120" s="548" t="s">
        <v>74</v>
      </c>
      <c r="N120" s="548" t="s">
        <v>1063</v>
      </c>
      <c r="O120" s="548" t="s">
        <v>65</v>
      </c>
      <c r="P120" s="548"/>
      <c r="Q120" s="548"/>
      <c r="R120" s="548"/>
      <c r="S120" s="548"/>
      <c r="T120" s="548"/>
      <c r="U120" s="548" t="s">
        <v>1078</v>
      </c>
      <c r="V120" s="548" t="s">
        <v>68</v>
      </c>
      <c r="W120" s="548" t="s">
        <v>68</v>
      </c>
      <c r="X120" s="548" t="s">
        <v>68</v>
      </c>
      <c r="Y120" s="548" t="s">
        <v>68</v>
      </c>
      <c r="Z120" s="548" t="s">
        <v>69</v>
      </c>
      <c r="AA120" s="548"/>
      <c r="AB120" s="548">
        <v>17000000011</v>
      </c>
      <c r="AC120" s="549">
        <v>159</v>
      </c>
      <c r="AD120" s="549">
        <v>0</v>
      </c>
      <c r="AE120" s="549">
        <v>0</v>
      </c>
      <c r="AF120" s="550">
        <v>254.4</v>
      </c>
      <c r="AG120" s="550">
        <v>0</v>
      </c>
      <c r="AH120" s="551">
        <f t="shared" si="15"/>
        <v>254.4</v>
      </c>
      <c r="AI120" s="552">
        <f t="shared" si="16"/>
        <v>272.20800000000003</v>
      </c>
      <c r="AJ120" s="410"/>
    </row>
    <row r="121" spans="1:37" s="553" customFormat="1">
      <c r="A121" s="547">
        <v>9</v>
      </c>
      <c r="B121" s="548" t="s">
        <v>0</v>
      </c>
      <c r="C121" s="548" t="s">
        <v>1079</v>
      </c>
      <c r="D121" s="548" t="s">
        <v>1057</v>
      </c>
      <c r="E121" s="548" t="s">
        <v>1058</v>
      </c>
      <c r="F121" s="548" t="s">
        <v>1080</v>
      </c>
      <c r="G121" s="548"/>
      <c r="H121" s="548" t="s">
        <v>1081</v>
      </c>
      <c r="I121" s="548">
        <v>2000</v>
      </c>
      <c r="J121" s="548" t="s">
        <v>108</v>
      </c>
      <c r="K121" s="548"/>
      <c r="L121" s="548" t="s">
        <v>1082</v>
      </c>
      <c r="M121" s="548" t="s">
        <v>63</v>
      </c>
      <c r="N121" s="548" t="s">
        <v>1063</v>
      </c>
      <c r="O121" s="548" t="s">
        <v>65</v>
      </c>
      <c r="P121" s="548"/>
      <c r="Q121" s="548"/>
      <c r="R121" s="548"/>
      <c r="S121" s="548"/>
      <c r="T121" s="548"/>
      <c r="U121" s="548" t="s">
        <v>1083</v>
      </c>
      <c r="V121" s="548" t="s">
        <v>68</v>
      </c>
      <c r="W121" s="548" t="s">
        <v>68</v>
      </c>
      <c r="X121" s="548" t="s">
        <v>68</v>
      </c>
      <c r="Y121" s="548" t="s">
        <v>68</v>
      </c>
      <c r="Z121" s="548" t="s">
        <v>69</v>
      </c>
      <c r="AA121" s="548"/>
      <c r="AB121" s="548">
        <v>17000000011</v>
      </c>
      <c r="AC121" s="549">
        <v>110</v>
      </c>
      <c r="AD121" s="549">
        <v>0</v>
      </c>
      <c r="AE121" s="549">
        <v>0</v>
      </c>
      <c r="AF121" s="550">
        <v>176</v>
      </c>
      <c r="AG121" s="550">
        <f>AF121*(1-(0.95^0*0.9^0*0.8^0*0.7^0*0.65^0*0.93^0*0.93^0*1^0))</f>
        <v>0</v>
      </c>
      <c r="AH121" s="551">
        <f t="shared" si="15"/>
        <v>176</v>
      </c>
      <c r="AI121" s="552">
        <f t="shared" si="16"/>
        <v>188.32000000000002</v>
      </c>
      <c r="AJ121" s="410"/>
    </row>
    <row r="122" spans="1:37" s="560" customFormat="1" ht="15.75" thickBot="1">
      <c r="A122" s="554">
        <v>10</v>
      </c>
      <c r="B122" s="555" t="s">
        <v>8</v>
      </c>
      <c r="C122" s="555" t="s">
        <v>1084</v>
      </c>
      <c r="D122" s="555" t="s">
        <v>1057</v>
      </c>
      <c r="E122" s="555" t="s">
        <v>760</v>
      </c>
      <c r="F122" s="555" t="s">
        <v>1085</v>
      </c>
      <c r="G122" s="555"/>
      <c r="H122" s="555" t="s">
        <v>1086</v>
      </c>
      <c r="I122" s="555">
        <v>2000</v>
      </c>
      <c r="J122" s="555" t="s">
        <v>73</v>
      </c>
      <c r="K122" s="555"/>
      <c r="L122" s="555">
        <v>250</v>
      </c>
      <c r="M122" s="555" t="s">
        <v>74</v>
      </c>
      <c r="N122" s="555" t="s">
        <v>113</v>
      </c>
      <c r="O122" s="555" t="s">
        <v>65</v>
      </c>
      <c r="P122" s="555"/>
      <c r="Q122" s="555"/>
      <c r="R122" s="555"/>
      <c r="S122" s="555"/>
      <c r="T122" s="555"/>
      <c r="U122" s="555" t="s">
        <v>1087</v>
      </c>
      <c r="V122" s="555" t="s">
        <v>68</v>
      </c>
      <c r="W122" s="555" t="s">
        <v>68</v>
      </c>
      <c r="X122" s="555" t="s">
        <v>68</v>
      </c>
      <c r="Y122" s="555" t="s">
        <v>68</v>
      </c>
      <c r="Z122" s="555" t="s">
        <v>69</v>
      </c>
      <c r="AA122" s="555"/>
      <c r="AB122" s="555">
        <v>17000000011</v>
      </c>
      <c r="AC122" s="556">
        <v>91</v>
      </c>
      <c r="AD122" s="556">
        <v>0</v>
      </c>
      <c r="AE122" s="556">
        <v>0</v>
      </c>
      <c r="AF122" s="557">
        <v>145.6</v>
      </c>
      <c r="AG122" s="557">
        <f>AF122*(1-(0.95^0*0.9^0*0.8^0*0.7^0*0.65^0*0.93^0*0.93^0*1^0))</f>
        <v>0</v>
      </c>
      <c r="AH122" s="558">
        <f t="shared" si="15"/>
        <v>145.6</v>
      </c>
      <c r="AI122" s="559">
        <f t="shared" si="16"/>
        <v>155.792</v>
      </c>
      <c r="AJ122" s="416"/>
    </row>
    <row r="123" spans="1:37" s="60" customFormat="1">
      <c r="A123" s="481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8"/>
      <c r="AD123" s="58"/>
      <c r="AE123" s="58"/>
      <c r="AF123" s="473"/>
      <c r="AG123" s="473"/>
      <c r="AH123" s="73"/>
      <c r="AI123" s="59"/>
      <c r="AJ123" s="11"/>
    </row>
    <row r="124" spans="1:37" s="60" customFormat="1">
      <c r="A124" s="481" t="s">
        <v>133</v>
      </c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8"/>
      <c r="AD124" s="58"/>
      <c r="AE124" s="58"/>
      <c r="AF124" s="473"/>
      <c r="AG124" s="473"/>
      <c r="AH124" s="73"/>
      <c r="AI124" s="74"/>
      <c r="AJ124" s="11"/>
    </row>
    <row r="125" spans="1:37" s="43" customFormat="1" ht="15.75" thickBot="1">
      <c r="A125" s="482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2"/>
      <c r="AD125" s="62"/>
      <c r="AE125" s="62"/>
      <c r="AF125" s="474"/>
      <c r="AG125" s="474"/>
      <c r="AH125" s="62"/>
      <c r="AI125" s="63"/>
    </row>
    <row r="126" spans="1:37" s="371" customFormat="1" ht="15.75" thickBot="1">
      <c r="A126" s="439" t="s">
        <v>22</v>
      </c>
      <c r="B126" s="366" t="s">
        <v>23</v>
      </c>
      <c r="C126" s="366" t="s">
        <v>24</v>
      </c>
      <c r="D126" s="366" t="s">
        <v>25</v>
      </c>
      <c r="E126" s="366" t="s">
        <v>26</v>
      </c>
      <c r="F126" s="366" t="s">
        <v>27</v>
      </c>
      <c r="G126" s="366" t="s">
        <v>28</v>
      </c>
      <c r="H126" s="366" t="s">
        <v>29</v>
      </c>
      <c r="I126" s="366" t="s">
        <v>30</v>
      </c>
      <c r="J126" s="366" t="s">
        <v>31</v>
      </c>
      <c r="K126" s="366" t="s">
        <v>32</v>
      </c>
      <c r="L126" s="366" t="s">
        <v>33</v>
      </c>
      <c r="M126" s="366" t="s">
        <v>34</v>
      </c>
      <c r="N126" s="366" t="s">
        <v>35</v>
      </c>
      <c r="O126" s="366" t="s">
        <v>36</v>
      </c>
      <c r="P126" s="366" t="s">
        <v>37</v>
      </c>
      <c r="Q126" s="366" t="s">
        <v>38</v>
      </c>
      <c r="R126" s="366" t="s">
        <v>39</v>
      </c>
      <c r="S126" s="366" t="s">
        <v>40</v>
      </c>
      <c r="T126" s="366" t="s">
        <v>41</v>
      </c>
      <c r="U126" s="366" t="s">
        <v>42</v>
      </c>
      <c r="V126" s="366" t="s">
        <v>43</v>
      </c>
      <c r="W126" s="366" t="s">
        <v>44</v>
      </c>
      <c r="X126" s="366" t="s">
        <v>45</v>
      </c>
      <c r="Y126" s="366" t="s">
        <v>46</v>
      </c>
      <c r="Z126" s="366" t="s">
        <v>47</v>
      </c>
      <c r="AA126" s="366" t="s">
        <v>48</v>
      </c>
      <c r="AB126" s="366" t="s">
        <v>49</v>
      </c>
      <c r="AC126" s="367" t="s">
        <v>50</v>
      </c>
      <c r="AD126" s="367" t="s">
        <v>51</v>
      </c>
      <c r="AE126" s="367" t="s">
        <v>52</v>
      </c>
      <c r="AF126" s="377" t="s">
        <v>53</v>
      </c>
      <c r="AG126" s="377" t="s">
        <v>54</v>
      </c>
      <c r="AH126" s="367" t="s">
        <v>55</v>
      </c>
      <c r="AI126" s="368" t="s">
        <v>56</v>
      </c>
      <c r="AJ126" s="369"/>
      <c r="AK126" s="370"/>
    </row>
    <row r="127" spans="1:37" s="409" customFormat="1">
      <c r="A127" s="404">
        <v>1</v>
      </c>
      <c r="B127" s="405" t="s">
        <v>0</v>
      </c>
      <c r="C127" s="405" t="s">
        <v>1088</v>
      </c>
      <c r="D127" s="405" t="s">
        <v>1089</v>
      </c>
      <c r="E127" s="405" t="s">
        <v>1090</v>
      </c>
      <c r="F127" s="405" t="s">
        <v>1091</v>
      </c>
      <c r="G127" s="405" t="s">
        <v>133</v>
      </c>
      <c r="H127" s="405" t="s">
        <v>154</v>
      </c>
      <c r="I127" s="405">
        <v>1000</v>
      </c>
      <c r="J127" s="405" t="s">
        <v>73</v>
      </c>
      <c r="K127" s="405" t="s">
        <v>145</v>
      </c>
      <c r="L127" s="405">
        <v>160</v>
      </c>
      <c r="M127" s="405" t="s">
        <v>74</v>
      </c>
      <c r="N127" s="405" t="s">
        <v>64</v>
      </c>
      <c r="O127" s="405" t="s">
        <v>65</v>
      </c>
      <c r="P127" s="405">
        <v>0</v>
      </c>
      <c r="Q127" s="405" t="s">
        <v>133</v>
      </c>
      <c r="R127" s="405" t="s">
        <v>133</v>
      </c>
      <c r="S127" s="405" t="s">
        <v>1092</v>
      </c>
      <c r="T127" s="405" t="s">
        <v>375</v>
      </c>
      <c r="U127" s="405" t="s">
        <v>1093</v>
      </c>
      <c r="V127" s="405" t="s">
        <v>68</v>
      </c>
      <c r="W127" s="405" t="s">
        <v>68</v>
      </c>
      <c r="X127" s="405" t="s">
        <v>68</v>
      </c>
      <c r="Y127" s="405" t="s">
        <v>68</v>
      </c>
      <c r="Z127" s="405" t="s">
        <v>69</v>
      </c>
      <c r="AA127" s="405" t="s">
        <v>133</v>
      </c>
      <c r="AB127" s="405" t="s">
        <v>397</v>
      </c>
      <c r="AC127" s="406">
        <v>22</v>
      </c>
      <c r="AD127" s="406">
        <v>0</v>
      </c>
      <c r="AE127" s="406">
        <v>0</v>
      </c>
      <c r="AF127" s="407">
        <v>35.200000000000003</v>
      </c>
      <c r="AG127" s="407">
        <f>AF127*(1-(0.95^0*0.9^0*0.8^0*0.7^0*0.65^0*0.93^0*0.93^0*1^0))</f>
        <v>0</v>
      </c>
      <c r="AH127" s="408">
        <f t="shared" ref="AH127:AH153" si="17">AF127-AG127</f>
        <v>35.200000000000003</v>
      </c>
      <c r="AI127" s="434">
        <f>AF127*1.07</f>
        <v>37.664000000000009</v>
      </c>
      <c r="AJ127" s="410"/>
    </row>
    <row r="128" spans="1:37" s="409" customFormat="1">
      <c r="A128" s="404">
        <v>2</v>
      </c>
      <c r="B128" s="405" t="s">
        <v>0</v>
      </c>
      <c r="C128" s="405" t="s">
        <v>1094</v>
      </c>
      <c r="D128" s="405" t="s">
        <v>1089</v>
      </c>
      <c r="E128" s="405" t="s">
        <v>451</v>
      </c>
      <c r="F128" s="405" t="s">
        <v>850</v>
      </c>
      <c r="G128" s="405" t="s">
        <v>133</v>
      </c>
      <c r="H128" s="405" t="s">
        <v>2</v>
      </c>
      <c r="I128" s="405" t="s">
        <v>1095</v>
      </c>
      <c r="J128" s="405" t="s">
        <v>73</v>
      </c>
      <c r="K128" s="405" t="s">
        <v>194</v>
      </c>
      <c r="L128" s="405">
        <v>80</v>
      </c>
      <c r="M128" s="405" t="s">
        <v>74</v>
      </c>
      <c r="N128" s="405" t="s">
        <v>90</v>
      </c>
      <c r="O128" s="405" t="s">
        <v>65</v>
      </c>
      <c r="P128" s="405" t="s">
        <v>133</v>
      </c>
      <c r="Q128" s="405" t="s">
        <v>133</v>
      </c>
      <c r="R128" s="405" t="s">
        <v>133</v>
      </c>
      <c r="S128" s="405" t="s">
        <v>133</v>
      </c>
      <c r="T128" s="405" t="s">
        <v>133</v>
      </c>
      <c r="U128" s="405" t="s">
        <v>1096</v>
      </c>
      <c r="V128" s="405" t="s">
        <v>68</v>
      </c>
      <c r="W128" s="405" t="s">
        <v>68</v>
      </c>
      <c r="X128" s="405" t="s">
        <v>68</v>
      </c>
      <c r="Y128" s="405" t="s">
        <v>68</v>
      </c>
      <c r="Z128" s="405" t="s">
        <v>69</v>
      </c>
      <c r="AA128" s="405" t="s">
        <v>133</v>
      </c>
      <c r="AB128" s="405" t="s">
        <v>141</v>
      </c>
      <c r="AC128" s="406">
        <v>22</v>
      </c>
      <c r="AD128" s="406">
        <v>0</v>
      </c>
      <c r="AE128" s="406">
        <v>0</v>
      </c>
      <c r="AF128" s="407">
        <v>35.200000000000003</v>
      </c>
      <c r="AG128" s="407">
        <f>AF128*(1-(0.95^0*0.9^0*0.8^0*0.7^0*0.65^0*0.93^0*0.93^0*1^0))</f>
        <v>0</v>
      </c>
      <c r="AH128" s="408">
        <f t="shared" si="17"/>
        <v>35.200000000000003</v>
      </c>
      <c r="AI128" s="434">
        <f t="shared" ref="AI128:AI153" si="18">AF128*1.07</f>
        <v>37.664000000000009</v>
      </c>
      <c r="AJ128" s="410"/>
    </row>
    <row r="129" spans="1:36" s="409" customFormat="1">
      <c r="A129" s="404">
        <v>3</v>
      </c>
      <c r="B129" s="405" t="s">
        <v>0</v>
      </c>
      <c r="C129" s="405" t="s">
        <v>1097</v>
      </c>
      <c r="D129" s="405" t="s">
        <v>1089</v>
      </c>
      <c r="E129" s="405" t="s">
        <v>298</v>
      </c>
      <c r="F129" s="405" t="s">
        <v>850</v>
      </c>
      <c r="G129" s="405" t="s">
        <v>133</v>
      </c>
      <c r="H129" s="405" t="s">
        <v>159</v>
      </c>
      <c r="I129" s="405">
        <v>2000</v>
      </c>
      <c r="J129" s="405" t="s">
        <v>108</v>
      </c>
      <c r="K129" s="405" t="s">
        <v>133</v>
      </c>
      <c r="L129" s="405">
        <v>1000</v>
      </c>
      <c r="M129" s="405" t="s">
        <v>74</v>
      </c>
      <c r="N129" s="405" t="s">
        <v>64</v>
      </c>
      <c r="O129" s="405" t="s">
        <v>65</v>
      </c>
      <c r="P129" s="405">
        <v>0</v>
      </c>
      <c r="Q129" s="405" t="s">
        <v>133</v>
      </c>
      <c r="R129" s="405" t="s">
        <v>133</v>
      </c>
      <c r="S129" s="405" t="s">
        <v>133</v>
      </c>
      <c r="T129" s="405" t="s">
        <v>133</v>
      </c>
      <c r="U129" s="405" t="s">
        <v>1098</v>
      </c>
      <c r="V129" s="405" t="s">
        <v>68</v>
      </c>
      <c r="W129" s="405" t="s">
        <v>68</v>
      </c>
      <c r="X129" s="405" t="s">
        <v>68</v>
      </c>
      <c r="Y129" s="405" t="s">
        <v>68</v>
      </c>
      <c r="Z129" s="405" t="s">
        <v>69</v>
      </c>
      <c r="AA129" s="405" t="s">
        <v>133</v>
      </c>
      <c r="AB129" s="405" t="s">
        <v>141</v>
      </c>
      <c r="AC129" s="406">
        <v>22</v>
      </c>
      <c r="AD129" s="406">
        <v>0</v>
      </c>
      <c r="AE129" s="406">
        <v>8</v>
      </c>
      <c r="AF129" s="407">
        <v>48</v>
      </c>
      <c r="AG129" s="407">
        <f>AF129*(1-(0.95^0*0.9^0*0.8^0*0.7^0*0.65^0*0.93^0*0.93^0*1^0))</f>
        <v>0</v>
      </c>
      <c r="AH129" s="408">
        <f t="shared" si="17"/>
        <v>48</v>
      </c>
      <c r="AI129" s="434">
        <f t="shared" si="18"/>
        <v>51.36</v>
      </c>
      <c r="AJ129" s="410"/>
    </row>
    <row r="130" spans="1:36" s="409" customFormat="1">
      <c r="A130" s="404">
        <v>4</v>
      </c>
      <c r="B130" s="405" t="s">
        <v>0</v>
      </c>
      <c r="C130" s="405" t="s">
        <v>1099</v>
      </c>
      <c r="D130" s="405" t="s">
        <v>1089</v>
      </c>
      <c r="E130" s="405" t="s">
        <v>298</v>
      </c>
      <c r="F130" s="405" t="s">
        <v>850</v>
      </c>
      <c r="G130" s="405" t="s">
        <v>133</v>
      </c>
      <c r="H130" s="405" t="s">
        <v>159</v>
      </c>
      <c r="I130" s="405">
        <v>2000</v>
      </c>
      <c r="J130" s="405" t="s">
        <v>108</v>
      </c>
      <c r="K130" s="405" t="s">
        <v>133</v>
      </c>
      <c r="L130" s="405" t="s">
        <v>133</v>
      </c>
      <c r="M130" s="405" t="s">
        <v>74</v>
      </c>
      <c r="N130" s="405" t="s">
        <v>90</v>
      </c>
      <c r="O130" s="405" t="s">
        <v>65</v>
      </c>
      <c r="P130" s="405" t="s">
        <v>133</v>
      </c>
      <c r="Q130" s="405" t="s">
        <v>133</v>
      </c>
      <c r="R130" s="405" t="s">
        <v>133</v>
      </c>
      <c r="S130" s="405" t="s">
        <v>133</v>
      </c>
      <c r="T130" s="405" t="s">
        <v>133</v>
      </c>
      <c r="U130" s="405" t="s">
        <v>1100</v>
      </c>
      <c r="V130" s="405" t="s">
        <v>68</v>
      </c>
      <c r="W130" s="405" t="s">
        <v>68</v>
      </c>
      <c r="X130" s="405" t="s">
        <v>68</v>
      </c>
      <c r="Y130" s="405" t="s">
        <v>68</v>
      </c>
      <c r="Z130" s="405" t="s">
        <v>69</v>
      </c>
      <c r="AA130" s="405" t="s">
        <v>133</v>
      </c>
      <c r="AB130" s="405" t="s">
        <v>289</v>
      </c>
      <c r="AC130" s="406">
        <v>22</v>
      </c>
      <c r="AD130" s="406">
        <v>0</v>
      </c>
      <c r="AE130" s="406">
        <v>0</v>
      </c>
      <c r="AF130" s="407">
        <v>35.200000000000003</v>
      </c>
      <c r="AG130" s="407">
        <v>0</v>
      </c>
      <c r="AH130" s="408">
        <f t="shared" si="17"/>
        <v>35.200000000000003</v>
      </c>
      <c r="AI130" s="434">
        <f t="shared" si="18"/>
        <v>37.664000000000009</v>
      </c>
      <c r="AJ130" s="410"/>
    </row>
    <row r="131" spans="1:36" s="409" customFormat="1">
      <c r="A131" s="404">
        <v>5</v>
      </c>
      <c r="B131" s="405" t="s">
        <v>0</v>
      </c>
      <c r="C131" s="405" t="s">
        <v>1101</v>
      </c>
      <c r="D131" s="405" t="s">
        <v>1089</v>
      </c>
      <c r="E131" s="405" t="s">
        <v>298</v>
      </c>
      <c r="F131" s="405" t="s">
        <v>850</v>
      </c>
      <c r="G131" s="405" t="s">
        <v>133</v>
      </c>
      <c r="H131" s="405" t="s">
        <v>1102</v>
      </c>
      <c r="I131" s="405">
        <v>2000</v>
      </c>
      <c r="J131" s="405" t="s">
        <v>121</v>
      </c>
      <c r="K131" s="405" t="s">
        <v>133</v>
      </c>
      <c r="L131" s="405" t="s">
        <v>133</v>
      </c>
      <c r="M131" s="405" t="s">
        <v>74</v>
      </c>
      <c r="N131" s="405" t="s">
        <v>64</v>
      </c>
      <c r="O131" s="405" t="s">
        <v>65</v>
      </c>
      <c r="P131" s="405">
        <v>0</v>
      </c>
      <c r="Q131" s="405" t="s">
        <v>133</v>
      </c>
      <c r="R131" s="405" t="s">
        <v>133</v>
      </c>
      <c r="S131" s="405" t="s">
        <v>133</v>
      </c>
      <c r="T131" s="405" t="s">
        <v>133</v>
      </c>
      <c r="U131" s="405" t="s">
        <v>1103</v>
      </c>
      <c r="V131" s="405" t="s">
        <v>68</v>
      </c>
      <c r="W131" s="405" t="s">
        <v>68</v>
      </c>
      <c r="X131" s="405" t="s">
        <v>68</v>
      </c>
      <c r="Y131" s="405" t="s">
        <v>68</v>
      </c>
      <c r="Z131" s="405" t="s">
        <v>69</v>
      </c>
      <c r="AA131" s="405" t="s">
        <v>133</v>
      </c>
      <c r="AB131" s="405" t="s">
        <v>141</v>
      </c>
      <c r="AC131" s="406">
        <v>21</v>
      </c>
      <c r="AD131" s="406">
        <v>8</v>
      </c>
      <c r="AE131" s="406">
        <v>0</v>
      </c>
      <c r="AF131" s="407">
        <v>46.400000000000006</v>
      </c>
      <c r="AG131" s="407">
        <v>0</v>
      </c>
      <c r="AH131" s="408">
        <f t="shared" si="17"/>
        <v>46.400000000000006</v>
      </c>
      <c r="AI131" s="434">
        <f t="shared" si="18"/>
        <v>49.64800000000001</v>
      </c>
      <c r="AJ131" s="410"/>
    </row>
    <row r="132" spans="1:36" s="409" customFormat="1">
      <c r="A132" s="404">
        <v>6</v>
      </c>
      <c r="B132" s="405" t="s">
        <v>0</v>
      </c>
      <c r="C132" s="405" t="s">
        <v>1104</v>
      </c>
      <c r="D132" s="405" t="s">
        <v>1089</v>
      </c>
      <c r="E132" s="405" t="s">
        <v>1105</v>
      </c>
      <c r="F132" s="405" t="s">
        <v>859</v>
      </c>
      <c r="G132" s="405" t="s">
        <v>133</v>
      </c>
      <c r="H132" s="405" t="s">
        <v>7</v>
      </c>
      <c r="I132" s="405" t="s">
        <v>1106</v>
      </c>
      <c r="J132" s="405" t="s">
        <v>108</v>
      </c>
      <c r="K132" s="405" t="s">
        <v>133</v>
      </c>
      <c r="L132" s="405" t="s">
        <v>133</v>
      </c>
      <c r="M132" s="405" t="s">
        <v>74</v>
      </c>
      <c r="N132" s="405" t="s">
        <v>113</v>
      </c>
      <c r="O132" s="405" t="s">
        <v>65</v>
      </c>
      <c r="P132" s="405" t="s">
        <v>133</v>
      </c>
      <c r="Q132" s="405" t="s">
        <v>133</v>
      </c>
      <c r="R132" s="405" t="s">
        <v>133</v>
      </c>
      <c r="S132" s="405" t="s">
        <v>133</v>
      </c>
      <c r="T132" s="405" t="s">
        <v>133</v>
      </c>
      <c r="U132" s="405" t="s">
        <v>1107</v>
      </c>
      <c r="V132" s="405" t="s">
        <v>426</v>
      </c>
      <c r="W132" s="405" t="s">
        <v>426</v>
      </c>
      <c r="X132" s="405" t="s">
        <v>68</v>
      </c>
      <c r="Y132" s="405" t="s">
        <v>68</v>
      </c>
      <c r="Z132" s="405" t="s">
        <v>69</v>
      </c>
      <c r="AA132" s="405" t="s">
        <v>133</v>
      </c>
      <c r="AB132" s="405" t="s">
        <v>247</v>
      </c>
      <c r="AC132" s="406">
        <v>21</v>
      </c>
      <c r="AD132" s="406">
        <v>0</v>
      </c>
      <c r="AE132" s="406">
        <v>0</v>
      </c>
      <c r="AF132" s="407">
        <v>33.6</v>
      </c>
      <c r="AG132" s="407">
        <v>0</v>
      </c>
      <c r="AH132" s="408">
        <f t="shared" si="17"/>
        <v>33.6</v>
      </c>
      <c r="AI132" s="434">
        <f t="shared" si="18"/>
        <v>35.952000000000005</v>
      </c>
      <c r="AJ132" s="410"/>
    </row>
    <row r="133" spans="1:36" s="409" customFormat="1">
      <c r="A133" s="404">
        <v>7</v>
      </c>
      <c r="B133" s="405" t="s">
        <v>0</v>
      </c>
      <c r="C133" s="405" t="s">
        <v>1108</v>
      </c>
      <c r="D133" s="405" t="s">
        <v>1089</v>
      </c>
      <c r="E133" s="405" t="s">
        <v>1109</v>
      </c>
      <c r="F133" s="405" t="s">
        <v>859</v>
      </c>
      <c r="G133" s="405" t="s">
        <v>133</v>
      </c>
      <c r="H133" s="405" t="s">
        <v>876</v>
      </c>
      <c r="I133" s="405">
        <v>2000</v>
      </c>
      <c r="J133" s="405" t="s">
        <v>121</v>
      </c>
      <c r="K133" s="405" t="s">
        <v>194</v>
      </c>
      <c r="L133" s="405">
        <v>160</v>
      </c>
      <c r="M133" s="405" t="s">
        <v>74</v>
      </c>
      <c r="N133" s="405" t="s">
        <v>75</v>
      </c>
      <c r="O133" s="405" t="s">
        <v>65</v>
      </c>
      <c r="P133" s="405">
        <v>0</v>
      </c>
      <c r="Q133" s="405" t="s">
        <v>133</v>
      </c>
      <c r="R133" s="405" t="s">
        <v>133</v>
      </c>
      <c r="S133" s="405" t="s">
        <v>752</v>
      </c>
      <c r="T133" s="405" t="s">
        <v>133</v>
      </c>
      <c r="U133" s="405" t="s">
        <v>1110</v>
      </c>
      <c r="V133" s="405" t="s">
        <v>1111</v>
      </c>
      <c r="W133" s="405" t="s">
        <v>68</v>
      </c>
      <c r="X133" s="405" t="s">
        <v>68</v>
      </c>
      <c r="Y133" s="405" t="s">
        <v>1112</v>
      </c>
      <c r="Z133" s="405" t="s">
        <v>69</v>
      </c>
      <c r="AA133" s="405" t="s">
        <v>133</v>
      </c>
      <c r="AB133" s="405" t="s">
        <v>247</v>
      </c>
      <c r="AC133" s="406">
        <v>50</v>
      </c>
      <c r="AD133" s="406">
        <v>8</v>
      </c>
      <c r="AE133" s="406">
        <v>0</v>
      </c>
      <c r="AF133" s="407">
        <v>92.800000000000011</v>
      </c>
      <c r="AG133" s="407">
        <v>0</v>
      </c>
      <c r="AH133" s="408">
        <f t="shared" si="17"/>
        <v>92.800000000000011</v>
      </c>
      <c r="AI133" s="434">
        <f t="shared" si="18"/>
        <v>99.296000000000021</v>
      </c>
      <c r="AJ133" s="410"/>
    </row>
    <row r="134" spans="1:36" s="409" customFormat="1">
      <c r="A134" s="404">
        <v>8</v>
      </c>
      <c r="B134" s="405" t="s">
        <v>0</v>
      </c>
      <c r="C134" s="405" t="s">
        <v>1113</v>
      </c>
      <c r="D134" s="405" t="s">
        <v>1089</v>
      </c>
      <c r="E134" s="405" t="s">
        <v>298</v>
      </c>
      <c r="F134" s="405" t="s">
        <v>859</v>
      </c>
      <c r="G134" s="405" t="s">
        <v>133</v>
      </c>
      <c r="H134" s="405" t="s">
        <v>939</v>
      </c>
      <c r="I134" s="405">
        <v>2000</v>
      </c>
      <c r="J134" s="405" t="s">
        <v>95</v>
      </c>
      <c r="K134" s="405" t="s">
        <v>133</v>
      </c>
      <c r="L134" s="405">
        <v>250</v>
      </c>
      <c r="M134" s="405" t="s">
        <v>74</v>
      </c>
      <c r="N134" s="405" t="s">
        <v>75</v>
      </c>
      <c r="O134" s="405" t="s">
        <v>65</v>
      </c>
      <c r="P134" s="405">
        <v>0</v>
      </c>
      <c r="Q134" s="405" t="s">
        <v>133</v>
      </c>
      <c r="R134" s="405" t="s">
        <v>133</v>
      </c>
      <c r="S134" s="405" t="s">
        <v>133</v>
      </c>
      <c r="T134" s="405" t="s">
        <v>133</v>
      </c>
      <c r="U134" s="405" t="s">
        <v>1114</v>
      </c>
      <c r="V134" s="405" t="s">
        <v>68</v>
      </c>
      <c r="W134" s="405" t="s">
        <v>68</v>
      </c>
      <c r="X134" s="405" t="s">
        <v>68</v>
      </c>
      <c r="Y134" s="405" t="s">
        <v>68</v>
      </c>
      <c r="Z134" s="405" t="s">
        <v>69</v>
      </c>
      <c r="AA134" s="405" t="s">
        <v>133</v>
      </c>
      <c r="AB134" s="405" t="s">
        <v>141</v>
      </c>
      <c r="AC134" s="406">
        <v>41</v>
      </c>
      <c r="AD134" s="406">
        <v>10</v>
      </c>
      <c r="AE134" s="406">
        <v>0</v>
      </c>
      <c r="AF134" s="407">
        <v>81.600000000000009</v>
      </c>
      <c r="AG134" s="407">
        <f>AF134*(1-(0.95^0*0.9^0*0.8^0*0.7^0*0.65^0*0.93^0*0.93^0*1^0))</f>
        <v>0</v>
      </c>
      <c r="AH134" s="408">
        <f t="shared" si="17"/>
        <v>81.600000000000009</v>
      </c>
      <c r="AI134" s="434">
        <f t="shared" si="18"/>
        <v>87.312000000000012</v>
      </c>
      <c r="AJ134" s="410"/>
    </row>
    <row r="135" spans="1:36" s="409" customFormat="1">
      <c r="A135" s="404">
        <v>9</v>
      </c>
      <c r="B135" s="405" t="s">
        <v>0</v>
      </c>
      <c r="C135" s="405" t="s">
        <v>1115</v>
      </c>
      <c r="D135" s="405" t="s">
        <v>1089</v>
      </c>
      <c r="E135" s="405" t="s">
        <v>1090</v>
      </c>
      <c r="F135" s="405" t="s">
        <v>859</v>
      </c>
      <c r="G135" s="405" t="s">
        <v>133</v>
      </c>
      <c r="H135" s="405" t="s">
        <v>939</v>
      </c>
      <c r="I135" s="405">
        <v>2000</v>
      </c>
      <c r="J135" s="405" t="s">
        <v>95</v>
      </c>
      <c r="K135" s="405" t="s">
        <v>194</v>
      </c>
      <c r="L135" s="405" t="s">
        <v>133</v>
      </c>
      <c r="M135" s="405" t="s">
        <v>74</v>
      </c>
      <c r="N135" s="405" t="s">
        <v>75</v>
      </c>
      <c r="O135" s="405" t="s">
        <v>65</v>
      </c>
      <c r="P135" s="405">
        <v>0</v>
      </c>
      <c r="Q135" s="405" t="s">
        <v>133</v>
      </c>
      <c r="R135" s="405" t="s">
        <v>133</v>
      </c>
      <c r="S135" s="405" t="s">
        <v>733</v>
      </c>
      <c r="T135" s="405" t="s">
        <v>133</v>
      </c>
      <c r="U135" s="405" t="s">
        <v>1116</v>
      </c>
      <c r="V135" s="405" t="s">
        <v>68</v>
      </c>
      <c r="W135" s="405" t="s">
        <v>68</v>
      </c>
      <c r="X135" s="405" t="s">
        <v>68</v>
      </c>
      <c r="Y135" s="405" t="s">
        <v>68</v>
      </c>
      <c r="Z135" s="405" t="s">
        <v>69</v>
      </c>
      <c r="AA135" s="405" t="s">
        <v>133</v>
      </c>
      <c r="AB135" s="405" t="s">
        <v>141</v>
      </c>
      <c r="AC135" s="406">
        <v>41</v>
      </c>
      <c r="AD135" s="406">
        <v>10</v>
      </c>
      <c r="AE135" s="406">
        <v>0</v>
      </c>
      <c r="AF135" s="407">
        <v>81.600000000000009</v>
      </c>
      <c r="AG135" s="407">
        <v>0</v>
      </c>
      <c r="AH135" s="408">
        <f t="shared" si="17"/>
        <v>81.600000000000009</v>
      </c>
      <c r="AI135" s="434">
        <f t="shared" si="18"/>
        <v>87.312000000000012</v>
      </c>
      <c r="AJ135" s="410"/>
    </row>
    <row r="136" spans="1:36" s="409" customFormat="1">
      <c r="A136" s="404">
        <v>10</v>
      </c>
      <c r="B136" s="405" t="s">
        <v>0</v>
      </c>
      <c r="C136" s="405" t="s">
        <v>1117</v>
      </c>
      <c r="D136" s="405" t="s">
        <v>1089</v>
      </c>
      <c r="E136" s="405" t="s">
        <v>1090</v>
      </c>
      <c r="F136" s="405" t="s">
        <v>859</v>
      </c>
      <c r="G136" s="405" t="s">
        <v>133</v>
      </c>
      <c r="H136" s="405" t="s">
        <v>939</v>
      </c>
      <c r="I136" s="405">
        <v>2000</v>
      </c>
      <c r="J136" s="405" t="s">
        <v>95</v>
      </c>
      <c r="K136" s="405" t="s">
        <v>194</v>
      </c>
      <c r="L136" s="405" t="s">
        <v>404</v>
      </c>
      <c r="M136" s="405" t="s">
        <v>74</v>
      </c>
      <c r="N136" s="405" t="s">
        <v>75</v>
      </c>
      <c r="O136" s="405" t="s">
        <v>65</v>
      </c>
      <c r="P136" s="405">
        <v>0</v>
      </c>
      <c r="Q136" s="405" t="s">
        <v>133</v>
      </c>
      <c r="R136" s="405" t="s">
        <v>133</v>
      </c>
      <c r="S136" s="405" t="s">
        <v>733</v>
      </c>
      <c r="T136" s="405" t="s">
        <v>133</v>
      </c>
      <c r="U136" s="405" t="s">
        <v>1118</v>
      </c>
      <c r="V136" s="405" t="s">
        <v>68</v>
      </c>
      <c r="W136" s="405" t="s">
        <v>68</v>
      </c>
      <c r="X136" s="405" t="s">
        <v>68</v>
      </c>
      <c r="Y136" s="405" t="s">
        <v>68</v>
      </c>
      <c r="Z136" s="405" t="s">
        <v>69</v>
      </c>
      <c r="AA136" s="405" t="s">
        <v>133</v>
      </c>
      <c r="AB136" s="405" t="s">
        <v>141</v>
      </c>
      <c r="AC136" s="406">
        <v>41</v>
      </c>
      <c r="AD136" s="406">
        <v>10</v>
      </c>
      <c r="AE136" s="406">
        <v>13</v>
      </c>
      <c r="AF136" s="407">
        <v>102.4</v>
      </c>
      <c r="AG136" s="407">
        <f>AF136*(1-(0.95^0*0.9^0*0.8^0*0.7^0*0.65^0*0.93^0*0.93^0*1^0))</f>
        <v>0</v>
      </c>
      <c r="AH136" s="408">
        <f t="shared" si="17"/>
        <v>102.4</v>
      </c>
      <c r="AI136" s="434">
        <f t="shared" si="18"/>
        <v>109.56800000000001</v>
      </c>
      <c r="AJ136" s="410"/>
    </row>
    <row r="137" spans="1:36" s="409" customFormat="1">
      <c r="A137" s="404">
        <v>11</v>
      </c>
      <c r="B137" s="405" t="s">
        <v>0</v>
      </c>
      <c r="C137" s="405" t="s">
        <v>1119</v>
      </c>
      <c r="D137" s="405" t="s">
        <v>1089</v>
      </c>
      <c r="E137" s="405" t="s">
        <v>221</v>
      </c>
      <c r="F137" s="405" t="s">
        <v>859</v>
      </c>
      <c r="G137" s="405" t="s">
        <v>133</v>
      </c>
      <c r="H137" s="405" t="s">
        <v>864</v>
      </c>
      <c r="I137" s="405">
        <v>2000</v>
      </c>
      <c r="J137" s="405" t="s">
        <v>108</v>
      </c>
      <c r="K137" s="405" t="s">
        <v>194</v>
      </c>
      <c r="L137" s="405">
        <v>250</v>
      </c>
      <c r="M137" s="405" t="s">
        <v>74</v>
      </c>
      <c r="N137" s="405" t="s">
        <v>75</v>
      </c>
      <c r="O137" s="405" t="s">
        <v>65</v>
      </c>
      <c r="P137" s="405">
        <v>0</v>
      </c>
      <c r="Q137" s="405" t="s">
        <v>133</v>
      </c>
      <c r="R137" s="405" t="s">
        <v>133</v>
      </c>
      <c r="S137" s="405" t="s">
        <v>752</v>
      </c>
      <c r="T137" s="405" t="s">
        <v>133</v>
      </c>
      <c r="U137" s="405" t="s">
        <v>1120</v>
      </c>
      <c r="V137" s="405" t="s">
        <v>68</v>
      </c>
      <c r="W137" s="405" t="s">
        <v>68</v>
      </c>
      <c r="X137" s="405" t="s">
        <v>68</v>
      </c>
      <c r="Y137" s="405" t="s">
        <v>68</v>
      </c>
      <c r="Z137" s="405" t="s">
        <v>69</v>
      </c>
      <c r="AA137" s="405" t="s">
        <v>133</v>
      </c>
      <c r="AB137" s="405" t="s">
        <v>141</v>
      </c>
      <c r="AC137" s="406">
        <v>41</v>
      </c>
      <c r="AD137" s="406">
        <v>0</v>
      </c>
      <c r="AE137" s="406">
        <v>0</v>
      </c>
      <c r="AF137" s="407">
        <v>65.600000000000009</v>
      </c>
      <c r="AG137" s="407">
        <f>AF137*(1-(0.95^0*0.9^0*0.8^0*0.7^0*0.65^0*0.93^0*0.93^0*1^0))</f>
        <v>0</v>
      </c>
      <c r="AH137" s="408">
        <f t="shared" si="17"/>
        <v>65.600000000000009</v>
      </c>
      <c r="AI137" s="434">
        <f t="shared" si="18"/>
        <v>70.192000000000007</v>
      </c>
      <c r="AJ137" s="410"/>
    </row>
    <row r="138" spans="1:36" s="409" customFormat="1">
      <c r="A138" s="404">
        <v>12</v>
      </c>
      <c r="B138" s="405" t="s">
        <v>0</v>
      </c>
      <c r="C138" s="405" t="s">
        <v>1121</v>
      </c>
      <c r="D138" s="405" t="s">
        <v>1089</v>
      </c>
      <c r="E138" s="405" t="s">
        <v>406</v>
      </c>
      <c r="F138" s="405" t="s">
        <v>859</v>
      </c>
      <c r="G138" s="405" t="s">
        <v>133</v>
      </c>
      <c r="H138" s="405" t="s">
        <v>864</v>
      </c>
      <c r="I138" s="405">
        <v>2000</v>
      </c>
      <c r="J138" s="405" t="s">
        <v>108</v>
      </c>
      <c r="K138" s="405" t="s">
        <v>194</v>
      </c>
      <c r="L138" s="405">
        <v>320</v>
      </c>
      <c r="M138" s="405" t="s">
        <v>74</v>
      </c>
      <c r="N138" s="405" t="s">
        <v>75</v>
      </c>
      <c r="O138" s="405" t="s">
        <v>65</v>
      </c>
      <c r="P138" s="405">
        <v>0</v>
      </c>
      <c r="Q138" s="405" t="s">
        <v>133</v>
      </c>
      <c r="R138" s="405" t="s">
        <v>133</v>
      </c>
      <c r="S138" s="405" t="s">
        <v>752</v>
      </c>
      <c r="T138" s="405" t="s">
        <v>133</v>
      </c>
      <c r="U138" s="405" t="s">
        <v>1122</v>
      </c>
      <c r="V138" s="405" t="s">
        <v>68</v>
      </c>
      <c r="W138" s="405" t="s">
        <v>68</v>
      </c>
      <c r="X138" s="405" t="s">
        <v>68</v>
      </c>
      <c r="Y138" s="405" t="s">
        <v>68</v>
      </c>
      <c r="Z138" s="405" t="s">
        <v>69</v>
      </c>
      <c r="AA138" s="405" t="s">
        <v>133</v>
      </c>
      <c r="AB138" s="405" t="s">
        <v>141</v>
      </c>
      <c r="AC138" s="406">
        <v>41</v>
      </c>
      <c r="AD138" s="406">
        <v>0</v>
      </c>
      <c r="AE138" s="406">
        <v>0</v>
      </c>
      <c r="AF138" s="407">
        <v>65.600000000000009</v>
      </c>
      <c r="AG138" s="407">
        <f>AF138*(1-(0.95^0*0.9^0*0.8^0*0.7^0*0.65^0*0.93^0*0.93^0*1^0))</f>
        <v>0</v>
      </c>
      <c r="AH138" s="408">
        <f t="shared" si="17"/>
        <v>65.600000000000009</v>
      </c>
      <c r="AI138" s="434">
        <f t="shared" si="18"/>
        <v>70.192000000000007</v>
      </c>
      <c r="AJ138" s="410"/>
    </row>
    <row r="139" spans="1:36" s="409" customFormat="1">
      <c r="A139" s="404">
        <v>13</v>
      </c>
      <c r="B139" s="405" t="s">
        <v>0</v>
      </c>
      <c r="C139" s="405" t="s">
        <v>1123</v>
      </c>
      <c r="D139" s="405" t="s">
        <v>1089</v>
      </c>
      <c r="E139" s="405" t="s">
        <v>321</v>
      </c>
      <c r="F139" s="405" t="s">
        <v>859</v>
      </c>
      <c r="G139" s="405" t="s">
        <v>133</v>
      </c>
      <c r="H139" s="405" t="s">
        <v>1124</v>
      </c>
      <c r="I139" s="405">
        <v>3000</v>
      </c>
      <c r="J139" s="405" t="s">
        <v>95</v>
      </c>
      <c r="K139" s="405" t="s">
        <v>133</v>
      </c>
      <c r="L139" s="405">
        <v>300</v>
      </c>
      <c r="M139" s="405" t="s">
        <v>74</v>
      </c>
      <c r="N139" s="405" t="s">
        <v>365</v>
      </c>
      <c r="O139" s="405" t="s">
        <v>65</v>
      </c>
      <c r="P139" s="405">
        <v>0</v>
      </c>
      <c r="Q139" s="405" t="s">
        <v>133</v>
      </c>
      <c r="R139" s="405" t="s">
        <v>133</v>
      </c>
      <c r="S139" s="405" t="s">
        <v>133</v>
      </c>
      <c r="T139" s="405" t="s">
        <v>133</v>
      </c>
      <c r="U139" s="405" t="s">
        <v>1125</v>
      </c>
      <c r="V139" s="405" t="s">
        <v>68</v>
      </c>
      <c r="W139" s="405" t="s">
        <v>68</v>
      </c>
      <c r="X139" s="405" t="s">
        <v>68</v>
      </c>
      <c r="Y139" s="405" t="s">
        <v>68</v>
      </c>
      <c r="Z139" s="405" t="s">
        <v>69</v>
      </c>
      <c r="AA139" s="405" t="s">
        <v>133</v>
      </c>
      <c r="AB139" s="405" t="s">
        <v>141</v>
      </c>
      <c r="AC139" s="406">
        <v>41</v>
      </c>
      <c r="AD139" s="406">
        <v>10</v>
      </c>
      <c r="AE139" s="406">
        <v>0</v>
      </c>
      <c r="AF139" s="407">
        <v>81.600000000000009</v>
      </c>
      <c r="AG139" s="407">
        <f>AF139*(1-(0.95^0*0.9^0*0.8^0*0.7^0*0.65^0*0.93^0*0.93^0*1^0))</f>
        <v>0</v>
      </c>
      <c r="AH139" s="408">
        <f t="shared" si="17"/>
        <v>81.600000000000009</v>
      </c>
      <c r="AI139" s="434">
        <f t="shared" si="18"/>
        <v>87.312000000000012</v>
      </c>
      <c r="AJ139" s="410"/>
    </row>
    <row r="140" spans="1:36" s="409" customFormat="1">
      <c r="A140" s="404">
        <v>14</v>
      </c>
      <c r="B140" s="405" t="s">
        <v>0</v>
      </c>
      <c r="C140" s="405" t="s">
        <v>1126</v>
      </c>
      <c r="D140" s="405" t="s">
        <v>1089</v>
      </c>
      <c r="E140" s="405" t="s">
        <v>419</v>
      </c>
      <c r="F140" s="405" t="s">
        <v>859</v>
      </c>
      <c r="G140" s="405" t="s">
        <v>133</v>
      </c>
      <c r="H140" s="405" t="s">
        <v>1124</v>
      </c>
      <c r="I140" s="405">
        <v>3000</v>
      </c>
      <c r="J140" s="405" t="s">
        <v>95</v>
      </c>
      <c r="K140" s="405" t="s">
        <v>194</v>
      </c>
      <c r="L140" s="405">
        <v>1000</v>
      </c>
      <c r="M140" s="405" t="s">
        <v>74</v>
      </c>
      <c r="N140" s="405" t="s">
        <v>75</v>
      </c>
      <c r="O140" s="405" t="s">
        <v>65</v>
      </c>
      <c r="P140" s="405">
        <v>0</v>
      </c>
      <c r="Q140" s="405" t="s">
        <v>133</v>
      </c>
      <c r="R140" s="405" t="s">
        <v>133</v>
      </c>
      <c r="S140" s="405" t="s">
        <v>752</v>
      </c>
      <c r="T140" s="405" t="s">
        <v>133</v>
      </c>
      <c r="U140" s="405" t="s">
        <v>1127</v>
      </c>
      <c r="V140" s="405" t="s">
        <v>68</v>
      </c>
      <c r="W140" s="405" t="s">
        <v>68</v>
      </c>
      <c r="X140" s="405" t="s">
        <v>68</v>
      </c>
      <c r="Y140" s="405" t="s">
        <v>68</v>
      </c>
      <c r="Z140" s="405" t="s">
        <v>69</v>
      </c>
      <c r="AA140" s="405" t="s">
        <v>133</v>
      </c>
      <c r="AB140" s="405" t="s">
        <v>141</v>
      </c>
      <c r="AC140" s="406">
        <v>41</v>
      </c>
      <c r="AD140" s="406">
        <v>10</v>
      </c>
      <c r="AE140" s="406">
        <v>8</v>
      </c>
      <c r="AF140" s="407">
        <v>94.4</v>
      </c>
      <c r="AG140" s="407">
        <f>AF140*(1-(0.95^0*0.9^0*0.8^0*0.7^0*0.65^0*0.93^0*0.93^0*1^0))</f>
        <v>0</v>
      </c>
      <c r="AH140" s="408">
        <f t="shared" si="17"/>
        <v>94.4</v>
      </c>
      <c r="AI140" s="434">
        <f t="shared" si="18"/>
        <v>101.00800000000001</v>
      </c>
      <c r="AJ140" s="410"/>
    </row>
    <row r="141" spans="1:36" s="409" customFormat="1">
      <c r="A141" s="404">
        <v>15</v>
      </c>
      <c r="B141" s="405" t="s">
        <v>0</v>
      </c>
      <c r="C141" s="405" t="s">
        <v>1128</v>
      </c>
      <c r="D141" s="405" t="s">
        <v>1089</v>
      </c>
      <c r="E141" s="405" t="s">
        <v>321</v>
      </c>
      <c r="F141" s="405" t="s">
        <v>859</v>
      </c>
      <c r="G141" s="405" t="s">
        <v>133</v>
      </c>
      <c r="H141" s="405" t="s">
        <v>1124</v>
      </c>
      <c r="I141" s="405">
        <v>3000</v>
      </c>
      <c r="J141" s="405" t="s">
        <v>95</v>
      </c>
      <c r="K141" s="405" t="s">
        <v>133</v>
      </c>
      <c r="L141" s="405" t="s">
        <v>133</v>
      </c>
      <c r="M141" s="405" t="s">
        <v>74</v>
      </c>
      <c r="N141" s="405" t="s">
        <v>75</v>
      </c>
      <c r="O141" s="405" t="s">
        <v>65</v>
      </c>
      <c r="P141" s="405" t="s">
        <v>133</v>
      </c>
      <c r="Q141" s="405" t="s">
        <v>133</v>
      </c>
      <c r="R141" s="405" t="s">
        <v>133</v>
      </c>
      <c r="S141" s="405" t="s">
        <v>133</v>
      </c>
      <c r="T141" s="405" t="s">
        <v>133</v>
      </c>
      <c r="U141" s="405" t="s">
        <v>1129</v>
      </c>
      <c r="V141" s="405" t="s">
        <v>68</v>
      </c>
      <c r="W141" s="405" t="s">
        <v>68</v>
      </c>
      <c r="X141" s="405" t="s">
        <v>68</v>
      </c>
      <c r="Y141" s="405" t="s">
        <v>68</v>
      </c>
      <c r="Z141" s="405" t="s">
        <v>69</v>
      </c>
      <c r="AA141" s="405" t="s">
        <v>133</v>
      </c>
      <c r="AB141" s="405" t="s">
        <v>141</v>
      </c>
      <c r="AC141" s="406">
        <v>41</v>
      </c>
      <c r="AD141" s="406">
        <v>10</v>
      </c>
      <c r="AE141" s="406">
        <v>0</v>
      </c>
      <c r="AF141" s="407">
        <v>81.600000000000009</v>
      </c>
      <c r="AG141" s="407">
        <v>0</v>
      </c>
      <c r="AH141" s="408">
        <f t="shared" si="17"/>
        <v>81.600000000000009</v>
      </c>
      <c r="AI141" s="434">
        <f t="shared" si="18"/>
        <v>87.312000000000012</v>
      </c>
      <c r="AJ141" s="410"/>
    </row>
    <row r="142" spans="1:36" s="409" customFormat="1">
      <c r="A142" s="404">
        <v>16</v>
      </c>
      <c r="B142" s="405" t="s">
        <v>0</v>
      </c>
      <c r="C142" s="405" t="s">
        <v>1130</v>
      </c>
      <c r="D142" s="405" t="s">
        <v>1089</v>
      </c>
      <c r="E142" s="405" t="s">
        <v>321</v>
      </c>
      <c r="F142" s="405" t="s">
        <v>859</v>
      </c>
      <c r="G142" s="405" t="s">
        <v>133</v>
      </c>
      <c r="H142" s="405" t="s">
        <v>1124</v>
      </c>
      <c r="I142" s="405">
        <v>3000</v>
      </c>
      <c r="J142" s="405" t="s">
        <v>95</v>
      </c>
      <c r="K142" s="405" t="s">
        <v>133</v>
      </c>
      <c r="L142" s="405" t="s">
        <v>133</v>
      </c>
      <c r="M142" s="405" t="s">
        <v>74</v>
      </c>
      <c r="N142" s="405" t="s">
        <v>75</v>
      </c>
      <c r="O142" s="405" t="s">
        <v>65</v>
      </c>
      <c r="P142" s="405" t="s">
        <v>133</v>
      </c>
      <c r="Q142" s="405" t="s">
        <v>133</v>
      </c>
      <c r="R142" s="405" t="s">
        <v>133</v>
      </c>
      <c r="S142" s="405" t="s">
        <v>133</v>
      </c>
      <c r="T142" s="405" t="s">
        <v>133</v>
      </c>
      <c r="U142" s="405" t="s">
        <v>1131</v>
      </c>
      <c r="V142" s="405" t="s">
        <v>68</v>
      </c>
      <c r="W142" s="405" t="s">
        <v>68</v>
      </c>
      <c r="X142" s="405" t="s">
        <v>68</v>
      </c>
      <c r="Y142" s="405" t="s">
        <v>68</v>
      </c>
      <c r="Z142" s="405" t="s">
        <v>69</v>
      </c>
      <c r="AA142" s="405" t="s">
        <v>133</v>
      </c>
      <c r="AB142" s="405" t="s">
        <v>141</v>
      </c>
      <c r="AC142" s="406">
        <v>41</v>
      </c>
      <c r="AD142" s="406">
        <v>10</v>
      </c>
      <c r="AE142" s="406">
        <v>0</v>
      </c>
      <c r="AF142" s="407">
        <v>81.600000000000009</v>
      </c>
      <c r="AG142" s="407">
        <v>0</v>
      </c>
      <c r="AH142" s="408">
        <f t="shared" si="17"/>
        <v>81.600000000000009</v>
      </c>
      <c r="AI142" s="434">
        <f t="shared" si="18"/>
        <v>87.312000000000012</v>
      </c>
      <c r="AJ142" s="410"/>
    </row>
    <row r="143" spans="1:36" s="409" customFormat="1">
      <c r="A143" s="404">
        <v>17</v>
      </c>
      <c r="B143" s="405" t="s">
        <v>0</v>
      </c>
      <c r="C143" s="405" t="s">
        <v>1132</v>
      </c>
      <c r="D143" s="405" t="s">
        <v>1089</v>
      </c>
      <c r="E143" s="405" t="s">
        <v>321</v>
      </c>
      <c r="F143" s="405" t="s">
        <v>859</v>
      </c>
      <c r="G143" s="405" t="s">
        <v>133</v>
      </c>
      <c r="H143" s="405" t="s">
        <v>1124</v>
      </c>
      <c r="I143" s="405">
        <v>3000</v>
      </c>
      <c r="J143" s="405" t="s">
        <v>95</v>
      </c>
      <c r="K143" s="405" t="s">
        <v>133</v>
      </c>
      <c r="L143" s="405" t="s">
        <v>1133</v>
      </c>
      <c r="M143" s="405" t="s">
        <v>74</v>
      </c>
      <c r="N143" s="405" t="s">
        <v>75</v>
      </c>
      <c r="O143" s="405" t="s">
        <v>65</v>
      </c>
      <c r="P143" s="405">
        <v>0</v>
      </c>
      <c r="Q143" s="405" t="s">
        <v>133</v>
      </c>
      <c r="R143" s="405" t="s">
        <v>133</v>
      </c>
      <c r="S143" s="405" t="s">
        <v>133</v>
      </c>
      <c r="T143" s="405" t="s">
        <v>133</v>
      </c>
      <c r="U143" s="405" t="s">
        <v>1134</v>
      </c>
      <c r="V143" s="405" t="s">
        <v>68</v>
      </c>
      <c r="W143" s="405" t="s">
        <v>68</v>
      </c>
      <c r="X143" s="405" t="s">
        <v>68</v>
      </c>
      <c r="Y143" s="405" t="s">
        <v>68</v>
      </c>
      <c r="Z143" s="405" t="s">
        <v>69</v>
      </c>
      <c r="AA143" s="405" t="s">
        <v>133</v>
      </c>
      <c r="AB143" s="405" t="s">
        <v>141</v>
      </c>
      <c r="AC143" s="406">
        <v>41</v>
      </c>
      <c r="AD143" s="406">
        <v>10</v>
      </c>
      <c r="AE143" s="406">
        <v>0</v>
      </c>
      <c r="AF143" s="407">
        <v>81.600000000000009</v>
      </c>
      <c r="AG143" s="407">
        <f>AF143*(1-(0.95^0*0.9^0*0.8^0*0.7^0*0.65^0*0.93^0*0.93^0*1^0))</f>
        <v>0</v>
      </c>
      <c r="AH143" s="408">
        <f t="shared" si="17"/>
        <v>81.600000000000009</v>
      </c>
      <c r="AI143" s="434">
        <f t="shared" si="18"/>
        <v>87.312000000000012</v>
      </c>
      <c r="AJ143" s="410"/>
    </row>
    <row r="144" spans="1:36" s="409" customFormat="1">
      <c r="A144" s="404">
        <v>18</v>
      </c>
      <c r="B144" s="405" t="s">
        <v>0</v>
      </c>
      <c r="C144" s="405" t="s">
        <v>1135</v>
      </c>
      <c r="D144" s="405" t="s">
        <v>1089</v>
      </c>
      <c r="E144" s="405" t="s">
        <v>321</v>
      </c>
      <c r="F144" s="405" t="s">
        <v>859</v>
      </c>
      <c r="G144" s="405" t="s">
        <v>133</v>
      </c>
      <c r="H144" s="405" t="s">
        <v>1124</v>
      </c>
      <c r="I144" s="405">
        <v>3000</v>
      </c>
      <c r="J144" s="405" t="s">
        <v>95</v>
      </c>
      <c r="K144" s="405" t="s">
        <v>133</v>
      </c>
      <c r="L144" s="405" t="s">
        <v>1133</v>
      </c>
      <c r="M144" s="405" t="s">
        <v>74</v>
      </c>
      <c r="N144" s="405" t="s">
        <v>75</v>
      </c>
      <c r="O144" s="405" t="s">
        <v>65</v>
      </c>
      <c r="P144" s="405">
        <v>0</v>
      </c>
      <c r="Q144" s="405" t="s">
        <v>133</v>
      </c>
      <c r="R144" s="405" t="s">
        <v>133</v>
      </c>
      <c r="S144" s="405" t="s">
        <v>133</v>
      </c>
      <c r="T144" s="405" t="s">
        <v>133</v>
      </c>
      <c r="U144" s="405" t="s">
        <v>1136</v>
      </c>
      <c r="V144" s="405" t="s">
        <v>68</v>
      </c>
      <c r="W144" s="405" t="s">
        <v>68</v>
      </c>
      <c r="X144" s="405" t="s">
        <v>68</v>
      </c>
      <c r="Y144" s="405" t="s">
        <v>68</v>
      </c>
      <c r="Z144" s="405" t="s">
        <v>69</v>
      </c>
      <c r="AA144" s="405" t="s">
        <v>133</v>
      </c>
      <c r="AB144" s="405" t="s">
        <v>141</v>
      </c>
      <c r="AC144" s="406">
        <v>41</v>
      </c>
      <c r="AD144" s="406">
        <v>10</v>
      </c>
      <c r="AE144" s="406">
        <v>0</v>
      </c>
      <c r="AF144" s="407">
        <v>81.600000000000009</v>
      </c>
      <c r="AG144" s="407">
        <f>AF144*(1-(0.95^0*0.9^0*0.8^0*0.7^0*0.65^0*0.93^0*0.93^0*1^0))</f>
        <v>0</v>
      </c>
      <c r="AH144" s="408">
        <f t="shared" si="17"/>
        <v>81.600000000000009</v>
      </c>
      <c r="AI144" s="434">
        <f t="shared" si="18"/>
        <v>87.312000000000012</v>
      </c>
      <c r="AJ144" s="410"/>
    </row>
    <row r="145" spans="1:37" s="409" customFormat="1">
      <c r="A145" s="404">
        <v>19</v>
      </c>
      <c r="B145" s="405" t="s">
        <v>0</v>
      </c>
      <c r="C145" s="405" t="s">
        <v>1137</v>
      </c>
      <c r="D145" s="405" t="s">
        <v>1089</v>
      </c>
      <c r="E145" s="405" t="s">
        <v>1109</v>
      </c>
      <c r="F145" s="405" t="s">
        <v>859</v>
      </c>
      <c r="G145" s="405" t="s">
        <v>133</v>
      </c>
      <c r="H145" s="405" t="s">
        <v>891</v>
      </c>
      <c r="I145" s="405">
        <v>3000</v>
      </c>
      <c r="J145" s="405" t="s">
        <v>108</v>
      </c>
      <c r="K145" s="405" t="s">
        <v>194</v>
      </c>
      <c r="L145" s="405">
        <v>500</v>
      </c>
      <c r="M145" s="405" t="s">
        <v>74</v>
      </c>
      <c r="N145" s="405" t="s">
        <v>75</v>
      </c>
      <c r="O145" s="405" t="s">
        <v>65</v>
      </c>
      <c r="P145" s="405">
        <v>0</v>
      </c>
      <c r="Q145" s="405" t="s">
        <v>133</v>
      </c>
      <c r="R145" s="405" t="s">
        <v>133</v>
      </c>
      <c r="S145" s="405" t="s">
        <v>752</v>
      </c>
      <c r="T145" s="405" t="s">
        <v>133</v>
      </c>
      <c r="U145" s="405" t="s">
        <v>1138</v>
      </c>
      <c r="V145" s="405" t="s">
        <v>68</v>
      </c>
      <c r="W145" s="405" t="s">
        <v>68</v>
      </c>
      <c r="X145" s="405" t="s">
        <v>68</v>
      </c>
      <c r="Y145" s="405" t="s">
        <v>68</v>
      </c>
      <c r="Z145" s="405" t="s">
        <v>69</v>
      </c>
      <c r="AA145" s="405" t="s">
        <v>133</v>
      </c>
      <c r="AB145" s="405" t="s">
        <v>141</v>
      </c>
      <c r="AC145" s="406">
        <v>38</v>
      </c>
      <c r="AD145" s="406">
        <v>0</v>
      </c>
      <c r="AE145" s="406">
        <v>0</v>
      </c>
      <c r="AF145" s="407">
        <v>60.800000000000004</v>
      </c>
      <c r="AG145" s="407">
        <f>AF145*(1-(0.95^0*0.9^0*0.8^0*0.7^0*0.65^0*0.93^0*0.93^0*1^0))</f>
        <v>0</v>
      </c>
      <c r="AH145" s="408">
        <f t="shared" si="17"/>
        <v>60.800000000000004</v>
      </c>
      <c r="AI145" s="434">
        <f t="shared" si="18"/>
        <v>65.056000000000012</v>
      </c>
      <c r="AJ145" s="410"/>
    </row>
    <row r="146" spans="1:37" s="409" customFormat="1">
      <c r="A146" s="404">
        <v>20</v>
      </c>
      <c r="B146" s="405" t="s">
        <v>0</v>
      </c>
      <c r="C146" s="405" t="s">
        <v>1139</v>
      </c>
      <c r="D146" s="405" t="s">
        <v>1089</v>
      </c>
      <c r="E146" s="405" t="s">
        <v>406</v>
      </c>
      <c r="F146" s="405" t="s">
        <v>1140</v>
      </c>
      <c r="G146" s="405" t="s">
        <v>133</v>
      </c>
      <c r="H146" s="405" t="s">
        <v>1141</v>
      </c>
      <c r="I146" s="405" t="s">
        <v>133</v>
      </c>
      <c r="J146" s="405" t="s">
        <v>670</v>
      </c>
      <c r="K146" s="405" t="s">
        <v>133</v>
      </c>
      <c r="L146" s="405" t="s">
        <v>404</v>
      </c>
      <c r="M146" s="405" t="s">
        <v>236</v>
      </c>
      <c r="N146" s="405" t="s">
        <v>75</v>
      </c>
      <c r="O146" s="405" t="s">
        <v>65</v>
      </c>
      <c r="P146" s="405" t="s">
        <v>133</v>
      </c>
      <c r="Q146" s="405" t="s">
        <v>133</v>
      </c>
      <c r="R146" s="405" t="s">
        <v>133</v>
      </c>
      <c r="S146" s="405" t="s">
        <v>133</v>
      </c>
      <c r="T146" s="405" t="s">
        <v>133</v>
      </c>
      <c r="U146" s="405" t="s">
        <v>1142</v>
      </c>
      <c r="V146" s="405" t="s">
        <v>68</v>
      </c>
      <c r="W146" s="405" t="s">
        <v>68</v>
      </c>
      <c r="X146" s="405" t="s">
        <v>68</v>
      </c>
      <c r="Y146" s="405" t="s">
        <v>68</v>
      </c>
      <c r="Z146" s="405" t="s">
        <v>69</v>
      </c>
      <c r="AA146" s="405" t="s">
        <v>133</v>
      </c>
      <c r="AB146" s="405" t="s">
        <v>238</v>
      </c>
      <c r="AC146" s="406">
        <v>38</v>
      </c>
      <c r="AD146" s="406">
        <v>18</v>
      </c>
      <c r="AE146" s="406">
        <v>13</v>
      </c>
      <c r="AF146" s="407">
        <v>110.4</v>
      </c>
      <c r="AG146" s="407">
        <f>AF146*(1-(0.95^0*0.9^0*0.8^0*0.7^0*0.65^0*0.93^0*0.93^0*1^0))</f>
        <v>0</v>
      </c>
      <c r="AH146" s="408">
        <f t="shared" si="17"/>
        <v>110.4</v>
      </c>
      <c r="AI146" s="434">
        <f t="shared" si="18"/>
        <v>118.12800000000001</v>
      </c>
      <c r="AJ146" s="410"/>
    </row>
    <row r="147" spans="1:37" s="409" customFormat="1">
      <c r="A147" s="404">
        <v>21</v>
      </c>
      <c r="B147" s="405" t="s">
        <v>0</v>
      </c>
      <c r="C147" s="405" t="s">
        <v>1143</v>
      </c>
      <c r="D147" s="405" t="s">
        <v>1089</v>
      </c>
      <c r="E147" s="405" t="s">
        <v>1144</v>
      </c>
      <c r="F147" s="405" t="s">
        <v>915</v>
      </c>
      <c r="G147" s="405" t="s">
        <v>133</v>
      </c>
      <c r="H147" s="405" t="s">
        <v>971</v>
      </c>
      <c r="I147" s="405" t="s">
        <v>1145</v>
      </c>
      <c r="J147" s="405" t="s">
        <v>95</v>
      </c>
      <c r="K147" s="405" t="s">
        <v>133</v>
      </c>
      <c r="L147" s="405" t="s">
        <v>133</v>
      </c>
      <c r="M147" s="405" t="s">
        <v>74</v>
      </c>
      <c r="N147" s="405" t="s">
        <v>75</v>
      </c>
      <c r="O147" s="405" t="s">
        <v>65</v>
      </c>
      <c r="P147" s="405">
        <v>0</v>
      </c>
      <c r="Q147" s="405" t="s">
        <v>133</v>
      </c>
      <c r="R147" s="405" t="s">
        <v>133</v>
      </c>
      <c r="S147" s="405" t="s">
        <v>880</v>
      </c>
      <c r="T147" s="405" t="s">
        <v>133</v>
      </c>
      <c r="U147" s="405" t="s">
        <v>1146</v>
      </c>
      <c r="V147" s="405" t="s">
        <v>68</v>
      </c>
      <c r="W147" s="405" t="s">
        <v>68</v>
      </c>
      <c r="X147" s="405" t="s">
        <v>68</v>
      </c>
      <c r="Y147" s="405" t="s">
        <v>68</v>
      </c>
      <c r="Z147" s="405" t="s">
        <v>69</v>
      </c>
      <c r="AA147" s="405" t="s">
        <v>82</v>
      </c>
      <c r="AB147" s="405" t="s">
        <v>141</v>
      </c>
      <c r="AC147" s="406">
        <v>38</v>
      </c>
      <c r="AD147" s="406">
        <v>10</v>
      </c>
      <c r="AE147" s="406">
        <v>0</v>
      </c>
      <c r="AF147" s="407">
        <v>76.800000000000011</v>
      </c>
      <c r="AG147" s="407">
        <v>0</v>
      </c>
      <c r="AH147" s="408">
        <f t="shared" si="17"/>
        <v>76.800000000000011</v>
      </c>
      <c r="AI147" s="434">
        <f t="shared" si="18"/>
        <v>82.176000000000016</v>
      </c>
      <c r="AJ147" s="410"/>
    </row>
    <row r="148" spans="1:37" s="409" customFormat="1">
      <c r="A148" s="404">
        <v>22</v>
      </c>
      <c r="B148" s="405" t="s">
        <v>0</v>
      </c>
      <c r="C148" s="405" t="s">
        <v>1147</v>
      </c>
      <c r="D148" s="405" t="s">
        <v>1089</v>
      </c>
      <c r="E148" s="405" t="s">
        <v>221</v>
      </c>
      <c r="F148" s="405" t="s">
        <v>915</v>
      </c>
      <c r="G148" s="405" t="s">
        <v>133</v>
      </c>
      <c r="H148" s="405" t="s">
        <v>7</v>
      </c>
      <c r="I148" s="405">
        <v>5507</v>
      </c>
      <c r="J148" s="405" t="s">
        <v>1148</v>
      </c>
      <c r="K148" s="405" t="s">
        <v>133</v>
      </c>
      <c r="L148" s="405" t="s">
        <v>133</v>
      </c>
      <c r="M148" s="405" t="s">
        <v>63</v>
      </c>
      <c r="N148" s="405" t="s">
        <v>75</v>
      </c>
      <c r="O148" s="405" t="s">
        <v>65</v>
      </c>
      <c r="P148" s="405" t="s">
        <v>133</v>
      </c>
      <c r="Q148" s="405" t="s">
        <v>133</v>
      </c>
      <c r="R148" s="405" t="s">
        <v>133</v>
      </c>
      <c r="S148" s="405" t="s">
        <v>133</v>
      </c>
      <c r="T148" s="405" t="s">
        <v>133</v>
      </c>
      <c r="U148" s="405" t="s">
        <v>1149</v>
      </c>
      <c r="V148" s="405" t="s">
        <v>68</v>
      </c>
      <c r="W148" s="405" t="s">
        <v>68</v>
      </c>
      <c r="X148" s="405" t="s">
        <v>68</v>
      </c>
      <c r="Y148" s="405" t="s">
        <v>68</v>
      </c>
      <c r="Z148" s="405" t="s">
        <v>69</v>
      </c>
      <c r="AA148" s="405" t="s">
        <v>133</v>
      </c>
      <c r="AB148" s="405" t="s">
        <v>141</v>
      </c>
      <c r="AC148" s="406">
        <v>38</v>
      </c>
      <c r="AD148" s="406">
        <v>25</v>
      </c>
      <c r="AE148" s="406">
        <v>0</v>
      </c>
      <c r="AF148" s="407">
        <v>100.80000000000001</v>
      </c>
      <c r="AG148" s="407">
        <v>0</v>
      </c>
      <c r="AH148" s="408">
        <f t="shared" si="17"/>
        <v>100.80000000000001</v>
      </c>
      <c r="AI148" s="434">
        <f t="shared" si="18"/>
        <v>107.85600000000002</v>
      </c>
      <c r="AJ148" s="410"/>
    </row>
    <row r="149" spans="1:37" s="409" customFormat="1">
      <c r="A149" s="404">
        <v>23</v>
      </c>
      <c r="B149" s="405" t="s">
        <v>0</v>
      </c>
      <c r="C149" s="405" t="s">
        <v>1150</v>
      </c>
      <c r="D149" s="405" t="s">
        <v>1089</v>
      </c>
      <c r="E149" s="405" t="s">
        <v>1105</v>
      </c>
      <c r="F149" s="405" t="s">
        <v>915</v>
      </c>
      <c r="G149" s="405" t="s">
        <v>133</v>
      </c>
      <c r="H149" s="405" t="s">
        <v>7</v>
      </c>
      <c r="I149" s="405" t="s">
        <v>956</v>
      </c>
      <c r="J149" s="405" t="s">
        <v>118</v>
      </c>
      <c r="K149" s="405" t="s">
        <v>133</v>
      </c>
      <c r="L149" s="405" t="s">
        <v>133</v>
      </c>
      <c r="M149" s="405" t="s">
        <v>74</v>
      </c>
      <c r="N149" s="405" t="s">
        <v>90</v>
      </c>
      <c r="O149" s="405" t="s">
        <v>65</v>
      </c>
      <c r="P149" s="405" t="s">
        <v>133</v>
      </c>
      <c r="Q149" s="405" t="s">
        <v>133</v>
      </c>
      <c r="R149" s="405" t="s">
        <v>133</v>
      </c>
      <c r="S149" s="405" t="s">
        <v>133</v>
      </c>
      <c r="T149" s="405" t="s">
        <v>133</v>
      </c>
      <c r="U149" s="405" t="s">
        <v>1151</v>
      </c>
      <c r="V149" s="405" t="s">
        <v>68</v>
      </c>
      <c r="W149" s="405" t="s">
        <v>68</v>
      </c>
      <c r="X149" s="405" t="s">
        <v>68</v>
      </c>
      <c r="Y149" s="405" t="s">
        <v>68</v>
      </c>
      <c r="Z149" s="405" t="s">
        <v>69</v>
      </c>
      <c r="AA149" s="405" t="s">
        <v>133</v>
      </c>
      <c r="AB149" s="405" t="s">
        <v>141</v>
      </c>
      <c r="AC149" s="406">
        <v>38</v>
      </c>
      <c r="AD149" s="406">
        <v>0</v>
      </c>
      <c r="AE149" s="406">
        <v>0</v>
      </c>
      <c r="AF149" s="407">
        <v>60.800000000000004</v>
      </c>
      <c r="AG149" s="407">
        <v>0</v>
      </c>
      <c r="AH149" s="408">
        <f t="shared" si="17"/>
        <v>60.800000000000004</v>
      </c>
      <c r="AI149" s="434">
        <f t="shared" si="18"/>
        <v>65.056000000000012</v>
      </c>
      <c r="AJ149" s="410"/>
    </row>
    <row r="150" spans="1:37" s="409" customFormat="1">
      <c r="A150" s="404">
        <v>24</v>
      </c>
      <c r="B150" s="405" t="s">
        <v>0</v>
      </c>
      <c r="C150" s="405" t="s">
        <v>1152</v>
      </c>
      <c r="D150" s="405" t="s">
        <v>1089</v>
      </c>
      <c r="E150" s="405" t="s">
        <v>1090</v>
      </c>
      <c r="F150" s="405" t="s">
        <v>915</v>
      </c>
      <c r="G150" s="405" t="s">
        <v>133</v>
      </c>
      <c r="H150" s="405" t="s">
        <v>868</v>
      </c>
      <c r="I150" s="405">
        <v>2000</v>
      </c>
      <c r="J150" s="405" t="s">
        <v>389</v>
      </c>
      <c r="K150" s="405" t="s">
        <v>194</v>
      </c>
      <c r="L150" s="405" t="s">
        <v>1153</v>
      </c>
      <c r="M150" s="405" t="s">
        <v>74</v>
      </c>
      <c r="N150" s="405" t="s">
        <v>75</v>
      </c>
      <c r="O150" s="405" t="s">
        <v>65</v>
      </c>
      <c r="P150" s="405">
        <v>0</v>
      </c>
      <c r="Q150" s="405" t="s">
        <v>133</v>
      </c>
      <c r="R150" s="405" t="s">
        <v>133</v>
      </c>
      <c r="S150" s="405" t="s">
        <v>865</v>
      </c>
      <c r="T150" s="405" t="s">
        <v>133</v>
      </c>
      <c r="U150" s="405" t="s">
        <v>1154</v>
      </c>
      <c r="V150" s="405" t="s">
        <v>399</v>
      </c>
      <c r="W150" s="405" t="s">
        <v>399</v>
      </c>
      <c r="X150" s="405" t="s">
        <v>68</v>
      </c>
      <c r="Y150" s="405" t="s">
        <v>68</v>
      </c>
      <c r="Z150" s="405" t="s">
        <v>69</v>
      </c>
      <c r="AA150" s="405" t="s">
        <v>133</v>
      </c>
      <c r="AB150" s="405" t="s">
        <v>247</v>
      </c>
      <c r="AC150" s="406">
        <v>41</v>
      </c>
      <c r="AD150" s="406">
        <v>15</v>
      </c>
      <c r="AE150" s="406">
        <v>13</v>
      </c>
      <c r="AF150" s="407">
        <v>110.4</v>
      </c>
      <c r="AG150" s="407">
        <v>0</v>
      </c>
      <c r="AH150" s="408">
        <f t="shared" si="17"/>
        <v>110.4</v>
      </c>
      <c r="AI150" s="434">
        <f t="shared" si="18"/>
        <v>118.12800000000001</v>
      </c>
      <c r="AJ150" s="410"/>
    </row>
    <row r="151" spans="1:37" s="409" customFormat="1">
      <c r="A151" s="404">
        <v>25</v>
      </c>
      <c r="B151" s="405" t="s">
        <v>0</v>
      </c>
      <c r="C151" s="405" t="s">
        <v>1155</v>
      </c>
      <c r="D151" s="405" t="s">
        <v>1089</v>
      </c>
      <c r="E151" s="405" t="s">
        <v>419</v>
      </c>
      <c r="F151" s="405" t="s">
        <v>915</v>
      </c>
      <c r="G151" s="405" t="s">
        <v>133</v>
      </c>
      <c r="H151" s="405" t="s">
        <v>1156</v>
      </c>
      <c r="I151" s="405">
        <v>2000</v>
      </c>
      <c r="J151" s="405" t="s">
        <v>95</v>
      </c>
      <c r="K151" s="405" t="s">
        <v>194</v>
      </c>
      <c r="L151" s="405">
        <v>250</v>
      </c>
      <c r="M151" s="405" t="s">
        <v>74</v>
      </c>
      <c r="N151" s="405" t="s">
        <v>75</v>
      </c>
      <c r="O151" s="405" t="s">
        <v>65</v>
      </c>
      <c r="P151" s="405">
        <v>0</v>
      </c>
      <c r="Q151" s="405" t="s">
        <v>133</v>
      </c>
      <c r="R151" s="405" t="s">
        <v>133</v>
      </c>
      <c r="S151" s="405" t="s">
        <v>861</v>
      </c>
      <c r="T151" s="405" t="s">
        <v>375</v>
      </c>
      <c r="U151" s="405" t="s">
        <v>1157</v>
      </c>
      <c r="V151" s="405" t="s">
        <v>68</v>
      </c>
      <c r="W151" s="405" t="s">
        <v>68</v>
      </c>
      <c r="X151" s="405" t="s">
        <v>68</v>
      </c>
      <c r="Y151" s="405" t="s">
        <v>68</v>
      </c>
      <c r="Z151" s="405" t="s">
        <v>69</v>
      </c>
      <c r="AA151" s="405" t="s">
        <v>133</v>
      </c>
      <c r="AB151" s="405" t="s">
        <v>141</v>
      </c>
      <c r="AC151" s="406">
        <v>50</v>
      </c>
      <c r="AD151" s="406">
        <v>10</v>
      </c>
      <c r="AE151" s="406">
        <v>0</v>
      </c>
      <c r="AF151" s="407">
        <v>96</v>
      </c>
      <c r="AG151" s="407">
        <f>AF151*(1-(0.95^0*0.9^0*0.8^0*0.7^0*0.65^0*0.93^0*0.93^0*1^0))</f>
        <v>0</v>
      </c>
      <c r="AH151" s="408">
        <f t="shared" si="17"/>
        <v>96</v>
      </c>
      <c r="AI151" s="434">
        <f t="shared" si="18"/>
        <v>102.72</v>
      </c>
      <c r="AJ151" s="410"/>
    </row>
    <row r="152" spans="1:37" s="409" customFormat="1">
      <c r="A152" s="404">
        <v>26</v>
      </c>
      <c r="B152" s="405" t="s">
        <v>0</v>
      </c>
      <c r="C152" s="405" t="s">
        <v>1158</v>
      </c>
      <c r="D152" s="405" t="s">
        <v>1089</v>
      </c>
      <c r="E152" s="405" t="s">
        <v>1144</v>
      </c>
      <c r="F152" s="405" t="s">
        <v>915</v>
      </c>
      <c r="G152" s="405" t="s">
        <v>133</v>
      </c>
      <c r="H152" s="405" t="s">
        <v>1048</v>
      </c>
      <c r="I152" s="405">
        <v>2000</v>
      </c>
      <c r="J152" s="405" t="s">
        <v>95</v>
      </c>
      <c r="K152" s="405" t="s">
        <v>194</v>
      </c>
      <c r="L152" s="405">
        <v>147</v>
      </c>
      <c r="M152" s="405" t="s">
        <v>74</v>
      </c>
      <c r="N152" s="405" t="s">
        <v>75</v>
      </c>
      <c r="O152" s="405" t="s">
        <v>65</v>
      </c>
      <c r="P152" s="405">
        <v>0</v>
      </c>
      <c r="Q152" s="405" t="s">
        <v>133</v>
      </c>
      <c r="R152" s="405" t="s">
        <v>133</v>
      </c>
      <c r="S152" s="405" t="s">
        <v>733</v>
      </c>
      <c r="T152" s="405" t="s">
        <v>133</v>
      </c>
      <c r="U152" s="405" t="s">
        <v>1159</v>
      </c>
      <c r="V152" s="405" t="s">
        <v>68</v>
      </c>
      <c r="W152" s="405" t="s">
        <v>68</v>
      </c>
      <c r="X152" s="405" t="s">
        <v>68</v>
      </c>
      <c r="Y152" s="405" t="s">
        <v>68</v>
      </c>
      <c r="Z152" s="405" t="s">
        <v>69</v>
      </c>
      <c r="AA152" s="405" t="s">
        <v>133</v>
      </c>
      <c r="AB152" s="405" t="s">
        <v>141</v>
      </c>
      <c r="AC152" s="406">
        <v>50</v>
      </c>
      <c r="AD152" s="406">
        <v>10</v>
      </c>
      <c r="AE152" s="406">
        <v>0</v>
      </c>
      <c r="AF152" s="407">
        <v>96</v>
      </c>
      <c r="AG152" s="407">
        <f>AF152*(1-(0.95^0*0.9^0*0.8^0*0.7^0*0.65^0*0.93^0*0.93^0*1^0))</f>
        <v>0</v>
      </c>
      <c r="AH152" s="408">
        <f t="shared" si="17"/>
        <v>96</v>
      </c>
      <c r="AI152" s="434">
        <f t="shared" si="18"/>
        <v>102.72</v>
      </c>
      <c r="AJ152" s="410"/>
    </row>
    <row r="153" spans="1:37" s="417" customFormat="1" ht="15.75" thickBot="1">
      <c r="A153" s="411">
        <v>27</v>
      </c>
      <c r="B153" s="412" t="s">
        <v>0</v>
      </c>
      <c r="C153" s="412" t="s">
        <v>1160</v>
      </c>
      <c r="D153" s="412" t="s">
        <v>1089</v>
      </c>
      <c r="E153" s="412" t="s">
        <v>453</v>
      </c>
      <c r="F153" s="412" t="s">
        <v>915</v>
      </c>
      <c r="G153" s="412" t="s">
        <v>133</v>
      </c>
      <c r="H153" s="412" t="s">
        <v>1161</v>
      </c>
      <c r="I153" s="412">
        <v>2000</v>
      </c>
      <c r="J153" s="412" t="s">
        <v>95</v>
      </c>
      <c r="K153" s="412" t="s">
        <v>194</v>
      </c>
      <c r="L153" s="412" t="s">
        <v>404</v>
      </c>
      <c r="M153" s="412" t="s">
        <v>74</v>
      </c>
      <c r="N153" s="412" t="s">
        <v>75</v>
      </c>
      <c r="O153" s="412" t="s">
        <v>65</v>
      </c>
      <c r="P153" s="412">
        <v>0</v>
      </c>
      <c r="Q153" s="412" t="s">
        <v>133</v>
      </c>
      <c r="R153" s="412" t="s">
        <v>133</v>
      </c>
      <c r="S153" s="412" t="s">
        <v>733</v>
      </c>
      <c r="T153" s="412" t="s">
        <v>375</v>
      </c>
      <c r="U153" s="412" t="s">
        <v>1162</v>
      </c>
      <c r="V153" s="412" t="s">
        <v>68</v>
      </c>
      <c r="W153" s="412" t="s">
        <v>68</v>
      </c>
      <c r="X153" s="412" t="s">
        <v>68</v>
      </c>
      <c r="Y153" s="412" t="s">
        <v>68</v>
      </c>
      <c r="Z153" s="412" t="s">
        <v>69</v>
      </c>
      <c r="AA153" s="412" t="s">
        <v>133</v>
      </c>
      <c r="AB153" s="412" t="s">
        <v>141</v>
      </c>
      <c r="AC153" s="413">
        <v>50</v>
      </c>
      <c r="AD153" s="413">
        <v>10</v>
      </c>
      <c r="AE153" s="413">
        <v>13</v>
      </c>
      <c r="AF153" s="414">
        <v>116.80000000000001</v>
      </c>
      <c r="AG153" s="414">
        <f>AF153*(1-(0.95^0*0.9^0*0.8^0*0.7^0*0.65^0*0.93^0*0.93^0*1^0))</f>
        <v>0</v>
      </c>
      <c r="AH153" s="415">
        <f t="shared" si="17"/>
        <v>116.80000000000001</v>
      </c>
      <c r="AI153" s="451">
        <f t="shared" si="18"/>
        <v>124.97600000000001</v>
      </c>
      <c r="AJ153" s="416"/>
    </row>
    <row r="154" spans="1:37" s="11" customFormat="1">
      <c r="A154" s="382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15"/>
      <c r="AD154" s="15"/>
      <c r="AE154" s="15"/>
      <c r="AF154" s="376"/>
      <c r="AG154" s="376"/>
      <c r="AH154" s="17"/>
      <c r="AI154" s="16"/>
    </row>
    <row r="155" spans="1:37" s="11" customFormat="1">
      <c r="A155" s="382" t="s">
        <v>133</v>
      </c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10"/>
      <c r="AD155" s="10"/>
      <c r="AE155" s="10"/>
      <c r="AF155" s="376"/>
      <c r="AG155" s="376"/>
      <c r="AH155" s="17"/>
      <c r="AI155" s="18"/>
    </row>
    <row r="156" spans="1:37" s="11" customFormat="1" ht="15.75" thickBot="1">
      <c r="A156" s="382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10"/>
      <c r="AD156" s="10"/>
      <c r="AE156" s="10"/>
      <c r="AF156" s="376"/>
      <c r="AG156" s="376"/>
      <c r="AH156" s="10"/>
      <c r="AI156" s="12"/>
    </row>
    <row r="157" spans="1:37" s="371" customFormat="1" ht="15.75" thickBot="1">
      <c r="A157" s="439" t="s">
        <v>22</v>
      </c>
      <c r="B157" s="366" t="s">
        <v>23</v>
      </c>
      <c r="C157" s="366" t="s">
        <v>24</v>
      </c>
      <c r="D157" s="366" t="s">
        <v>25</v>
      </c>
      <c r="E157" s="366" t="s">
        <v>26</v>
      </c>
      <c r="F157" s="366" t="s">
        <v>27</v>
      </c>
      <c r="G157" s="366" t="s">
        <v>28</v>
      </c>
      <c r="H157" s="366" t="s">
        <v>29</v>
      </c>
      <c r="I157" s="366" t="s">
        <v>30</v>
      </c>
      <c r="J157" s="366" t="s">
        <v>31</v>
      </c>
      <c r="K157" s="366" t="s">
        <v>32</v>
      </c>
      <c r="L157" s="366" t="s">
        <v>33</v>
      </c>
      <c r="M157" s="366" t="s">
        <v>34</v>
      </c>
      <c r="N157" s="366" t="s">
        <v>35</v>
      </c>
      <c r="O157" s="366" t="s">
        <v>36</v>
      </c>
      <c r="P157" s="366" t="s">
        <v>37</v>
      </c>
      <c r="Q157" s="366" t="s">
        <v>38</v>
      </c>
      <c r="R157" s="366" t="s">
        <v>39</v>
      </c>
      <c r="S157" s="366" t="s">
        <v>40</v>
      </c>
      <c r="T157" s="366" t="s">
        <v>41</v>
      </c>
      <c r="U157" s="366" t="s">
        <v>42</v>
      </c>
      <c r="V157" s="366" t="s">
        <v>43</v>
      </c>
      <c r="W157" s="366" t="s">
        <v>44</v>
      </c>
      <c r="X157" s="366" t="s">
        <v>45</v>
      </c>
      <c r="Y157" s="366" t="s">
        <v>46</v>
      </c>
      <c r="Z157" s="366" t="s">
        <v>47</v>
      </c>
      <c r="AA157" s="366" t="s">
        <v>48</v>
      </c>
      <c r="AB157" s="366" t="s">
        <v>49</v>
      </c>
      <c r="AC157" s="367" t="s">
        <v>50</v>
      </c>
      <c r="AD157" s="367" t="s">
        <v>51</v>
      </c>
      <c r="AE157" s="367" t="s">
        <v>52</v>
      </c>
      <c r="AF157" s="377" t="s">
        <v>53</v>
      </c>
      <c r="AG157" s="377" t="s">
        <v>54</v>
      </c>
      <c r="AH157" s="367" t="s">
        <v>55</v>
      </c>
      <c r="AI157" s="368" t="s">
        <v>56</v>
      </c>
      <c r="AJ157" s="369"/>
      <c r="AK157" s="370"/>
    </row>
    <row r="158" spans="1:37" s="409" customFormat="1">
      <c r="A158" s="404">
        <v>1</v>
      </c>
      <c r="B158" s="405" t="s">
        <v>0</v>
      </c>
      <c r="C158" s="405" t="s">
        <v>6842</v>
      </c>
      <c r="D158" s="405" t="s">
        <v>6769</v>
      </c>
      <c r="E158" s="405" t="s">
        <v>422</v>
      </c>
      <c r="F158" s="405">
        <v>3620</v>
      </c>
      <c r="G158" s="405"/>
      <c r="H158" s="405" t="s">
        <v>449</v>
      </c>
      <c r="I158" s="405"/>
      <c r="J158" s="405" t="s">
        <v>389</v>
      </c>
      <c r="K158" s="405"/>
      <c r="L158" s="405" t="s">
        <v>4493</v>
      </c>
      <c r="M158" s="405" t="s">
        <v>236</v>
      </c>
      <c r="N158" s="405" t="s">
        <v>436</v>
      </c>
      <c r="O158" s="405" t="s">
        <v>65</v>
      </c>
      <c r="P158" s="405"/>
      <c r="Q158" s="405"/>
      <c r="R158" s="405"/>
      <c r="S158" s="405"/>
      <c r="T158" s="405"/>
      <c r="U158" s="405" t="s">
        <v>6841</v>
      </c>
      <c r="V158" s="405" t="s">
        <v>68</v>
      </c>
      <c r="W158" s="405" t="s">
        <v>68</v>
      </c>
      <c r="X158" s="405" t="s">
        <v>68</v>
      </c>
      <c r="Y158" s="405" t="s">
        <v>68</v>
      </c>
      <c r="Z158" s="405" t="s">
        <v>69</v>
      </c>
      <c r="AA158" s="405"/>
      <c r="AB158" s="405" t="s">
        <v>6820</v>
      </c>
      <c r="AC158" s="406">
        <v>98</v>
      </c>
      <c r="AD158" s="406">
        <v>15</v>
      </c>
      <c r="AE158" s="406">
        <v>50</v>
      </c>
      <c r="AF158" s="407">
        <v>260.8</v>
      </c>
      <c r="AG158" s="407">
        <f t="shared" ref="AG158:AG168" si="19">AF158*(1-(0.95^0*0.9^0*0.8^0*0.7^0*0.65^0*0.93^0*0.93^0*1^0))</f>
        <v>0</v>
      </c>
      <c r="AH158" s="408">
        <f t="shared" ref="AH158:AH184" si="20">AF158-AG158</f>
        <v>260.8</v>
      </c>
      <c r="AI158" s="394">
        <f>AF158*1.07</f>
        <v>279.05600000000004</v>
      </c>
      <c r="AJ158" s="410"/>
    </row>
    <row r="159" spans="1:37" s="409" customFormat="1">
      <c r="A159" s="404">
        <v>2</v>
      </c>
      <c r="B159" s="405" t="s">
        <v>0</v>
      </c>
      <c r="C159" s="405" t="s">
        <v>6840</v>
      </c>
      <c r="D159" s="405" t="s">
        <v>6769</v>
      </c>
      <c r="E159" s="405" t="s">
        <v>422</v>
      </c>
      <c r="F159" s="405">
        <v>3620</v>
      </c>
      <c r="G159" s="405"/>
      <c r="H159" s="405" t="s">
        <v>449</v>
      </c>
      <c r="I159" s="405"/>
      <c r="J159" s="405" t="s">
        <v>389</v>
      </c>
      <c r="K159" s="405"/>
      <c r="L159" s="405" t="s">
        <v>4493</v>
      </c>
      <c r="M159" s="405" t="s">
        <v>236</v>
      </c>
      <c r="N159" s="405" t="s">
        <v>436</v>
      </c>
      <c r="O159" s="405" t="s">
        <v>65</v>
      </c>
      <c r="P159" s="405"/>
      <c r="Q159" s="405"/>
      <c r="R159" s="405"/>
      <c r="S159" s="405"/>
      <c r="T159" s="405"/>
      <c r="U159" s="405" t="s">
        <v>6839</v>
      </c>
      <c r="V159" s="405" t="s">
        <v>68</v>
      </c>
      <c r="W159" s="405" t="s">
        <v>68</v>
      </c>
      <c r="X159" s="405" t="s">
        <v>68</v>
      </c>
      <c r="Y159" s="405" t="s">
        <v>68</v>
      </c>
      <c r="Z159" s="405" t="s">
        <v>69</v>
      </c>
      <c r="AA159" s="405"/>
      <c r="AB159" s="405" t="s">
        <v>6820</v>
      </c>
      <c r="AC159" s="406">
        <v>98</v>
      </c>
      <c r="AD159" s="406">
        <v>15</v>
      </c>
      <c r="AE159" s="406">
        <v>50</v>
      </c>
      <c r="AF159" s="407">
        <v>260.8</v>
      </c>
      <c r="AG159" s="407">
        <f t="shared" si="19"/>
        <v>0</v>
      </c>
      <c r="AH159" s="408">
        <f t="shared" si="20"/>
        <v>260.8</v>
      </c>
      <c r="AI159" s="394">
        <f t="shared" ref="AI159:AI184" si="21">AF159*1.07</f>
        <v>279.05600000000004</v>
      </c>
      <c r="AJ159" s="410"/>
    </row>
    <row r="160" spans="1:37" s="409" customFormat="1">
      <c r="A160" s="404">
        <v>3</v>
      </c>
      <c r="B160" s="405" t="s">
        <v>0</v>
      </c>
      <c r="C160" s="405" t="s">
        <v>6838</v>
      </c>
      <c r="D160" s="405" t="s">
        <v>6769</v>
      </c>
      <c r="E160" s="405" t="s">
        <v>422</v>
      </c>
      <c r="F160" s="405">
        <v>3620</v>
      </c>
      <c r="G160" s="405"/>
      <c r="H160" s="405" t="s">
        <v>449</v>
      </c>
      <c r="I160" s="405"/>
      <c r="J160" s="405" t="s">
        <v>389</v>
      </c>
      <c r="K160" s="405"/>
      <c r="L160" s="405" t="s">
        <v>4493</v>
      </c>
      <c r="M160" s="405" t="s">
        <v>236</v>
      </c>
      <c r="N160" s="405" t="s">
        <v>436</v>
      </c>
      <c r="O160" s="405" t="s">
        <v>65</v>
      </c>
      <c r="P160" s="405"/>
      <c r="Q160" s="405"/>
      <c r="R160" s="405"/>
      <c r="S160" s="405"/>
      <c r="T160" s="405"/>
      <c r="U160" s="405" t="s">
        <v>6837</v>
      </c>
      <c r="V160" s="405" t="s">
        <v>68</v>
      </c>
      <c r="W160" s="405" t="s">
        <v>68</v>
      </c>
      <c r="X160" s="405" t="s">
        <v>68</v>
      </c>
      <c r="Y160" s="405" t="s">
        <v>68</v>
      </c>
      <c r="Z160" s="405" t="s">
        <v>69</v>
      </c>
      <c r="AA160" s="405"/>
      <c r="AB160" s="405" t="s">
        <v>6820</v>
      </c>
      <c r="AC160" s="406">
        <v>98</v>
      </c>
      <c r="AD160" s="406">
        <v>15</v>
      </c>
      <c r="AE160" s="406">
        <v>50</v>
      </c>
      <c r="AF160" s="407">
        <v>260.8</v>
      </c>
      <c r="AG160" s="407">
        <f t="shared" si="19"/>
        <v>0</v>
      </c>
      <c r="AH160" s="408">
        <f t="shared" si="20"/>
        <v>260.8</v>
      </c>
      <c r="AI160" s="394">
        <f t="shared" si="21"/>
        <v>279.05600000000004</v>
      </c>
      <c r="AJ160" s="410"/>
    </row>
    <row r="161" spans="1:36" s="409" customFormat="1">
      <c r="A161" s="404">
        <v>4</v>
      </c>
      <c r="B161" s="405" t="s">
        <v>0</v>
      </c>
      <c r="C161" s="405" t="s">
        <v>6836</v>
      </c>
      <c r="D161" s="405" t="s">
        <v>6769</v>
      </c>
      <c r="E161" s="405" t="s">
        <v>422</v>
      </c>
      <c r="F161" s="405">
        <v>3620</v>
      </c>
      <c r="G161" s="405"/>
      <c r="H161" s="405" t="s">
        <v>449</v>
      </c>
      <c r="I161" s="405"/>
      <c r="J161" s="405" t="s">
        <v>389</v>
      </c>
      <c r="K161" s="405"/>
      <c r="L161" s="405" t="s">
        <v>4493</v>
      </c>
      <c r="M161" s="405" t="s">
        <v>236</v>
      </c>
      <c r="N161" s="405" t="s">
        <v>436</v>
      </c>
      <c r="O161" s="405" t="s">
        <v>65</v>
      </c>
      <c r="P161" s="405"/>
      <c r="Q161" s="405"/>
      <c r="R161" s="405"/>
      <c r="S161" s="405"/>
      <c r="T161" s="405"/>
      <c r="U161" s="405" t="s">
        <v>6835</v>
      </c>
      <c r="V161" s="405" t="s">
        <v>68</v>
      </c>
      <c r="W161" s="405" t="s">
        <v>68</v>
      </c>
      <c r="X161" s="405" t="s">
        <v>68</v>
      </c>
      <c r="Y161" s="405" t="s">
        <v>68</v>
      </c>
      <c r="Z161" s="405" t="s">
        <v>69</v>
      </c>
      <c r="AA161" s="405"/>
      <c r="AB161" s="405" t="s">
        <v>6820</v>
      </c>
      <c r="AC161" s="406">
        <v>98</v>
      </c>
      <c r="AD161" s="406">
        <v>15</v>
      </c>
      <c r="AE161" s="406">
        <v>50</v>
      </c>
      <c r="AF161" s="407">
        <v>260.8</v>
      </c>
      <c r="AG161" s="407">
        <f t="shared" si="19"/>
        <v>0</v>
      </c>
      <c r="AH161" s="408">
        <f t="shared" si="20"/>
        <v>260.8</v>
      </c>
      <c r="AI161" s="394">
        <f t="shared" si="21"/>
        <v>279.05600000000004</v>
      </c>
      <c r="AJ161" s="410"/>
    </row>
    <row r="162" spans="1:36" s="409" customFormat="1">
      <c r="A162" s="404">
        <v>5</v>
      </c>
      <c r="B162" s="405" t="s">
        <v>0</v>
      </c>
      <c r="C162" s="405" t="s">
        <v>6834</v>
      </c>
      <c r="D162" s="405" t="s">
        <v>6769</v>
      </c>
      <c r="E162" s="405" t="s">
        <v>422</v>
      </c>
      <c r="F162" s="405">
        <v>3620</v>
      </c>
      <c r="G162" s="405"/>
      <c r="H162" s="405" t="s">
        <v>449</v>
      </c>
      <c r="I162" s="405"/>
      <c r="J162" s="405" t="s">
        <v>389</v>
      </c>
      <c r="K162" s="405"/>
      <c r="L162" s="405" t="s">
        <v>4493</v>
      </c>
      <c r="M162" s="405" t="s">
        <v>236</v>
      </c>
      <c r="N162" s="405" t="s">
        <v>436</v>
      </c>
      <c r="O162" s="405" t="s">
        <v>65</v>
      </c>
      <c r="P162" s="405"/>
      <c r="Q162" s="405"/>
      <c r="R162" s="405"/>
      <c r="S162" s="405"/>
      <c r="T162" s="405"/>
      <c r="U162" s="405" t="s">
        <v>6833</v>
      </c>
      <c r="V162" s="405" t="s">
        <v>68</v>
      </c>
      <c r="W162" s="405" t="s">
        <v>68</v>
      </c>
      <c r="X162" s="405" t="s">
        <v>68</v>
      </c>
      <c r="Y162" s="405" t="s">
        <v>68</v>
      </c>
      <c r="Z162" s="405" t="s">
        <v>69</v>
      </c>
      <c r="AA162" s="405"/>
      <c r="AB162" s="405" t="s">
        <v>6820</v>
      </c>
      <c r="AC162" s="406">
        <v>98</v>
      </c>
      <c r="AD162" s="406">
        <v>15</v>
      </c>
      <c r="AE162" s="406">
        <v>50</v>
      </c>
      <c r="AF162" s="407">
        <v>260.8</v>
      </c>
      <c r="AG162" s="407">
        <f t="shared" si="19"/>
        <v>0</v>
      </c>
      <c r="AH162" s="408">
        <f t="shared" si="20"/>
        <v>260.8</v>
      </c>
      <c r="AI162" s="394">
        <f t="shared" si="21"/>
        <v>279.05600000000004</v>
      </c>
      <c r="AJ162" s="410"/>
    </row>
    <row r="163" spans="1:36" s="409" customFormat="1">
      <c r="A163" s="404">
        <v>6</v>
      </c>
      <c r="B163" s="405" t="s">
        <v>0</v>
      </c>
      <c r="C163" s="405" t="s">
        <v>6832</v>
      </c>
      <c r="D163" s="405" t="s">
        <v>6769</v>
      </c>
      <c r="E163" s="405" t="s">
        <v>422</v>
      </c>
      <c r="F163" s="405">
        <v>3620</v>
      </c>
      <c r="G163" s="405"/>
      <c r="H163" s="405" t="s">
        <v>449</v>
      </c>
      <c r="I163" s="405"/>
      <c r="J163" s="405" t="s">
        <v>389</v>
      </c>
      <c r="K163" s="405"/>
      <c r="L163" s="405" t="s">
        <v>4493</v>
      </c>
      <c r="M163" s="405" t="s">
        <v>236</v>
      </c>
      <c r="N163" s="405" t="s">
        <v>436</v>
      </c>
      <c r="O163" s="405" t="s">
        <v>65</v>
      </c>
      <c r="P163" s="405"/>
      <c r="Q163" s="405"/>
      <c r="R163" s="405"/>
      <c r="S163" s="405"/>
      <c r="T163" s="405"/>
      <c r="U163" s="405" t="s">
        <v>6831</v>
      </c>
      <c r="V163" s="405" t="s">
        <v>68</v>
      </c>
      <c r="W163" s="405" t="s">
        <v>68</v>
      </c>
      <c r="X163" s="405" t="s">
        <v>68</v>
      </c>
      <c r="Y163" s="405" t="s">
        <v>68</v>
      </c>
      <c r="Z163" s="405" t="s">
        <v>69</v>
      </c>
      <c r="AA163" s="405"/>
      <c r="AB163" s="405" t="s">
        <v>6820</v>
      </c>
      <c r="AC163" s="406">
        <v>98</v>
      </c>
      <c r="AD163" s="406">
        <v>15</v>
      </c>
      <c r="AE163" s="406">
        <v>50</v>
      </c>
      <c r="AF163" s="407">
        <v>260.8</v>
      </c>
      <c r="AG163" s="407">
        <f t="shared" si="19"/>
        <v>0</v>
      </c>
      <c r="AH163" s="408">
        <f t="shared" si="20"/>
        <v>260.8</v>
      </c>
      <c r="AI163" s="394">
        <f t="shared" si="21"/>
        <v>279.05600000000004</v>
      </c>
      <c r="AJ163" s="410"/>
    </row>
    <row r="164" spans="1:36" s="409" customFormat="1">
      <c r="A164" s="404">
        <v>7</v>
      </c>
      <c r="B164" s="405" t="s">
        <v>0</v>
      </c>
      <c r="C164" s="405" t="s">
        <v>6830</v>
      </c>
      <c r="D164" s="405" t="s">
        <v>6769</v>
      </c>
      <c r="E164" s="405" t="s">
        <v>422</v>
      </c>
      <c r="F164" s="405">
        <v>3620</v>
      </c>
      <c r="G164" s="405"/>
      <c r="H164" s="405" t="s">
        <v>449</v>
      </c>
      <c r="I164" s="405"/>
      <c r="J164" s="405" t="s">
        <v>389</v>
      </c>
      <c r="K164" s="405"/>
      <c r="L164" s="405" t="s">
        <v>4493</v>
      </c>
      <c r="M164" s="405" t="s">
        <v>236</v>
      </c>
      <c r="N164" s="405" t="s">
        <v>436</v>
      </c>
      <c r="O164" s="405" t="s">
        <v>65</v>
      </c>
      <c r="P164" s="405"/>
      <c r="Q164" s="405"/>
      <c r="R164" s="405"/>
      <c r="S164" s="405"/>
      <c r="T164" s="405"/>
      <c r="U164" s="405" t="s">
        <v>6829</v>
      </c>
      <c r="V164" s="405" t="s">
        <v>68</v>
      </c>
      <c r="W164" s="405" t="s">
        <v>68</v>
      </c>
      <c r="X164" s="405" t="s">
        <v>68</v>
      </c>
      <c r="Y164" s="405" t="s">
        <v>68</v>
      </c>
      <c r="Z164" s="405" t="s">
        <v>69</v>
      </c>
      <c r="AA164" s="405"/>
      <c r="AB164" s="405" t="s">
        <v>6820</v>
      </c>
      <c r="AC164" s="406">
        <v>98</v>
      </c>
      <c r="AD164" s="406">
        <v>15</v>
      </c>
      <c r="AE164" s="406">
        <v>50</v>
      </c>
      <c r="AF164" s="407">
        <v>260.8</v>
      </c>
      <c r="AG164" s="407">
        <f t="shared" si="19"/>
        <v>0</v>
      </c>
      <c r="AH164" s="408">
        <f t="shared" si="20"/>
        <v>260.8</v>
      </c>
      <c r="AI164" s="394">
        <f t="shared" si="21"/>
        <v>279.05600000000004</v>
      </c>
      <c r="AJ164" s="410"/>
    </row>
    <row r="165" spans="1:36" s="409" customFormat="1">
      <c r="A165" s="404">
        <v>8</v>
      </c>
      <c r="B165" s="405" t="s">
        <v>0</v>
      </c>
      <c r="C165" s="405" t="s">
        <v>6828</v>
      </c>
      <c r="D165" s="405" t="s">
        <v>6769</v>
      </c>
      <c r="E165" s="405" t="s">
        <v>422</v>
      </c>
      <c r="F165" s="405">
        <v>3620</v>
      </c>
      <c r="G165" s="405"/>
      <c r="H165" s="405" t="s">
        <v>449</v>
      </c>
      <c r="I165" s="405"/>
      <c r="J165" s="405" t="s">
        <v>389</v>
      </c>
      <c r="K165" s="405"/>
      <c r="L165" s="405" t="s">
        <v>4493</v>
      </c>
      <c r="M165" s="405" t="s">
        <v>236</v>
      </c>
      <c r="N165" s="405" t="s">
        <v>436</v>
      </c>
      <c r="O165" s="405" t="s">
        <v>65</v>
      </c>
      <c r="P165" s="405"/>
      <c r="Q165" s="405"/>
      <c r="R165" s="405"/>
      <c r="S165" s="405"/>
      <c r="T165" s="405"/>
      <c r="U165" s="405" t="s">
        <v>6827</v>
      </c>
      <c r="V165" s="405" t="s">
        <v>68</v>
      </c>
      <c r="W165" s="405" t="s">
        <v>68</v>
      </c>
      <c r="X165" s="405" t="s">
        <v>68</v>
      </c>
      <c r="Y165" s="405" t="s">
        <v>68</v>
      </c>
      <c r="Z165" s="405" t="s">
        <v>69</v>
      </c>
      <c r="AA165" s="405"/>
      <c r="AB165" s="405" t="s">
        <v>6820</v>
      </c>
      <c r="AC165" s="406">
        <v>98</v>
      </c>
      <c r="AD165" s="406">
        <v>15</v>
      </c>
      <c r="AE165" s="406">
        <v>50</v>
      </c>
      <c r="AF165" s="407">
        <v>260.8</v>
      </c>
      <c r="AG165" s="407">
        <f t="shared" si="19"/>
        <v>0</v>
      </c>
      <c r="AH165" s="408">
        <f t="shared" si="20"/>
        <v>260.8</v>
      </c>
      <c r="AI165" s="394">
        <f t="shared" si="21"/>
        <v>279.05600000000004</v>
      </c>
      <c r="AJ165" s="410"/>
    </row>
    <row r="166" spans="1:36" s="409" customFormat="1">
      <c r="A166" s="404">
        <v>9</v>
      </c>
      <c r="B166" s="405" t="s">
        <v>0</v>
      </c>
      <c r="C166" s="405" t="s">
        <v>6826</v>
      </c>
      <c r="D166" s="405" t="s">
        <v>6769</v>
      </c>
      <c r="E166" s="405" t="s">
        <v>422</v>
      </c>
      <c r="F166" s="405">
        <v>3620</v>
      </c>
      <c r="G166" s="405"/>
      <c r="H166" s="405" t="s">
        <v>449</v>
      </c>
      <c r="I166" s="405"/>
      <c r="J166" s="405" t="s">
        <v>389</v>
      </c>
      <c r="K166" s="405"/>
      <c r="L166" s="405" t="s">
        <v>4493</v>
      </c>
      <c r="M166" s="405" t="s">
        <v>236</v>
      </c>
      <c r="N166" s="405" t="s">
        <v>436</v>
      </c>
      <c r="O166" s="405" t="s">
        <v>65</v>
      </c>
      <c r="P166" s="405"/>
      <c r="Q166" s="405"/>
      <c r="R166" s="405"/>
      <c r="S166" s="405"/>
      <c r="T166" s="405"/>
      <c r="U166" s="405" t="s">
        <v>6825</v>
      </c>
      <c r="V166" s="405" t="s">
        <v>68</v>
      </c>
      <c r="W166" s="405" t="s">
        <v>68</v>
      </c>
      <c r="X166" s="405" t="s">
        <v>68</v>
      </c>
      <c r="Y166" s="405" t="s">
        <v>68</v>
      </c>
      <c r="Z166" s="405" t="s">
        <v>69</v>
      </c>
      <c r="AA166" s="405"/>
      <c r="AB166" s="405" t="s">
        <v>6820</v>
      </c>
      <c r="AC166" s="406">
        <v>98</v>
      </c>
      <c r="AD166" s="406">
        <v>15</v>
      </c>
      <c r="AE166" s="406">
        <v>50</v>
      </c>
      <c r="AF166" s="407">
        <v>260.8</v>
      </c>
      <c r="AG166" s="407">
        <f t="shared" si="19"/>
        <v>0</v>
      </c>
      <c r="AH166" s="408">
        <f t="shared" si="20"/>
        <v>260.8</v>
      </c>
      <c r="AI166" s="394">
        <f t="shared" si="21"/>
        <v>279.05600000000004</v>
      </c>
      <c r="AJ166" s="410"/>
    </row>
    <row r="167" spans="1:36" s="409" customFormat="1">
      <c r="A167" s="404">
        <v>10</v>
      </c>
      <c r="B167" s="405" t="s">
        <v>0</v>
      </c>
      <c r="C167" s="405" t="s">
        <v>6824</v>
      </c>
      <c r="D167" s="405" t="s">
        <v>6769</v>
      </c>
      <c r="E167" s="405" t="s">
        <v>422</v>
      </c>
      <c r="F167" s="405">
        <v>3620</v>
      </c>
      <c r="G167" s="405"/>
      <c r="H167" s="405" t="s">
        <v>449</v>
      </c>
      <c r="I167" s="405"/>
      <c r="J167" s="405" t="s">
        <v>396</v>
      </c>
      <c r="K167" s="405"/>
      <c r="L167" s="405" t="s">
        <v>448</v>
      </c>
      <c r="M167" s="405" t="s">
        <v>113</v>
      </c>
      <c r="N167" s="405" t="s">
        <v>436</v>
      </c>
      <c r="O167" s="405" t="s">
        <v>65</v>
      </c>
      <c r="P167" s="405"/>
      <c r="Q167" s="405"/>
      <c r="R167" s="405"/>
      <c r="S167" s="405"/>
      <c r="T167" s="405"/>
      <c r="U167" s="405" t="s">
        <v>6823</v>
      </c>
      <c r="V167" s="405" t="s">
        <v>68</v>
      </c>
      <c r="W167" s="405" t="s">
        <v>68</v>
      </c>
      <c r="X167" s="405" t="s">
        <v>68</v>
      </c>
      <c r="Y167" s="405" t="s">
        <v>68</v>
      </c>
      <c r="Z167" s="405" t="s">
        <v>69</v>
      </c>
      <c r="AA167" s="405"/>
      <c r="AB167" s="405" t="s">
        <v>6820</v>
      </c>
      <c r="AC167" s="406">
        <v>98</v>
      </c>
      <c r="AD167" s="406">
        <v>25</v>
      </c>
      <c r="AE167" s="406">
        <v>25</v>
      </c>
      <c r="AF167" s="407">
        <v>236.8</v>
      </c>
      <c r="AG167" s="407">
        <f t="shared" si="19"/>
        <v>0</v>
      </c>
      <c r="AH167" s="408">
        <f t="shared" si="20"/>
        <v>236.8</v>
      </c>
      <c r="AI167" s="394">
        <f t="shared" si="21"/>
        <v>253.37600000000003</v>
      </c>
      <c r="AJ167" s="410"/>
    </row>
    <row r="168" spans="1:36" s="409" customFormat="1">
      <c r="A168" s="404">
        <v>11</v>
      </c>
      <c r="B168" s="405" t="s">
        <v>0</v>
      </c>
      <c r="C168" s="405" t="s">
        <v>6822</v>
      </c>
      <c r="D168" s="405" t="s">
        <v>6769</v>
      </c>
      <c r="E168" s="405" t="s">
        <v>422</v>
      </c>
      <c r="F168" s="405">
        <v>3620</v>
      </c>
      <c r="G168" s="405"/>
      <c r="H168" s="405" t="s">
        <v>449</v>
      </c>
      <c r="I168" s="405"/>
      <c r="J168" s="405" t="s">
        <v>121</v>
      </c>
      <c r="K168" s="405"/>
      <c r="L168" s="405" t="s">
        <v>4493</v>
      </c>
      <c r="M168" s="405" t="s">
        <v>236</v>
      </c>
      <c r="N168" s="405" t="s">
        <v>436</v>
      </c>
      <c r="O168" s="405" t="s">
        <v>65</v>
      </c>
      <c r="P168" s="405"/>
      <c r="Q168" s="405"/>
      <c r="R168" s="405"/>
      <c r="S168" s="405"/>
      <c r="T168" s="405"/>
      <c r="U168" s="405" t="s">
        <v>6821</v>
      </c>
      <c r="V168" s="405" t="s">
        <v>68</v>
      </c>
      <c r="W168" s="405" t="s">
        <v>68</v>
      </c>
      <c r="X168" s="405" t="s">
        <v>68</v>
      </c>
      <c r="Y168" s="405" t="s">
        <v>68</v>
      </c>
      <c r="Z168" s="405" t="s">
        <v>69</v>
      </c>
      <c r="AA168" s="405"/>
      <c r="AB168" s="405" t="s">
        <v>6820</v>
      </c>
      <c r="AC168" s="406">
        <v>98</v>
      </c>
      <c r="AD168" s="406">
        <v>8</v>
      </c>
      <c r="AE168" s="406">
        <v>50</v>
      </c>
      <c r="AF168" s="407">
        <v>249.60000000000002</v>
      </c>
      <c r="AG168" s="407">
        <f t="shared" si="19"/>
        <v>0</v>
      </c>
      <c r="AH168" s="408">
        <f t="shared" si="20"/>
        <v>249.60000000000002</v>
      </c>
      <c r="AI168" s="394">
        <f t="shared" si="21"/>
        <v>267.07200000000006</v>
      </c>
      <c r="AJ168" s="410"/>
    </row>
    <row r="169" spans="1:36" s="409" customFormat="1">
      <c r="A169" s="404">
        <v>12</v>
      </c>
      <c r="B169" s="405" t="s">
        <v>0</v>
      </c>
      <c r="C169" s="405" t="s">
        <v>6819</v>
      </c>
      <c r="D169" s="405" t="s">
        <v>6769</v>
      </c>
      <c r="E169" s="405" t="s">
        <v>430</v>
      </c>
      <c r="F169" s="405">
        <v>3620</v>
      </c>
      <c r="G169" s="405"/>
      <c r="H169" s="405" t="s">
        <v>4167</v>
      </c>
      <c r="I169" s="405">
        <v>3000</v>
      </c>
      <c r="J169" s="405" t="s">
        <v>396</v>
      </c>
      <c r="K169" s="405"/>
      <c r="L169" s="405"/>
      <c r="M169" s="405" t="s">
        <v>113</v>
      </c>
      <c r="N169" s="405" t="s">
        <v>75</v>
      </c>
      <c r="O169" s="405" t="s">
        <v>65</v>
      </c>
      <c r="P169" s="405"/>
      <c r="Q169" s="405"/>
      <c r="R169" s="405"/>
      <c r="S169" s="405" t="s">
        <v>6818</v>
      </c>
      <c r="T169" s="405"/>
      <c r="U169" s="405" t="s">
        <v>6817</v>
      </c>
      <c r="V169" s="405" t="s">
        <v>68</v>
      </c>
      <c r="W169" s="405" t="s">
        <v>68</v>
      </c>
      <c r="X169" s="405" t="s">
        <v>68</v>
      </c>
      <c r="Y169" s="405" t="s">
        <v>68</v>
      </c>
      <c r="Z169" s="405" t="s">
        <v>69</v>
      </c>
      <c r="AA169" s="405"/>
      <c r="AB169" s="405" t="s">
        <v>6766</v>
      </c>
      <c r="AC169" s="406">
        <v>95</v>
      </c>
      <c r="AD169" s="406">
        <v>25</v>
      </c>
      <c r="AE169" s="406">
        <v>-10</v>
      </c>
      <c r="AF169" s="407">
        <v>176</v>
      </c>
      <c r="AG169" s="407">
        <v>0</v>
      </c>
      <c r="AH169" s="408">
        <f t="shared" si="20"/>
        <v>176</v>
      </c>
      <c r="AI169" s="394">
        <f t="shared" si="21"/>
        <v>188.32000000000002</v>
      </c>
      <c r="AJ169" s="410"/>
    </row>
    <row r="170" spans="1:36" s="409" customFormat="1">
      <c r="A170" s="404">
        <v>13</v>
      </c>
      <c r="B170" s="405" t="s">
        <v>0</v>
      </c>
      <c r="C170" s="405" t="s">
        <v>6816</v>
      </c>
      <c r="D170" s="405" t="s">
        <v>6769</v>
      </c>
      <c r="E170" s="405" t="s">
        <v>400</v>
      </c>
      <c r="F170" s="405" t="s">
        <v>6815</v>
      </c>
      <c r="G170" s="405"/>
      <c r="H170" s="405" t="s">
        <v>6814</v>
      </c>
      <c r="I170" s="405"/>
      <c r="J170" s="405" t="s">
        <v>396</v>
      </c>
      <c r="K170" s="405"/>
      <c r="L170" s="405" t="s">
        <v>6813</v>
      </c>
      <c r="M170" s="405" t="s">
        <v>63</v>
      </c>
      <c r="N170" s="405" t="s">
        <v>401</v>
      </c>
      <c r="O170" s="405" t="s">
        <v>65</v>
      </c>
      <c r="P170" s="405"/>
      <c r="Q170" s="405"/>
      <c r="R170" s="405"/>
      <c r="S170" s="405" t="s">
        <v>6812</v>
      </c>
      <c r="T170" s="405"/>
      <c r="U170" s="405" t="s">
        <v>6811</v>
      </c>
      <c r="V170" s="405" t="s">
        <v>68</v>
      </c>
      <c r="W170" s="405" t="s">
        <v>68</v>
      </c>
      <c r="X170" s="405" t="s">
        <v>68</v>
      </c>
      <c r="Y170" s="405" t="s">
        <v>68</v>
      </c>
      <c r="Z170" s="405" t="s">
        <v>69</v>
      </c>
      <c r="AA170" s="405"/>
      <c r="AB170" s="405" t="s">
        <v>6810</v>
      </c>
      <c r="AC170" s="406">
        <v>97</v>
      </c>
      <c r="AD170" s="406">
        <v>25</v>
      </c>
      <c r="AE170" s="406">
        <v>38</v>
      </c>
      <c r="AF170" s="407">
        <v>256</v>
      </c>
      <c r="AG170" s="407">
        <f>AF170*(1-(0.95^0*0.9^0*0.8^0*0.7^0*0.65^0*0.93^0*0.93^0*1^0))</f>
        <v>0</v>
      </c>
      <c r="AH170" s="408">
        <f t="shared" si="20"/>
        <v>256</v>
      </c>
      <c r="AI170" s="394">
        <f t="shared" si="21"/>
        <v>273.92</v>
      </c>
      <c r="AJ170" s="410"/>
    </row>
    <row r="171" spans="1:36" s="409" customFormat="1">
      <c r="A171" s="404">
        <v>14</v>
      </c>
      <c r="B171" s="405" t="s">
        <v>0</v>
      </c>
      <c r="C171" s="405" t="s">
        <v>6809</v>
      </c>
      <c r="D171" s="405" t="s">
        <v>6769</v>
      </c>
      <c r="E171" s="405" t="s">
        <v>6808</v>
      </c>
      <c r="F171" s="405" t="s">
        <v>6807</v>
      </c>
      <c r="G171" s="405"/>
      <c r="H171" s="405" t="s">
        <v>6806</v>
      </c>
      <c r="I171" s="405" t="s">
        <v>746</v>
      </c>
      <c r="J171" s="405" t="s">
        <v>389</v>
      </c>
      <c r="K171" s="405" t="s">
        <v>194</v>
      </c>
      <c r="L171" s="405" t="s">
        <v>386</v>
      </c>
      <c r="M171" s="405" t="s">
        <v>113</v>
      </c>
      <c r="N171" s="405" t="s">
        <v>75</v>
      </c>
      <c r="O171" s="405" t="s">
        <v>146</v>
      </c>
      <c r="P171" s="405"/>
      <c r="Q171" s="405"/>
      <c r="R171" s="405"/>
      <c r="S171" s="405" t="s">
        <v>752</v>
      </c>
      <c r="T171" s="405"/>
      <c r="U171" s="405" t="s">
        <v>6805</v>
      </c>
      <c r="V171" s="405" t="s">
        <v>6804</v>
      </c>
      <c r="W171" s="405" t="s">
        <v>416</v>
      </c>
      <c r="X171" s="405" t="s">
        <v>68</v>
      </c>
      <c r="Y171" s="405" t="s">
        <v>3747</v>
      </c>
      <c r="Z171" s="405" t="s">
        <v>69</v>
      </c>
      <c r="AA171" s="405" t="s">
        <v>82</v>
      </c>
      <c r="AB171" s="405" t="s">
        <v>6803</v>
      </c>
      <c r="AC171" s="406">
        <v>108</v>
      </c>
      <c r="AD171" s="406">
        <v>15</v>
      </c>
      <c r="AE171" s="406">
        <v>8</v>
      </c>
      <c r="AF171" s="407">
        <v>209.60000000000002</v>
      </c>
      <c r="AG171" s="407">
        <v>0</v>
      </c>
      <c r="AH171" s="408">
        <f t="shared" si="20"/>
        <v>209.60000000000002</v>
      </c>
      <c r="AI171" s="394">
        <f t="shared" si="21"/>
        <v>224.27200000000005</v>
      </c>
      <c r="AJ171" s="410"/>
    </row>
    <row r="172" spans="1:36" s="409" customFormat="1">
      <c r="A172" s="404">
        <v>15</v>
      </c>
      <c r="B172" s="405" t="s">
        <v>0</v>
      </c>
      <c r="C172" s="405" t="s">
        <v>6802</v>
      </c>
      <c r="D172" s="405" t="s">
        <v>6769</v>
      </c>
      <c r="E172" s="405" t="s">
        <v>453</v>
      </c>
      <c r="F172" s="405" t="s">
        <v>6797</v>
      </c>
      <c r="G172" s="405"/>
      <c r="H172" s="405" t="s">
        <v>770</v>
      </c>
      <c r="I172" s="405">
        <v>3000</v>
      </c>
      <c r="J172" s="405" t="s">
        <v>389</v>
      </c>
      <c r="K172" s="405" t="s">
        <v>194</v>
      </c>
      <c r="L172" s="405" t="s">
        <v>404</v>
      </c>
      <c r="M172" s="405" t="s">
        <v>113</v>
      </c>
      <c r="N172" s="405" t="s">
        <v>75</v>
      </c>
      <c r="O172" s="405" t="s">
        <v>65</v>
      </c>
      <c r="P172" s="405"/>
      <c r="Q172" s="405"/>
      <c r="R172" s="405"/>
      <c r="S172" s="405" t="s">
        <v>694</v>
      </c>
      <c r="T172" s="405"/>
      <c r="U172" s="405" t="s">
        <v>6801</v>
      </c>
      <c r="V172" s="405" t="s">
        <v>68</v>
      </c>
      <c r="W172" s="405" t="s">
        <v>68</v>
      </c>
      <c r="X172" s="405" t="s">
        <v>68</v>
      </c>
      <c r="Y172" s="405" t="s">
        <v>68</v>
      </c>
      <c r="Z172" s="405" t="s">
        <v>69</v>
      </c>
      <c r="AA172" s="405"/>
      <c r="AB172" s="405" t="s">
        <v>6795</v>
      </c>
      <c r="AC172" s="406">
        <v>84</v>
      </c>
      <c r="AD172" s="406">
        <v>15</v>
      </c>
      <c r="AE172" s="406">
        <v>13</v>
      </c>
      <c r="AF172" s="407">
        <v>179.20000000000002</v>
      </c>
      <c r="AG172" s="407">
        <f t="shared" ref="AG172:AG179" si="22">AF172*(1-(0.95^0*0.9^0*0.8^0*0.7^0*0.65^0*0.93^0*0.93^0*1^0))</f>
        <v>0</v>
      </c>
      <c r="AH172" s="408">
        <f t="shared" si="20"/>
        <v>179.20000000000002</v>
      </c>
      <c r="AI172" s="394">
        <f t="shared" si="21"/>
        <v>191.74400000000003</v>
      </c>
      <c r="AJ172" s="410"/>
    </row>
    <row r="173" spans="1:36" s="409" customFormat="1">
      <c r="A173" s="404">
        <v>16</v>
      </c>
      <c r="B173" s="405" t="s">
        <v>0</v>
      </c>
      <c r="C173" s="405" t="s">
        <v>6800</v>
      </c>
      <c r="D173" s="405" t="s">
        <v>6769</v>
      </c>
      <c r="E173" s="405" t="s">
        <v>422</v>
      </c>
      <c r="F173" s="405" t="s">
        <v>6797</v>
      </c>
      <c r="G173" s="405"/>
      <c r="H173" s="405" t="s">
        <v>1060</v>
      </c>
      <c r="I173" s="405" t="s">
        <v>669</v>
      </c>
      <c r="J173" s="405" t="s">
        <v>396</v>
      </c>
      <c r="K173" s="405" t="s">
        <v>194</v>
      </c>
      <c r="L173" s="405">
        <v>500</v>
      </c>
      <c r="M173" s="405" t="s">
        <v>74</v>
      </c>
      <c r="N173" s="405" t="s">
        <v>392</v>
      </c>
      <c r="O173" s="405" t="s">
        <v>65</v>
      </c>
      <c r="P173" s="405"/>
      <c r="Q173" s="405"/>
      <c r="R173" s="405"/>
      <c r="S173" s="405" t="s">
        <v>6796</v>
      </c>
      <c r="T173" s="405"/>
      <c r="U173" s="405">
        <v>9495032</v>
      </c>
      <c r="V173" s="405" t="s">
        <v>68</v>
      </c>
      <c r="W173" s="405" t="s">
        <v>68</v>
      </c>
      <c r="X173" s="405" t="s">
        <v>68</v>
      </c>
      <c r="Y173" s="405" t="s">
        <v>68</v>
      </c>
      <c r="Z173" s="405" t="s">
        <v>69</v>
      </c>
      <c r="AA173" s="405"/>
      <c r="AB173" s="405" t="s">
        <v>6795</v>
      </c>
      <c r="AC173" s="406">
        <v>97</v>
      </c>
      <c r="AD173" s="406">
        <v>25</v>
      </c>
      <c r="AE173" s="406">
        <v>0</v>
      </c>
      <c r="AF173" s="407">
        <v>195.20000000000002</v>
      </c>
      <c r="AG173" s="407">
        <f t="shared" si="22"/>
        <v>0</v>
      </c>
      <c r="AH173" s="408">
        <f t="shared" si="20"/>
        <v>195.20000000000002</v>
      </c>
      <c r="AI173" s="394">
        <f t="shared" si="21"/>
        <v>208.86400000000003</v>
      </c>
      <c r="AJ173" s="410"/>
    </row>
    <row r="174" spans="1:36" s="409" customFormat="1">
      <c r="A174" s="404">
        <v>17</v>
      </c>
      <c r="B174" s="405" t="s">
        <v>0</v>
      </c>
      <c r="C174" s="405" t="s">
        <v>6799</v>
      </c>
      <c r="D174" s="405" t="s">
        <v>6769</v>
      </c>
      <c r="E174" s="405" t="s">
        <v>422</v>
      </c>
      <c r="F174" s="405" t="s">
        <v>6797</v>
      </c>
      <c r="G174" s="405"/>
      <c r="H174" s="405" t="s">
        <v>1060</v>
      </c>
      <c r="I174" s="405" t="s">
        <v>669</v>
      </c>
      <c r="J174" s="405" t="s">
        <v>396</v>
      </c>
      <c r="K174" s="405" t="s">
        <v>194</v>
      </c>
      <c r="L174" s="405">
        <v>1000</v>
      </c>
      <c r="M174" s="405" t="s">
        <v>113</v>
      </c>
      <c r="N174" s="405" t="s">
        <v>392</v>
      </c>
      <c r="O174" s="405" t="s">
        <v>65</v>
      </c>
      <c r="P174" s="405"/>
      <c r="Q174" s="405"/>
      <c r="R174" s="405"/>
      <c r="S174" s="405" t="s">
        <v>6796</v>
      </c>
      <c r="T174" s="405"/>
      <c r="U174" s="405">
        <v>2395032</v>
      </c>
      <c r="V174" s="405" t="s">
        <v>68</v>
      </c>
      <c r="W174" s="405" t="s">
        <v>68</v>
      </c>
      <c r="X174" s="405" t="s">
        <v>68</v>
      </c>
      <c r="Y174" s="405" t="s">
        <v>68</v>
      </c>
      <c r="Z174" s="405" t="s">
        <v>69</v>
      </c>
      <c r="AA174" s="405"/>
      <c r="AB174" s="405" t="s">
        <v>6795</v>
      </c>
      <c r="AC174" s="406">
        <v>97</v>
      </c>
      <c r="AD174" s="406">
        <v>25</v>
      </c>
      <c r="AE174" s="406">
        <v>8</v>
      </c>
      <c r="AF174" s="407">
        <v>208</v>
      </c>
      <c r="AG174" s="407">
        <f t="shared" si="22"/>
        <v>0</v>
      </c>
      <c r="AH174" s="408">
        <f t="shared" si="20"/>
        <v>208</v>
      </c>
      <c r="AI174" s="394">
        <f t="shared" si="21"/>
        <v>222.56</v>
      </c>
      <c r="AJ174" s="410"/>
    </row>
    <row r="175" spans="1:36" s="409" customFormat="1">
      <c r="A175" s="404">
        <v>18</v>
      </c>
      <c r="B175" s="405" t="s">
        <v>0</v>
      </c>
      <c r="C175" s="405" t="s">
        <v>6798</v>
      </c>
      <c r="D175" s="405" t="s">
        <v>6769</v>
      </c>
      <c r="E175" s="405" t="s">
        <v>422</v>
      </c>
      <c r="F175" s="405" t="s">
        <v>6797</v>
      </c>
      <c r="G175" s="405"/>
      <c r="H175" s="405" t="s">
        <v>1060</v>
      </c>
      <c r="I175" s="405" t="s">
        <v>669</v>
      </c>
      <c r="J175" s="405" t="s">
        <v>396</v>
      </c>
      <c r="K175" s="405" t="s">
        <v>194</v>
      </c>
      <c r="L175" s="405">
        <v>1000</v>
      </c>
      <c r="M175" s="405" t="s">
        <v>74</v>
      </c>
      <c r="N175" s="405" t="s">
        <v>392</v>
      </c>
      <c r="O175" s="405" t="s">
        <v>65</v>
      </c>
      <c r="P175" s="405"/>
      <c r="Q175" s="405"/>
      <c r="R175" s="405"/>
      <c r="S175" s="405" t="s">
        <v>6796</v>
      </c>
      <c r="T175" s="405"/>
      <c r="U175" s="405">
        <v>2695032</v>
      </c>
      <c r="V175" s="405" t="s">
        <v>68</v>
      </c>
      <c r="W175" s="405" t="s">
        <v>68</v>
      </c>
      <c r="X175" s="405" t="s">
        <v>68</v>
      </c>
      <c r="Y175" s="405" t="s">
        <v>68</v>
      </c>
      <c r="Z175" s="405" t="s">
        <v>69</v>
      </c>
      <c r="AA175" s="405"/>
      <c r="AB175" s="405" t="s">
        <v>6795</v>
      </c>
      <c r="AC175" s="406">
        <v>97</v>
      </c>
      <c r="AD175" s="406">
        <v>25</v>
      </c>
      <c r="AE175" s="406">
        <v>8</v>
      </c>
      <c r="AF175" s="407">
        <v>208</v>
      </c>
      <c r="AG175" s="407">
        <f t="shared" si="22"/>
        <v>0</v>
      </c>
      <c r="AH175" s="408">
        <f t="shared" si="20"/>
        <v>208</v>
      </c>
      <c r="AI175" s="394">
        <f t="shared" si="21"/>
        <v>222.56</v>
      </c>
      <c r="AJ175" s="410"/>
    </row>
    <row r="176" spans="1:36" s="409" customFormat="1">
      <c r="A176" s="404">
        <v>19</v>
      </c>
      <c r="B176" s="405" t="s">
        <v>0</v>
      </c>
      <c r="C176" s="405" t="s">
        <v>6794</v>
      </c>
      <c r="D176" s="405" t="s">
        <v>6769</v>
      </c>
      <c r="E176" s="405" t="s">
        <v>381</v>
      </c>
      <c r="F176" s="405" t="s">
        <v>6768</v>
      </c>
      <c r="G176" s="405"/>
      <c r="H176" s="405" t="s">
        <v>449</v>
      </c>
      <c r="I176" s="405">
        <v>3000</v>
      </c>
      <c r="J176" s="405" t="s">
        <v>389</v>
      </c>
      <c r="K176" s="405"/>
      <c r="L176" s="405" t="s">
        <v>404</v>
      </c>
      <c r="M176" s="405" t="s">
        <v>74</v>
      </c>
      <c r="N176" s="405" t="s">
        <v>401</v>
      </c>
      <c r="O176" s="405" t="s">
        <v>65</v>
      </c>
      <c r="P176" s="405"/>
      <c r="Q176" s="405"/>
      <c r="R176" s="405"/>
      <c r="S176" s="405"/>
      <c r="T176" s="405"/>
      <c r="U176" s="405" t="s">
        <v>6793</v>
      </c>
      <c r="V176" s="405" t="s">
        <v>68</v>
      </c>
      <c r="W176" s="405" t="s">
        <v>68</v>
      </c>
      <c r="X176" s="405" t="s">
        <v>68</v>
      </c>
      <c r="Y176" s="405" t="s">
        <v>68</v>
      </c>
      <c r="Z176" s="405" t="s">
        <v>69</v>
      </c>
      <c r="AA176" s="405"/>
      <c r="AB176" s="405" t="s">
        <v>6766</v>
      </c>
      <c r="AC176" s="406">
        <v>216</v>
      </c>
      <c r="AD176" s="406">
        <v>15</v>
      </c>
      <c r="AE176" s="406">
        <v>13</v>
      </c>
      <c r="AF176" s="407">
        <v>390.40000000000003</v>
      </c>
      <c r="AG176" s="407">
        <f t="shared" si="22"/>
        <v>0</v>
      </c>
      <c r="AH176" s="408">
        <f t="shared" si="20"/>
        <v>390.40000000000003</v>
      </c>
      <c r="AI176" s="394">
        <f t="shared" si="21"/>
        <v>417.72800000000007</v>
      </c>
      <c r="AJ176" s="410"/>
    </row>
    <row r="177" spans="1:36" s="409" customFormat="1">
      <c r="A177" s="404">
        <v>20</v>
      </c>
      <c r="B177" s="405" t="s">
        <v>0</v>
      </c>
      <c r="C177" s="405" t="s">
        <v>6792</v>
      </c>
      <c r="D177" s="405" t="s">
        <v>6769</v>
      </c>
      <c r="E177" s="405" t="s">
        <v>321</v>
      </c>
      <c r="F177" s="405" t="s">
        <v>6768</v>
      </c>
      <c r="G177" s="405"/>
      <c r="H177" s="405" t="s">
        <v>449</v>
      </c>
      <c r="I177" s="405">
        <v>3000</v>
      </c>
      <c r="J177" s="405" t="s">
        <v>389</v>
      </c>
      <c r="K177" s="405" t="s">
        <v>437</v>
      </c>
      <c r="L177" s="405" t="s">
        <v>448</v>
      </c>
      <c r="M177" s="405" t="s">
        <v>74</v>
      </c>
      <c r="N177" s="405" t="s">
        <v>401</v>
      </c>
      <c r="O177" s="405" t="s">
        <v>65</v>
      </c>
      <c r="P177" s="405"/>
      <c r="Q177" s="405"/>
      <c r="R177" s="405"/>
      <c r="S177" s="405" t="s">
        <v>6791</v>
      </c>
      <c r="T177" s="405"/>
      <c r="U177" s="405" t="s">
        <v>6790</v>
      </c>
      <c r="V177" s="405" t="s">
        <v>68</v>
      </c>
      <c r="W177" s="405" t="s">
        <v>68</v>
      </c>
      <c r="X177" s="405" t="s">
        <v>68</v>
      </c>
      <c r="Y177" s="405" t="s">
        <v>68</v>
      </c>
      <c r="Z177" s="405" t="s">
        <v>69</v>
      </c>
      <c r="AA177" s="405"/>
      <c r="AB177" s="405" t="s">
        <v>6766</v>
      </c>
      <c r="AC177" s="406">
        <v>216</v>
      </c>
      <c r="AD177" s="406">
        <v>15</v>
      </c>
      <c r="AE177" s="406">
        <v>25</v>
      </c>
      <c r="AF177" s="407">
        <v>409.6</v>
      </c>
      <c r="AG177" s="407">
        <f t="shared" si="22"/>
        <v>0</v>
      </c>
      <c r="AH177" s="408">
        <f t="shared" si="20"/>
        <v>409.6</v>
      </c>
      <c r="AI177" s="394">
        <f t="shared" si="21"/>
        <v>438.27200000000005</v>
      </c>
      <c r="AJ177" s="410"/>
    </row>
    <row r="178" spans="1:36" s="409" customFormat="1">
      <c r="A178" s="404">
        <v>21</v>
      </c>
      <c r="B178" s="405" t="s">
        <v>0</v>
      </c>
      <c r="C178" s="405" t="s">
        <v>6789</v>
      </c>
      <c r="D178" s="405" t="s">
        <v>6769</v>
      </c>
      <c r="E178" s="405" t="s">
        <v>455</v>
      </c>
      <c r="F178" s="405" t="s">
        <v>6768</v>
      </c>
      <c r="G178" s="405"/>
      <c r="H178" s="405" t="s">
        <v>449</v>
      </c>
      <c r="I178" s="405">
        <v>3000</v>
      </c>
      <c r="J178" s="405" t="s">
        <v>396</v>
      </c>
      <c r="K178" s="405" t="s">
        <v>437</v>
      </c>
      <c r="L178" s="405" t="s">
        <v>448</v>
      </c>
      <c r="M178" s="405" t="s">
        <v>113</v>
      </c>
      <c r="N178" s="405" t="s">
        <v>401</v>
      </c>
      <c r="O178" s="405" t="s">
        <v>65</v>
      </c>
      <c r="P178" s="405"/>
      <c r="Q178" s="405"/>
      <c r="R178" s="405"/>
      <c r="S178" s="405" t="s">
        <v>6788</v>
      </c>
      <c r="T178" s="405"/>
      <c r="U178" s="405" t="s">
        <v>6787</v>
      </c>
      <c r="V178" s="405" t="s">
        <v>68</v>
      </c>
      <c r="W178" s="405" t="s">
        <v>68</v>
      </c>
      <c r="X178" s="405" t="s">
        <v>68</v>
      </c>
      <c r="Y178" s="405" t="s">
        <v>68</v>
      </c>
      <c r="Z178" s="405" t="s">
        <v>69</v>
      </c>
      <c r="AA178" s="405"/>
      <c r="AB178" s="405" t="s">
        <v>6766</v>
      </c>
      <c r="AC178" s="406">
        <v>216</v>
      </c>
      <c r="AD178" s="406">
        <v>25</v>
      </c>
      <c r="AE178" s="406">
        <v>25</v>
      </c>
      <c r="AF178" s="407">
        <v>425.6</v>
      </c>
      <c r="AG178" s="407">
        <f t="shared" si="22"/>
        <v>0</v>
      </c>
      <c r="AH178" s="408">
        <f t="shared" si="20"/>
        <v>425.6</v>
      </c>
      <c r="AI178" s="394">
        <f t="shared" si="21"/>
        <v>455.39200000000005</v>
      </c>
      <c r="AJ178" s="410"/>
    </row>
    <row r="179" spans="1:36" s="409" customFormat="1">
      <c r="A179" s="404">
        <v>22</v>
      </c>
      <c r="B179" s="405" t="s">
        <v>0</v>
      </c>
      <c r="C179" s="405" t="s">
        <v>6786</v>
      </c>
      <c r="D179" s="405" t="s">
        <v>6769</v>
      </c>
      <c r="E179" s="405" t="s">
        <v>381</v>
      </c>
      <c r="F179" s="405" t="s">
        <v>6768</v>
      </c>
      <c r="G179" s="405"/>
      <c r="H179" s="405" t="s">
        <v>459</v>
      </c>
      <c r="I179" s="405">
        <v>3000</v>
      </c>
      <c r="J179" s="405" t="s">
        <v>389</v>
      </c>
      <c r="K179" s="405"/>
      <c r="L179" s="405" t="s">
        <v>404</v>
      </c>
      <c r="M179" s="405" t="s">
        <v>74</v>
      </c>
      <c r="N179" s="405" t="s">
        <v>6785</v>
      </c>
      <c r="O179" s="405" t="s">
        <v>65</v>
      </c>
      <c r="P179" s="405"/>
      <c r="Q179" s="405"/>
      <c r="R179" s="405"/>
      <c r="S179" s="405"/>
      <c r="T179" s="405"/>
      <c r="U179" s="405" t="s">
        <v>6784</v>
      </c>
      <c r="V179" s="405" t="s">
        <v>68</v>
      </c>
      <c r="W179" s="405" t="s">
        <v>68</v>
      </c>
      <c r="X179" s="405" t="s">
        <v>68</v>
      </c>
      <c r="Y179" s="405" t="s">
        <v>68</v>
      </c>
      <c r="Z179" s="405" t="s">
        <v>69</v>
      </c>
      <c r="AA179" s="405"/>
      <c r="AB179" s="405" t="s">
        <v>6766</v>
      </c>
      <c r="AC179" s="406">
        <v>117</v>
      </c>
      <c r="AD179" s="406">
        <v>15</v>
      </c>
      <c r="AE179" s="406">
        <v>13</v>
      </c>
      <c r="AF179" s="407">
        <v>232</v>
      </c>
      <c r="AG179" s="407">
        <f t="shared" si="22"/>
        <v>0</v>
      </c>
      <c r="AH179" s="408">
        <f t="shared" si="20"/>
        <v>232</v>
      </c>
      <c r="AI179" s="394">
        <f t="shared" si="21"/>
        <v>248.24</v>
      </c>
      <c r="AJ179" s="410"/>
    </row>
    <row r="180" spans="1:36" s="409" customFormat="1">
      <c r="A180" s="404">
        <v>23</v>
      </c>
      <c r="B180" s="405" t="s">
        <v>0</v>
      </c>
      <c r="C180" s="405" t="s">
        <v>6783</v>
      </c>
      <c r="D180" s="405" t="s">
        <v>6769</v>
      </c>
      <c r="E180" s="405" t="s">
        <v>439</v>
      </c>
      <c r="F180" s="405" t="s">
        <v>6768</v>
      </c>
      <c r="G180" s="405"/>
      <c r="H180" s="405" t="s">
        <v>459</v>
      </c>
      <c r="I180" s="405">
        <v>3000</v>
      </c>
      <c r="J180" s="405" t="s">
        <v>396</v>
      </c>
      <c r="K180" s="405" t="s">
        <v>437</v>
      </c>
      <c r="L180" s="405" t="s">
        <v>671</v>
      </c>
      <c r="M180" s="405" t="s">
        <v>74</v>
      </c>
      <c r="N180" s="405" t="s">
        <v>401</v>
      </c>
      <c r="O180" s="405" t="s">
        <v>65</v>
      </c>
      <c r="P180" s="405"/>
      <c r="Q180" s="405"/>
      <c r="R180" s="405"/>
      <c r="S180" s="405" t="s">
        <v>6782</v>
      </c>
      <c r="T180" s="405"/>
      <c r="U180" s="405" t="s">
        <v>6781</v>
      </c>
      <c r="V180" s="405" t="s">
        <v>418</v>
      </c>
      <c r="W180" s="405" t="s">
        <v>418</v>
      </c>
      <c r="X180" s="405" t="s">
        <v>68</v>
      </c>
      <c r="Y180" s="405" t="s">
        <v>68</v>
      </c>
      <c r="Z180" s="405" t="s">
        <v>69</v>
      </c>
      <c r="AA180" s="405"/>
      <c r="AB180" s="405" t="s">
        <v>6780</v>
      </c>
      <c r="AC180" s="406">
        <v>117</v>
      </c>
      <c r="AD180" s="406">
        <v>25</v>
      </c>
      <c r="AE180" s="406">
        <v>38</v>
      </c>
      <c r="AF180" s="407">
        <v>288</v>
      </c>
      <c r="AG180" s="407">
        <v>0</v>
      </c>
      <c r="AH180" s="408">
        <f t="shared" si="20"/>
        <v>288</v>
      </c>
      <c r="AI180" s="394">
        <f t="shared" si="21"/>
        <v>308.16000000000003</v>
      </c>
      <c r="AJ180" s="410"/>
    </row>
    <row r="181" spans="1:36" s="409" customFormat="1">
      <c r="A181" s="404">
        <v>24</v>
      </c>
      <c r="B181" s="405" t="s">
        <v>0</v>
      </c>
      <c r="C181" s="405" t="s">
        <v>6779</v>
      </c>
      <c r="D181" s="405" t="s">
        <v>6769</v>
      </c>
      <c r="E181" s="405" t="s">
        <v>2337</v>
      </c>
      <c r="F181" s="405" t="s">
        <v>6768</v>
      </c>
      <c r="G181" s="405"/>
      <c r="H181" s="405" t="s">
        <v>6778</v>
      </c>
      <c r="I181" s="405">
        <v>4000</v>
      </c>
      <c r="J181" s="405" t="s">
        <v>121</v>
      </c>
      <c r="K181" s="405" t="s">
        <v>437</v>
      </c>
      <c r="L181" s="405" t="s">
        <v>448</v>
      </c>
      <c r="M181" s="405" t="s">
        <v>113</v>
      </c>
      <c r="N181" s="405" t="s">
        <v>401</v>
      </c>
      <c r="O181" s="405" t="s">
        <v>65</v>
      </c>
      <c r="P181" s="405"/>
      <c r="Q181" s="405"/>
      <c r="R181" s="405"/>
      <c r="S181" s="405" t="s">
        <v>6777</v>
      </c>
      <c r="T181" s="405"/>
      <c r="U181" s="405" t="s">
        <v>6776</v>
      </c>
      <c r="V181" s="405" t="s">
        <v>68</v>
      </c>
      <c r="W181" s="405" t="s">
        <v>68</v>
      </c>
      <c r="X181" s="405" t="s">
        <v>68</v>
      </c>
      <c r="Y181" s="405" t="s">
        <v>68</v>
      </c>
      <c r="Z181" s="405" t="s">
        <v>69</v>
      </c>
      <c r="AA181" s="405"/>
      <c r="AB181" s="405" t="s">
        <v>6766</v>
      </c>
      <c r="AC181" s="406">
        <v>117</v>
      </c>
      <c r="AD181" s="406">
        <v>8</v>
      </c>
      <c r="AE181" s="406">
        <v>25</v>
      </c>
      <c r="AF181" s="407">
        <v>240</v>
      </c>
      <c r="AG181" s="407">
        <f>AF181*(1-(0.95^0*0.9^0*0.8^0*0.7^0*0.65^0*0.93^0*0.93^0*1^0))</f>
        <v>0</v>
      </c>
      <c r="AH181" s="408">
        <f t="shared" si="20"/>
        <v>240</v>
      </c>
      <c r="AI181" s="394">
        <f t="shared" si="21"/>
        <v>256.8</v>
      </c>
      <c r="AJ181" s="410"/>
    </row>
    <row r="182" spans="1:36" s="409" customFormat="1">
      <c r="A182" s="404">
        <v>25</v>
      </c>
      <c r="B182" s="405" t="s">
        <v>0</v>
      </c>
      <c r="C182" s="405" t="s">
        <v>6775</v>
      </c>
      <c r="D182" s="405" t="s">
        <v>6769</v>
      </c>
      <c r="E182" s="405" t="s">
        <v>422</v>
      </c>
      <c r="F182" s="405" t="s">
        <v>6768</v>
      </c>
      <c r="G182" s="405"/>
      <c r="H182" s="405" t="s">
        <v>3166</v>
      </c>
      <c r="I182" s="405" t="s">
        <v>3887</v>
      </c>
      <c r="J182" s="405" t="s">
        <v>396</v>
      </c>
      <c r="K182" s="405" t="s">
        <v>437</v>
      </c>
      <c r="L182" s="405">
        <v>1000</v>
      </c>
      <c r="M182" s="405" t="s">
        <v>74</v>
      </c>
      <c r="N182" s="405" t="s">
        <v>392</v>
      </c>
      <c r="O182" s="405" t="s">
        <v>65</v>
      </c>
      <c r="P182" s="405"/>
      <c r="Q182" s="405"/>
      <c r="R182" s="405"/>
      <c r="S182" s="405" t="s">
        <v>3185</v>
      </c>
      <c r="T182" s="405"/>
      <c r="U182" s="405" t="s">
        <v>6774</v>
      </c>
      <c r="V182" s="405" t="s">
        <v>68</v>
      </c>
      <c r="W182" s="405" t="s">
        <v>68</v>
      </c>
      <c r="X182" s="405" t="s">
        <v>68</v>
      </c>
      <c r="Y182" s="405" t="s">
        <v>68</v>
      </c>
      <c r="Z182" s="405" t="s">
        <v>69</v>
      </c>
      <c r="AA182" s="405"/>
      <c r="AB182" s="405" t="s">
        <v>6766</v>
      </c>
      <c r="AC182" s="406">
        <v>95</v>
      </c>
      <c r="AD182" s="406">
        <v>25</v>
      </c>
      <c r="AE182" s="406">
        <v>8</v>
      </c>
      <c r="AF182" s="407">
        <v>204.8</v>
      </c>
      <c r="AG182" s="407">
        <f>AF182*(1-(0.95^0*0.9^0*0.8^0*0.7^0*0.65^0*0.93^0*0.93^0*1^0))</f>
        <v>0</v>
      </c>
      <c r="AH182" s="408">
        <f t="shared" si="20"/>
        <v>204.8</v>
      </c>
      <c r="AI182" s="394">
        <f t="shared" si="21"/>
        <v>219.13600000000002</v>
      </c>
      <c r="AJ182" s="410"/>
    </row>
    <row r="183" spans="1:36" s="409" customFormat="1">
      <c r="A183" s="404">
        <v>26</v>
      </c>
      <c r="B183" s="405" t="s">
        <v>0</v>
      </c>
      <c r="C183" s="405" t="s">
        <v>6773</v>
      </c>
      <c r="D183" s="405" t="s">
        <v>6769</v>
      </c>
      <c r="E183" s="405" t="s">
        <v>422</v>
      </c>
      <c r="F183" s="405" t="s">
        <v>6768</v>
      </c>
      <c r="G183" s="405"/>
      <c r="H183" s="405" t="s">
        <v>3166</v>
      </c>
      <c r="I183" s="405" t="s">
        <v>3887</v>
      </c>
      <c r="J183" s="405" t="s">
        <v>396</v>
      </c>
      <c r="K183" s="405" t="s">
        <v>437</v>
      </c>
      <c r="L183" s="405" t="s">
        <v>429</v>
      </c>
      <c r="M183" s="405" t="s">
        <v>74</v>
      </c>
      <c r="N183" s="405" t="s">
        <v>392</v>
      </c>
      <c r="O183" s="405" t="s">
        <v>65</v>
      </c>
      <c r="P183" s="405"/>
      <c r="Q183" s="405"/>
      <c r="R183" s="405"/>
      <c r="S183" s="405" t="s">
        <v>6772</v>
      </c>
      <c r="T183" s="405"/>
      <c r="U183" s="405" t="s">
        <v>6771</v>
      </c>
      <c r="V183" s="405" t="s">
        <v>68</v>
      </c>
      <c r="W183" s="405" t="s">
        <v>68</v>
      </c>
      <c r="X183" s="405" t="s">
        <v>68</v>
      </c>
      <c r="Y183" s="405" t="s">
        <v>68</v>
      </c>
      <c r="Z183" s="405" t="s">
        <v>69</v>
      </c>
      <c r="AA183" s="405"/>
      <c r="AB183" s="405" t="s">
        <v>6766</v>
      </c>
      <c r="AC183" s="406">
        <v>95</v>
      </c>
      <c r="AD183" s="406">
        <v>25</v>
      </c>
      <c r="AE183" s="406">
        <v>13</v>
      </c>
      <c r="AF183" s="407">
        <v>212.8</v>
      </c>
      <c r="AG183" s="407">
        <f>AF183*(1-(0.95^0*0.9^0*0.8^0*0.7^0*0.65^0*0.93^0*0.93^0*1^0))</f>
        <v>0</v>
      </c>
      <c r="AH183" s="408">
        <f t="shared" si="20"/>
        <v>212.8</v>
      </c>
      <c r="AI183" s="394">
        <f t="shared" si="21"/>
        <v>227.69600000000003</v>
      </c>
      <c r="AJ183" s="410"/>
    </row>
    <row r="184" spans="1:36" s="417" customFormat="1" ht="15.75" thickBot="1">
      <c r="A184" s="411">
        <v>27</v>
      </c>
      <c r="B184" s="412" t="s">
        <v>0</v>
      </c>
      <c r="C184" s="412" t="s">
        <v>6770</v>
      </c>
      <c r="D184" s="412" t="s">
        <v>6769</v>
      </c>
      <c r="E184" s="412" t="s">
        <v>422</v>
      </c>
      <c r="F184" s="412" t="s">
        <v>6768</v>
      </c>
      <c r="G184" s="412"/>
      <c r="H184" s="412" t="s">
        <v>1060</v>
      </c>
      <c r="I184" s="412" t="s">
        <v>3213</v>
      </c>
      <c r="J184" s="412" t="s">
        <v>396</v>
      </c>
      <c r="K184" s="412" t="s">
        <v>437</v>
      </c>
      <c r="L184" s="412">
        <v>500</v>
      </c>
      <c r="M184" s="412" t="s">
        <v>113</v>
      </c>
      <c r="N184" s="412" t="s">
        <v>392</v>
      </c>
      <c r="O184" s="412" t="s">
        <v>65</v>
      </c>
      <c r="P184" s="412"/>
      <c r="Q184" s="412"/>
      <c r="R184" s="412"/>
      <c r="S184" s="412" t="s">
        <v>3185</v>
      </c>
      <c r="T184" s="412"/>
      <c r="U184" s="412" t="s">
        <v>6767</v>
      </c>
      <c r="V184" s="412" t="s">
        <v>68</v>
      </c>
      <c r="W184" s="412" t="s">
        <v>68</v>
      </c>
      <c r="X184" s="412" t="s">
        <v>68</v>
      </c>
      <c r="Y184" s="412" t="s">
        <v>68</v>
      </c>
      <c r="Z184" s="412" t="s">
        <v>69</v>
      </c>
      <c r="AA184" s="412"/>
      <c r="AB184" s="412" t="s">
        <v>6766</v>
      </c>
      <c r="AC184" s="413">
        <v>95</v>
      </c>
      <c r="AD184" s="413">
        <v>25</v>
      </c>
      <c r="AE184" s="413">
        <v>0</v>
      </c>
      <c r="AF184" s="414">
        <v>192</v>
      </c>
      <c r="AG184" s="414">
        <f>AF184*(1-(0.95^0*0.9^0*0.8^0*0.7^0*0.65^0*0.93^0*0.93^0*1^0))</f>
        <v>0</v>
      </c>
      <c r="AH184" s="415">
        <f t="shared" si="20"/>
        <v>192</v>
      </c>
      <c r="AI184" s="401">
        <f t="shared" si="21"/>
        <v>205.44</v>
      </c>
      <c r="AJ184" s="416"/>
    </row>
    <row r="185" spans="1:36" s="11" customFormat="1">
      <c r="A185" s="382"/>
      <c r="B185" s="68"/>
      <c r="C185" s="68"/>
      <c r="D185" s="68"/>
      <c r="E185" s="68"/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15"/>
      <c r="AD185" s="15"/>
      <c r="AE185" s="15"/>
      <c r="AF185" s="376"/>
      <c r="AG185" s="376"/>
      <c r="AH185" s="17"/>
      <c r="AI185" s="16"/>
    </row>
    <row r="186" spans="1:36" s="11" customFormat="1">
      <c r="A186" s="382" t="s">
        <v>133</v>
      </c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10"/>
      <c r="AD186" s="10"/>
      <c r="AE186" s="10"/>
      <c r="AF186" s="376"/>
      <c r="AG186" s="376"/>
      <c r="AH186" s="17"/>
      <c r="AI186" s="18"/>
    </row>
    <row r="187" spans="1:36" s="11" customFormat="1">
      <c r="A187" s="382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10"/>
      <c r="AD187" s="10"/>
      <c r="AE187" s="10"/>
      <c r="AF187" s="376"/>
      <c r="AG187" s="376"/>
      <c r="AH187" s="10"/>
      <c r="AI187" s="12"/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/>
    </customSheetView>
    <customSheetView guid="{5B1FA305-463D-4B6E-BF98-81A6929C891E}" scale="75" hiddenColumns="1">
      <pageMargins left="0" right="0" top="0" bottom="0" header="0" footer="0"/>
      <pageSetup orientation="portrait" horizontalDpi="4294967295" verticalDpi="4294967295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/>
    </customSheetView>
    <customSheetView guid="{B6E6045D-E631-482D-8F65-2EABDB0B6ECE}" scale="75" hiddenColumns="1">
      <selection activeCell="E1" sqref="E1:E1048576"/>
      <pageMargins left="0" right="0" top="0" bottom="0" header="0" footer="0"/>
      <pageSetup orientation="portrait" horizontalDpi="4294967295" verticalDpi="4294967295"/>
    </customSheetView>
    <customSheetView guid="{074FE138-8171-45F3-8951-6B9C47661CC2}" scale="75" hiddenColumns="1">
      <selection activeCell="E1" sqref="E1:E1048576"/>
      <pageMargins left="0" right="0" top="0" bottom="0" header="0" footer="0"/>
      <pageSetup orientation="portrait" horizontalDpi="4294967295" verticalDpi="4294967295"/>
    </customSheetView>
    <customSheetView guid="{6B75CD61-CFF4-4706-A14B-83CD51F19D1B}" scale="75" hiddenColumns="1">
      <selection activeCell="E1" sqref="E1:E1048576"/>
      <pageMargins left="0" right="0" top="0" bottom="0" header="0" footer="0"/>
      <pageSetup orientation="portrait" horizontalDpi="4294967295" verticalDpi="4294967295"/>
    </customSheetView>
    <customSheetView guid="{8ABA602B-BA8D-44BA-AAC3-E387ACC3E4C4}" scale="75" hiddenColumns="1">
      <pageMargins left="0" right="0" top="0" bottom="0" header="0" footer="0"/>
      <pageSetup orientation="portrait" horizontalDpi="4294967295" verticalDpi="4294967295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/>
    </customSheetView>
    <customSheetView guid="{71B299E4-61CE-49C1-81D9-062E3F90F2BD}" scale="75" hiddenColumns="1">
      <pageMargins left="0" right="0" top="0" bottom="0" header="0" footer="0"/>
      <pageSetup orientation="portrait" horizontalDpi="4294967295" verticalDpi="4294967295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/>
    </customSheetView>
  </customSheetViews>
  <pageMargins left="0" right="0" top="0" bottom="0" header="0" footer="0"/>
  <pageSetup orientation="portrait" horizontalDpi="4294967295" verticalDpi="4294967295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7030A0"/>
  </sheetPr>
  <dimension ref="A1:AK138"/>
  <sheetViews>
    <sheetView topLeftCell="U107" zoomScale="75" zoomScaleNormal="75" workbookViewId="0">
      <selection activeCell="AH140" sqref="AH140"/>
    </sheetView>
  </sheetViews>
  <sheetFormatPr baseColWidth="10" defaultColWidth="6.85546875" defaultRowHeight="15"/>
  <cols>
    <col min="1" max="1" width="4.28515625" style="986" bestFit="1" customWidth="1"/>
    <col min="2" max="2" width="12.7109375" style="204" bestFit="1" customWidth="1"/>
    <col min="3" max="3" width="12.85546875" style="204" hidden="1" customWidth="1"/>
    <col min="4" max="4" width="7.7109375" style="204" hidden="1" customWidth="1"/>
    <col min="5" max="5" width="11.5703125" style="204" hidden="1" customWidth="1"/>
    <col min="6" max="6" width="32.5703125" style="204" bestFit="1" customWidth="1"/>
    <col min="7" max="7" width="7.140625" style="204" hidden="1" customWidth="1"/>
    <col min="8" max="8" width="16.140625" style="204" bestFit="1" customWidth="1"/>
    <col min="9" max="9" width="8.85546875" style="204" hidden="1" customWidth="1"/>
    <col min="10" max="10" width="7.5703125" style="204" bestFit="1" customWidth="1"/>
    <col min="11" max="11" width="23.5703125" style="204" bestFit="1" customWidth="1"/>
    <col min="12" max="12" width="24" style="204" bestFit="1" customWidth="1"/>
    <col min="13" max="13" width="11.140625" style="204" bestFit="1" customWidth="1"/>
    <col min="14" max="14" width="6.42578125" style="204" bestFit="1" customWidth="1"/>
    <col min="15" max="15" width="45" style="204" bestFit="1" customWidth="1"/>
    <col min="16" max="16" width="9.28515625" style="204" hidden="1" customWidth="1"/>
    <col min="17" max="17" width="12.85546875" style="204" hidden="1" customWidth="1"/>
    <col min="18" max="18" width="15.7109375" style="204" hidden="1" customWidth="1"/>
    <col min="19" max="19" width="49.5703125" style="204" customWidth="1"/>
    <col min="20" max="20" width="10.5703125" style="204" hidden="1" customWidth="1"/>
    <col min="21" max="21" width="27.5703125" style="204" bestFit="1" customWidth="1"/>
    <col min="22" max="22" width="30" style="204" hidden="1" customWidth="1"/>
    <col min="23" max="23" width="30" style="204" bestFit="1" customWidth="1"/>
    <col min="24" max="24" width="16.85546875" style="204" bestFit="1" customWidth="1"/>
    <col min="25" max="25" width="15" style="204" bestFit="1" customWidth="1"/>
    <col min="26" max="26" width="4.7109375" style="204" bestFit="1" customWidth="1"/>
    <col min="27" max="27" width="6" style="204" bestFit="1" customWidth="1"/>
    <col min="28" max="28" width="13.85546875" style="204" hidden="1" customWidth="1"/>
    <col min="29" max="29" width="13.140625" style="205" hidden="1" customWidth="1"/>
    <col min="30" max="30" width="10" style="205" hidden="1" customWidth="1"/>
    <col min="31" max="31" width="10.28515625" style="205" hidden="1" customWidth="1"/>
    <col min="32" max="32" width="10" style="988" bestFit="1" customWidth="1"/>
    <col min="33" max="33" width="12.5703125" style="988" bestFit="1" customWidth="1"/>
    <col min="34" max="34" width="10" style="205" bestFit="1" customWidth="1"/>
    <col min="35" max="35" width="11" style="206" bestFit="1" customWidth="1"/>
    <col min="36" max="36" width="10.28515625" style="207" bestFit="1" customWidth="1"/>
    <col min="37" max="37" width="80.140625" style="207" bestFit="1" customWidth="1"/>
    <col min="38" max="16384" width="6.85546875" style="207"/>
  </cols>
  <sheetData>
    <row r="1" spans="1:37" s="342" customFormat="1" ht="75" customHeight="1" thickBot="1">
      <c r="A1" s="985"/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  <c r="AA1" s="339"/>
      <c r="AB1" s="339"/>
      <c r="AC1" s="340"/>
      <c r="AD1" s="340"/>
      <c r="AE1" s="340"/>
      <c r="AF1" s="987"/>
      <c r="AG1" s="987"/>
      <c r="AH1" s="340"/>
      <c r="AI1" s="341"/>
    </row>
    <row r="2" spans="1:37" s="622" customFormat="1" ht="15.75" thickBot="1">
      <c r="A2" s="439" t="s">
        <v>22</v>
      </c>
      <c r="B2" s="618" t="s">
        <v>23</v>
      </c>
      <c r="C2" s="618" t="s">
        <v>24</v>
      </c>
      <c r="D2" s="618" t="s">
        <v>25</v>
      </c>
      <c r="E2" s="618" t="s">
        <v>26</v>
      </c>
      <c r="F2" s="618" t="s">
        <v>27</v>
      </c>
      <c r="G2" s="618" t="s">
        <v>28</v>
      </c>
      <c r="H2" s="618" t="s">
        <v>29</v>
      </c>
      <c r="I2" s="618" t="s">
        <v>30</v>
      </c>
      <c r="J2" s="618" t="s">
        <v>31</v>
      </c>
      <c r="K2" s="618" t="s">
        <v>32</v>
      </c>
      <c r="L2" s="618" t="s">
        <v>33</v>
      </c>
      <c r="M2" s="618" t="s">
        <v>34</v>
      </c>
      <c r="N2" s="618" t="s">
        <v>35</v>
      </c>
      <c r="O2" s="618" t="s">
        <v>36</v>
      </c>
      <c r="P2" s="618" t="s">
        <v>37</v>
      </c>
      <c r="Q2" s="618" t="s">
        <v>38</v>
      </c>
      <c r="R2" s="618" t="s">
        <v>39</v>
      </c>
      <c r="S2" s="618" t="s">
        <v>40</v>
      </c>
      <c r="T2" s="618" t="s">
        <v>41</v>
      </c>
      <c r="U2" s="618" t="s">
        <v>42</v>
      </c>
      <c r="V2" s="618" t="s">
        <v>43</v>
      </c>
      <c r="W2" s="618" t="s">
        <v>44</v>
      </c>
      <c r="X2" s="618" t="s">
        <v>45</v>
      </c>
      <c r="Y2" s="618" t="s">
        <v>46</v>
      </c>
      <c r="Z2" s="618" t="s">
        <v>47</v>
      </c>
      <c r="AA2" s="618" t="s">
        <v>48</v>
      </c>
      <c r="AB2" s="618" t="s">
        <v>49</v>
      </c>
      <c r="AC2" s="377" t="s">
        <v>50</v>
      </c>
      <c r="AD2" s="377" t="s">
        <v>51</v>
      </c>
      <c r="AE2" s="377" t="s">
        <v>52</v>
      </c>
      <c r="AF2" s="377" t="s">
        <v>53</v>
      </c>
      <c r="AG2" s="377" t="s">
        <v>54</v>
      </c>
      <c r="AH2" s="377" t="s">
        <v>55</v>
      </c>
      <c r="AI2" s="619" t="s">
        <v>56</v>
      </c>
      <c r="AJ2" s="620"/>
      <c r="AK2" s="621"/>
    </row>
    <row r="3" spans="1:37" s="409" customFormat="1">
      <c r="A3" s="404">
        <v>1</v>
      </c>
      <c r="B3" s="405" t="s">
        <v>1</v>
      </c>
      <c r="C3" s="405" t="s">
        <v>4905</v>
      </c>
      <c r="D3" s="405" t="s">
        <v>4906</v>
      </c>
      <c r="E3" s="405" t="s">
        <v>189</v>
      </c>
      <c r="F3" s="405" t="s">
        <v>4907</v>
      </c>
      <c r="G3" s="405" t="s">
        <v>133</v>
      </c>
      <c r="H3" s="405" t="s">
        <v>3335</v>
      </c>
      <c r="I3" s="405" t="s">
        <v>714</v>
      </c>
      <c r="J3" s="405" t="s">
        <v>4774</v>
      </c>
      <c r="K3" s="405" t="s">
        <v>437</v>
      </c>
      <c r="L3" s="405" t="s">
        <v>4782</v>
      </c>
      <c r="M3" s="405" t="s">
        <v>74</v>
      </c>
      <c r="N3" s="405" t="s">
        <v>113</v>
      </c>
      <c r="O3" s="405" t="s">
        <v>4738</v>
      </c>
      <c r="P3" s="405" t="s">
        <v>133</v>
      </c>
      <c r="Q3" s="405" t="s">
        <v>133</v>
      </c>
      <c r="R3" s="405" t="s">
        <v>133</v>
      </c>
      <c r="S3" s="405" t="s">
        <v>4908</v>
      </c>
      <c r="T3" s="405" t="s">
        <v>133</v>
      </c>
      <c r="U3" s="405" t="s">
        <v>4909</v>
      </c>
      <c r="V3" s="405" t="s">
        <v>68</v>
      </c>
      <c r="W3" s="405" t="s">
        <v>68</v>
      </c>
      <c r="X3" s="405" t="s">
        <v>68</v>
      </c>
      <c r="Y3" s="405" t="s">
        <v>68</v>
      </c>
      <c r="Z3" s="405" t="s">
        <v>69</v>
      </c>
      <c r="AA3" s="405" t="s">
        <v>133</v>
      </c>
      <c r="AB3" s="405" t="s">
        <v>4732</v>
      </c>
      <c r="AC3" s="406">
        <v>150</v>
      </c>
      <c r="AD3" s="406">
        <v>90</v>
      </c>
      <c r="AE3" s="406">
        <v>24</v>
      </c>
      <c r="AF3" s="407">
        <v>422.40000000000003</v>
      </c>
      <c r="AG3" s="407">
        <f>AF3*(1-(0.95^0*0.9^0*0.8^0*0.7^0*0.65^0*0.93^0*0.93^0*1^0))</f>
        <v>0</v>
      </c>
      <c r="AH3" s="408">
        <f t="shared" ref="AH3:AH12" si="0">AF3-AG3</f>
        <v>422.40000000000003</v>
      </c>
      <c r="AI3" s="434">
        <f>AF3*1.07</f>
        <v>451.96800000000007</v>
      </c>
      <c r="AK3" s="409" t="s">
        <v>789</v>
      </c>
    </row>
    <row r="4" spans="1:37" s="409" customFormat="1">
      <c r="A4" s="404">
        <v>2</v>
      </c>
      <c r="B4" s="405" t="s">
        <v>1</v>
      </c>
      <c r="C4" s="405" t="s">
        <v>4910</v>
      </c>
      <c r="D4" s="405" t="s">
        <v>4906</v>
      </c>
      <c r="E4" s="405" t="s">
        <v>273</v>
      </c>
      <c r="F4" s="405" t="s">
        <v>4911</v>
      </c>
      <c r="G4" s="405" t="s">
        <v>133</v>
      </c>
      <c r="H4" s="405" t="s">
        <v>922</v>
      </c>
      <c r="I4" s="405"/>
      <c r="J4" s="405" t="s">
        <v>4774</v>
      </c>
      <c r="K4" s="405" t="s">
        <v>133</v>
      </c>
      <c r="L4" s="405" t="s">
        <v>4912</v>
      </c>
      <c r="M4" s="405" t="s">
        <v>74</v>
      </c>
      <c r="N4" s="405" t="s">
        <v>113</v>
      </c>
      <c r="O4" s="405" t="s">
        <v>4738</v>
      </c>
      <c r="P4" s="405">
        <v>0</v>
      </c>
      <c r="Q4" s="405" t="s">
        <v>133</v>
      </c>
      <c r="R4" s="405" t="s">
        <v>133</v>
      </c>
      <c r="S4" s="405" t="s">
        <v>133</v>
      </c>
      <c r="T4" s="405" t="s">
        <v>133</v>
      </c>
      <c r="U4" s="405" t="s">
        <v>4913</v>
      </c>
      <c r="V4" s="405" t="s">
        <v>68</v>
      </c>
      <c r="W4" s="405" t="s">
        <v>68</v>
      </c>
      <c r="X4" s="405" t="s">
        <v>68</v>
      </c>
      <c r="Y4" s="405" t="s">
        <v>68</v>
      </c>
      <c r="Z4" s="405" t="s">
        <v>69</v>
      </c>
      <c r="AA4" s="405" t="s">
        <v>133</v>
      </c>
      <c r="AB4" s="405" t="s">
        <v>4732</v>
      </c>
      <c r="AC4" s="406">
        <v>100</v>
      </c>
      <c r="AD4" s="406">
        <v>90</v>
      </c>
      <c r="AE4" s="406">
        <v>0</v>
      </c>
      <c r="AF4" s="407">
        <v>304</v>
      </c>
      <c r="AG4" s="407">
        <f>AF4*(1-(0.95^0*0.9^0*0.8^0*0.7^0*0.65^0*0.93^0*0.93^0*1^0))</f>
        <v>0</v>
      </c>
      <c r="AH4" s="408">
        <f t="shared" si="0"/>
        <v>304</v>
      </c>
      <c r="AI4" s="434">
        <f t="shared" ref="AI4:AI12" si="1">AF4*1.07</f>
        <v>325.28000000000003</v>
      </c>
      <c r="AK4" s="409" t="s">
        <v>792</v>
      </c>
    </row>
    <row r="5" spans="1:37" s="409" customFormat="1">
      <c r="A5" s="404">
        <v>3</v>
      </c>
      <c r="B5" s="405" t="s">
        <v>1</v>
      </c>
      <c r="C5" s="405" t="s">
        <v>4914</v>
      </c>
      <c r="D5" s="405" t="s">
        <v>4906</v>
      </c>
      <c r="E5" s="405" t="s">
        <v>273</v>
      </c>
      <c r="F5" s="405" t="s">
        <v>4911</v>
      </c>
      <c r="G5" s="405" t="s">
        <v>133</v>
      </c>
      <c r="H5" s="405" t="s">
        <v>922</v>
      </c>
      <c r="I5" s="405"/>
      <c r="J5" s="405" t="s">
        <v>4774</v>
      </c>
      <c r="K5" s="405" t="s">
        <v>133</v>
      </c>
      <c r="L5" s="405" t="s">
        <v>4915</v>
      </c>
      <c r="M5" s="405" t="s">
        <v>74</v>
      </c>
      <c r="N5" s="405" t="s">
        <v>113</v>
      </c>
      <c r="O5" s="405" t="s">
        <v>4738</v>
      </c>
      <c r="P5" s="405">
        <v>0</v>
      </c>
      <c r="Q5" s="405" t="s">
        <v>133</v>
      </c>
      <c r="R5" s="405" t="s">
        <v>133</v>
      </c>
      <c r="S5" s="405" t="s">
        <v>133</v>
      </c>
      <c r="T5" s="405" t="s">
        <v>133</v>
      </c>
      <c r="U5" s="405" t="s">
        <v>4916</v>
      </c>
      <c r="V5" s="405" t="s">
        <v>68</v>
      </c>
      <c r="W5" s="405" t="s">
        <v>68</v>
      </c>
      <c r="X5" s="405" t="s">
        <v>68</v>
      </c>
      <c r="Y5" s="405" t="s">
        <v>68</v>
      </c>
      <c r="Z5" s="405" t="s">
        <v>69</v>
      </c>
      <c r="AA5" s="405" t="s">
        <v>133</v>
      </c>
      <c r="AB5" s="405" t="s">
        <v>4732</v>
      </c>
      <c r="AC5" s="406">
        <v>100</v>
      </c>
      <c r="AD5" s="406">
        <v>90</v>
      </c>
      <c r="AE5" s="406">
        <v>0</v>
      </c>
      <c r="AF5" s="407">
        <v>304</v>
      </c>
      <c r="AG5" s="407">
        <f>AF5*(1-(0.95^0*0.9^0*0.8^0*0.7^0*0.65^0*0.93^0*0.93^0*1^0))</f>
        <v>0</v>
      </c>
      <c r="AH5" s="408">
        <f t="shared" si="0"/>
        <v>304</v>
      </c>
      <c r="AI5" s="434">
        <f t="shared" si="1"/>
        <v>325.28000000000003</v>
      </c>
    </row>
    <row r="6" spans="1:37" s="409" customFormat="1">
      <c r="A6" s="404">
        <v>4</v>
      </c>
      <c r="B6" s="405" t="s">
        <v>1</v>
      </c>
      <c r="C6" s="405" t="s">
        <v>4917</v>
      </c>
      <c r="D6" s="405" t="s">
        <v>4906</v>
      </c>
      <c r="E6" s="405" t="s">
        <v>298</v>
      </c>
      <c r="F6" s="405" t="s">
        <v>4918</v>
      </c>
      <c r="G6" s="405" t="s">
        <v>133</v>
      </c>
      <c r="H6" s="405" t="s">
        <v>1048</v>
      </c>
      <c r="I6" s="405">
        <v>2000</v>
      </c>
      <c r="J6" s="405" t="s">
        <v>95</v>
      </c>
      <c r="K6" s="405" t="s">
        <v>133</v>
      </c>
      <c r="L6" s="405" t="s">
        <v>133</v>
      </c>
      <c r="M6" s="405" t="s">
        <v>74</v>
      </c>
      <c r="N6" s="405" t="s">
        <v>113</v>
      </c>
      <c r="O6" s="405" t="s">
        <v>4761</v>
      </c>
      <c r="P6" s="405" t="s">
        <v>133</v>
      </c>
      <c r="Q6" s="405" t="s">
        <v>133</v>
      </c>
      <c r="R6" s="405" t="s">
        <v>133</v>
      </c>
      <c r="S6" s="405" t="s">
        <v>133</v>
      </c>
      <c r="T6" s="405" t="s">
        <v>133</v>
      </c>
      <c r="U6" s="405" t="s">
        <v>4919</v>
      </c>
      <c r="V6" s="405" t="s">
        <v>68</v>
      </c>
      <c r="W6" s="405" t="s">
        <v>68</v>
      </c>
      <c r="X6" s="405" t="s">
        <v>68</v>
      </c>
      <c r="Y6" s="405" t="s">
        <v>68</v>
      </c>
      <c r="Z6" s="405" t="s">
        <v>69</v>
      </c>
      <c r="AA6" s="405" t="s">
        <v>133</v>
      </c>
      <c r="AB6" s="405" t="s">
        <v>4732</v>
      </c>
      <c r="AC6" s="406">
        <v>100</v>
      </c>
      <c r="AD6" s="406">
        <v>10</v>
      </c>
      <c r="AE6" s="406">
        <v>0</v>
      </c>
      <c r="AF6" s="407">
        <v>176</v>
      </c>
      <c r="AG6" s="407">
        <v>0</v>
      </c>
      <c r="AH6" s="408">
        <f t="shared" si="0"/>
        <v>176</v>
      </c>
      <c r="AI6" s="434">
        <f t="shared" si="1"/>
        <v>188.32000000000002</v>
      </c>
    </row>
    <row r="7" spans="1:37" s="409" customFormat="1">
      <c r="A7" s="404">
        <v>5</v>
      </c>
      <c r="B7" s="405" t="s">
        <v>1</v>
      </c>
      <c r="C7" s="405" t="s">
        <v>4920</v>
      </c>
      <c r="D7" s="405" t="s">
        <v>4906</v>
      </c>
      <c r="E7" s="405" t="s">
        <v>298</v>
      </c>
      <c r="F7" s="405" t="s">
        <v>4918</v>
      </c>
      <c r="G7" s="405" t="s">
        <v>133</v>
      </c>
      <c r="H7" s="405" t="s">
        <v>1048</v>
      </c>
      <c r="I7" s="405">
        <v>2000</v>
      </c>
      <c r="J7" s="405" t="s">
        <v>95</v>
      </c>
      <c r="K7" s="405" t="s">
        <v>133</v>
      </c>
      <c r="L7" s="405" t="s">
        <v>133</v>
      </c>
      <c r="M7" s="405" t="s">
        <v>74</v>
      </c>
      <c r="N7" s="405" t="s">
        <v>113</v>
      </c>
      <c r="O7" s="405" t="s">
        <v>4738</v>
      </c>
      <c r="P7" s="405" t="s">
        <v>133</v>
      </c>
      <c r="Q7" s="405" t="s">
        <v>133</v>
      </c>
      <c r="R7" s="405" t="s">
        <v>133</v>
      </c>
      <c r="S7" s="405" t="s">
        <v>133</v>
      </c>
      <c r="T7" s="405" t="s">
        <v>133</v>
      </c>
      <c r="U7" s="405" t="s">
        <v>4921</v>
      </c>
      <c r="V7" s="405" t="s">
        <v>68</v>
      </c>
      <c r="W7" s="405" t="s">
        <v>68</v>
      </c>
      <c r="X7" s="405" t="s">
        <v>68</v>
      </c>
      <c r="Y7" s="405" t="s">
        <v>68</v>
      </c>
      <c r="Z7" s="405" t="s">
        <v>69</v>
      </c>
      <c r="AA7" s="405" t="s">
        <v>133</v>
      </c>
      <c r="AB7" s="405" t="s">
        <v>4732</v>
      </c>
      <c r="AC7" s="406">
        <v>100</v>
      </c>
      <c r="AD7" s="406">
        <v>10</v>
      </c>
      <c r="AE7" s="406">
        <v>0</v>
      </c>
      <c r="AF7" s="407">
        <v>176</v>
      </c>
      <c r="AG7" s="407">
        <v>0</v>
      </c>
      <c r="AH7" s="408">
        <f t="shared" si="0"/>
        <v>176</v>
      </c>
      <c r="AI7" s="434">
        <f t="shared" si="1"/>
        <v>188.32000000000002</v>
      </c>
    </row>
    <row r="8" spans="1:37" s="409" customFormat="1">
      <c r="A8" s="404">
        <v>6</v>
      </c>
      <c r="B8" s="405" t="s">
        <v>1</v>
      </c>
      <c r="C8" s="405" t="s">
        <v>4922</v>
      </c>
      <c r="D8" s="405" t="s">
        <v>4906</v>
      </c>
      <c r="E8" s="405" t="s">
        <v>298</v>
      </c>
      <c r="F8" s="405" t="s">
        <v>4923</v>
      </c>
      <c r="G8" s="405" t="s">
        <v>133</v>
      </c>
      <c r="H8" s="405" t="s">
        <v>3335</v>
      </c>
      <c r="I8" s="405">
        <v>2000</v>
      </c>
      <c r="J8" s="405" t="s">
        <v>389</v>
      </c>
      <c r="K8" s="405" t="s">
        <v>133</v>
      </c>
      <c r="L8" s="405" t="s">
        <v>133</v>
      </c>
      <c r="M8" s="405" t="s">
        <v>74</v>
      </c>
      <c r="N8" s="405" t="s">
        <v>113</v>
      </c>
      <c r="O8" s="405" t="s">
        <v>4738</v>
      </c>
      <c r="P8" s="405" t="s">
        <v>133</v>
      </c>
      <c r="Q8" s="405" t="s">
        <v>133</v>
      </c>
      <c r="R8" s="405" t="s">
        <v>133</v>
      </c>
      <c r="S8" s="405" t="s">
        <v>133</v>
      </c>
      <c r="T8" s="405" t="s">
        <v>133</v>
      </c>
      <c r="U8" s="405" t="s">
        <v>4924</v>
      </c>
      <c r="V8" s="405" t="s">
        <v>68</v>
      </c>
      <c r="W8" s="405" t="s">
        <v>68</v>
      </c>
      <c r="X8" s="405" t="s">
        <v>68</v>
      </c>
      <c r="Y8" s="405" t="s">
        <v>68</v>
      </c>
      <c r="Z8" s="405" t="s">
        <v>69</v>
      </c>
      <c r="AA8" s="405" t="s">
        <v>133</v>
      </c>
      <c r="AB8" s="405" t="s">
        <v>4732</v>
      </c>
      <c r="AC8" s="406">
        <v>100</v>
      </c>
      <c r="AD8" s="406">
        <v>15</v>
      </c>
      <c r="AE8" s="406">
        <v>0</v>
      </c>
      <c r="AF8" s="407">
        <v>184</v>
      </c>
      <c r="AG8" s="407">
        <v>0</v>
      </c>
      <c r="AH8" s="408">
        <f t="shared" si="0"/>
        <v>184</v>
      </c>
      <c r="AI8" s="434">
        <f t="shared" si="1"/>
        <v>196.88000000000002</v>
      </c>
    </row>
    <row r="9" spans="1:37" s="409" customFormat="1">
      <c r="A9" s="404">
        <v>7</v>
      </c>
      <c r="B9" s="405" t="s">
        <v>1</v>
      </c>
      <c r="C9" s="405" t="s">
        <v>4925</v>
      </c>
      <c r="D9" s="405" t="s">
        <v>4906</v>
      </c>
      <c r="E9" s="405" t="s">
        <v>298</v>
      </c>
      <c r="F9" s="405" t="s">
        <v>4926</v>
      </c>
      <c r="G9" s="405" t="s">
        <v>133</v>
      </c>
      <c r="H9" s="405" t="s">
        <v>1048</v>
      </c>
      <c r="I9" s="405">
        <v>2000</v>
      </c>
      <c r="J9" s="405" t="s">
        <v>670</v>
      </c>
      <c r="K9" s="405" t="s">
        <v>133</v>
      </c>
      <c r="L9" s="405" t="s">
        <v>133</v>
      </c>
      <c r="M9" s="405" t="s">
        <v>113</v>
      </c>
      <c r="N9" s="405" t="s">
        <v>113</v>
      </c>
      <c r="O9" s="405" t="s">
        <v>4738</v>
      </c>
      <c r="P9" s="405" t="s">
        <v>133</v>
      </c>
      <c r="Q9" s="405" t="s">
        <v>133</v>
      </c>
      <c r="R9" s="405" t="s">
        <v>133</v>
      </c>
      <c r="S9" s="405" t="s">
        <v>133</v>
      </c>
      <c r="T9" s="405" t="s">
        <v>133</v>
      </c>
      <c r="U9" s="405" t="s">
        <v>4927</v>
      </c>
      <c r="V9" s="405" t="s">
        <v>68</v>
      </c>
      <c r="W9" s="405" t="s">
        <v>68</v>
      </c>
      <c r="X9" s="405" t="s">
        <v>68</v>
      </c>
      <c r="Y9" s="405" t="s">
        <v>68</v>
      </c>
      <c r="Z9" s="405" t="s">
        <v>69</v>
      </c>
      <c r="AA9" s="405" t="s">
        <v>133</v>
      </c>
      <c r="AB9" s="405" t="s">
        <v>4732</v>
      </c>
      <c r="AC9" s="406">
        <v>100</v>
      </c>
      <c r="AD9" s="406">
        <v>18</v>
      </c>
      <c r="AE9" s="406">
        <v>0</v>
      </c>
      <c r="AF9" s="407">
        <v>188.8</v>
      </c>
      <c r="AG9" s="407">
        <v>0</v>
      </c>
      <c r="AH9" s="408">
        <f t="shared" si="0"/>
        <v>188.8</v>
      </c>
      <c r="AI9" s="434">
        <f t="shared" si="1"/>
        <v>202.01600000000002</v>
      </c>
    </row>
    <row r="10" spans="1:37" s="409" customFormat="1">
      <c r="A10" s="404">
        <v>8</v>
      </c>
      <c r="B10" s="405" t="s">
        <v>4928</v>
      </c>
      <c r="C10" s="405" t="s">
        <v>4929</v>
      </c>
      <c r="D10" s="405" t="s">
        <v>4906</v>
      </c>
      <c r="E10" s="405" t="s">
        <v>959</v>
      </c>
      <c r="F10" s="405" t="s">
        <v>4930</v>
      </c>
      <c r="G10" s="405" t="s">
        <v>133</v>
      </c>
      <c r="H10" s="405" t="s">
        <v>4931</v>
      </c>
      <c r="I10" s="405">
        <v>3000</v>
      </c>
      <c r="J10" s="405" t="s">
        <v>396</v>
      </c>
      <c r="K10" s="405" t="s">
        <v>194</v>
      </c>
      <c r="L10" s="405" t="s">
        <v>988</v>
      </c>
      <c r="M10" s="405" t="s">
        <v>113</v>
      </c>
      <c r="N10" s="405" t="s">
        <v>113</v>
      </c>
      <c r="O10" s="405" t="s">
        <v>4738</v>
      </c>
      <c r="P10" s="405" t="s">
        <v>133</v>
      </c>
      <c r="Q10" s="405" t="s">
        <v>133</v>
      </c>
      <c r="R10" s="405" t="s">
        <v>133</v>
      </c>
      <c r="S10" s="405" t="s">
        <v>4908</v>
      </c>
      <c r="T10" s="405" t="s">
        <v>133</v>
      </c>
      <c r="U10" s="405" t="s">
        <v>4932</v>
      </c>
      <c r="V10" s="405" t="s">
        <v>68</v>
      </c>
      <c r="W10" s="405" t="s">
        <v>68</v>
      </c>
      <c r="X10" s="405" t="s">
        <v>68</v>
      </c>
      <c r="Y10" s="405" t="s">
        <v>68</v>
      </c>
      <c r="Z10" s="405" t="s">
        <v>69</v>
      </c>
      <c r="AA10" s="405" t="s">
        <v>133</v>
      </c>
      <c r="AB10" s="405" t="s">
        <v>4732</v>
      </c>
      <c r="AC10" s="406">
        <v>100</v>
      </c>
      <c r="AD10" s="406">
        <v>25</v>
      </c>
      <c r="AE10" s="406">
        <v>8</v>
      </c>
      <c r="AF10" s="407">
        <v>212.8</v>
      </c>
      <c r="AG10" s="407">
        <f>AF10*(1-(0.95^0*0.9^0*0.8^0*0.7^0*0.65^0*0.93^0*0.93^0*1^0))</f>
        <v>0</v>
      </c>
      <c r="AH10" s="408">
        <f t="shared" si="0"/>
        <v>212.8</v>
      </c>
      <c r="AI10" s="434">
        <f t="shared" si="1"/>
        <v>227.69600000000003</v>
      </c>
    </row>
    <row r="11" spans="1:37" s="409" customFormat="1">
      <c r="A11" s="404">
        <v>9</v>
      </c>
      <c r="B11" s="405" t="s">
        <v>4933</v>
      </c>
      <c r="C11" s="405" t="s">
        <v>4934</v>
      </c>
      <c r="D11" s="405" t="s">
        <v>4906</v>
      </c>
      <c r="E11" s="405" t="s">
        <v>200</v>
      </c>
      <c r="F11" s="405" t="s">
        <v>4935</v>
      </c>
      <c r="G11" s="405" t="s">
        <v>133</v>
      </c>
      <c r="H11" s="405" t="s">
        <v>4829</v>
      </c>
      <c r="I11" s="405"/>
      <c r="J11" s="405">
        <v>256</v>
      </c>
      <c r="K11" s="405" t="s">
        <v>437</v>
      </c>
      <c r="L11" s="405" t="s">
        <v>4936</v>
      </c>
      <c r="M11" s="405" t="s">
        <v>113</v>
      </c>
      <c r="N11" s="405" t="s">
        <v>113</v>
      </c>
      <c r="O11" s="405" t="s">
        <v>4778</v>
      </c>
      <c r="P11" s="405" t="s">
        <v>133</v>
      </c>
      <c r="Q11" s="405" t="s">
        <v>133</v>
      </c>
      <c r="R11" s="405" t="s">
        <v>133</v>
      </c>
      <c r="S11" s="405" t="s">
        <v>4908</v>
      </c>
      <c r="T11" s="405" t="s">
        <v>375</v>
      </c>
      <c r="U11" s="405" t="s">
        <v>4937</v>
      </c>
      <c r="V11" s="405" t="s">
        <v>68</v>
      </c>
      <c r="W11" s="405" t="s">
        <v>68</v>
      </c>
      <c r="X11" s="405" t="s">
        <v>68</v>
      </c>
      <c r="Y11" s="405" t="s">
        <v>68</v>
      </c>
      <c r="Z11" s="405" t="s">
        <v>69</v>
      </c>
      <c r="AA11" s="405" t="s">
        <v>133</v>
      </c>
      <c r="AB11" s="405" t="s">
        <v>4732</v>
      </c>
      <c r="AC11" s="406">
        <v>120</v>
      </c>
      <c r="AD11" s="406">
        <v>240</v>
      </c>
      <c r="AE11" s="406">
        <v>60</v>
      </c>
      <c r="AF11" s="407">
        <v>672</v>
      </c>
      <c r="AG11" s="407">
        <f>AF11*(1-(0.95^0*0.9^0*0.8^0*0.7^0*0.65^0*0.93^0*0.93^0*1^0))</f>
        <v>0</v>
      </c>
      <c r="AH11" s="408">
        <f t="shared" si="0"/>
        <v>672</v>
      </c>
      <c r="AI11" s="434">
        <f t="shared" si="1"/>
        <v>719.04000000000008</v>
      </c>
    </row>
    <row r="12" spans="1:37" s="417" customFormat="1" ht="15.75" thickBot="1">
      <c r="A12" s="411">
        <v>10</v>
      </c>
      <c r="B12" s="412" t="s">
        <v>4933</v>
      </c>
      <c r="C12" s="412" t="s">
        <v>4938</v>
      </c>
      <c r="D12" s="412" t="s">
        <v>4906</v>
      </c>
      <c r="E12" s="412" t="s">
        <v>233</v>
      </c>
      <c r="F12" s="412" t="s">
        <v>4935</v>
      </c>
      <c r="G12" s="412" t="s">
        <v>133</v>
      </c>
      <c r="H12" s="412" t="s">
        <v>4829</v>
      </c>
      <c r="I12" s="412"/>
      <c r="J12" s="412" t="s">
        <v>4788</v>
      </c>
      <c r="K12" s="412" t="s">
        <v>437</v>
      </c>
      <c r="L12" s="412" t="s">
        <v>4939</v>
      </c>
      <c r="M12" s="412" t="s">
        <v>113</v>
      </c>
      <c r="N12" s="412" t="s">
        <v>113</v>
      </c>
      <c r="O12" s="412" t="s">
        <v>4778</v>
      </c>
      <c r="P12" s="412" t="s">
        <v>133</v>
      </c>
      <c r="Q12" s="412" t="s">
        <v>133</v>
      </c>
      <c r="R12" s="412" t="s">
        <v>133</v>
      </c>
      <c r="S12" s="412" t="s">
        <v>4908</v>
      </c>
      <c r="T12" s="412" t="s">
        <v>375</v>
      </c>
      <c r="U12" s="412" t="s">
        <v>4940</v>
      </c>
      <c r="V12" s="412" t="s">
        <v>68</v>
      </c>
      <c r="W12" s="412" t="s">
        <v>68</v>
      </c>
      <c r="X12" s="412" t="s">
        <v>68</v>
      </c>
      <c r="Y12" s="412" t="s">
        <v>68</v>
      </c>
      <c r="Z12" s="412" t="s">
        <v>69</v>
      </c>
      <c r="AA12" s="412" t="s">
        <v>133</v>
      </c>
      <c r="AB12" s="412" t="s">
        <v>4732</v>
      </c>
      <c r="AC12" s="413">
        <v>120</v>
      </c>
      <c r="AD12" s="413">
        <v>180</v>
      </c>
      <c r="AE12" s="413">
        <v>216</v>
      </c>
      <c r="AF12" s="414">
        <v>825.6</v>
      </c>
      <c r="AG12" s="414">
        <f>AF12*(1-(0.95^0*0.9^0*0.8^0*0.7^0*0.65^0*0.93^0*0.93^0*1^0))</f>
        <v>0</v>
      </c>
      <c r="AH12" s="415">
        <f t="shared" si="0"/>
        <v>825.6</v>
      </c>
      <c r="AI12" s="451">
        <f t="shared" si="1"/>
        <v>883.39200000000005</v>
      </c>
    </row>
    <row r="13" spans="1:37" s="11" customFormat="1" ht="15.75" thickBot="1">
      <c r="A13" s="382"/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15"/>
      <c r="AD13" s="15"/>
      <c r="AE13" s="15"/>
      <c r="AF13" s="376"/>
      <c r="AG13" s="376"/>
      <c r="AH13" s="17"/>
      <c r="AI13" s="16"/>
    </row>
    <row r="14" spans="1:37" s="622" customFormat="1" ht="15.75" thickBot="1">
      <c r="A14" s="439" t="s">
        <v>22</v>
      </c>
      <c r="B14" s="618" t="s">
        <v>23</v>
      </c>
      <c r="C14" s="618" t="s">
        <v>24</v>
      </c>
      <c r="D14" s="618" t="s">
        <v>25</v>
      </c>
      <c r="E14" s="618" t="s">
        <v>26</v>
      </c>
      <c r="F14" s="618" t="s">
        <v>27</v>
      </c>
      <c r="G14" s="618" t="s">
        <v>28</v>
      </c>
      <c r="H14" s="618" t="s">
        <v>29</v>
      </c>
      <c r="I14" s="618" t="s">
        <v>30</v>
      </c>
      <c r="J14" s="618" t="s">
        <v>31</v>
      </c>
      <c r="K14" s="618" t="s">
        <v>32</v>
      </c>
      <c r="L14" s="618" t="s">
        <v>33</v>
      </c>
      <c r="M14" s="618" t="s">
        <v>34</v>
      </c>
      <c r="N14" s="618" t="s">
        <v>35</v>
      </c>
      <c r="O14" s="618" t="s">
        <v>36</v>
      </c>
      <c r="P14" s="618" t="s">
        <v>37</v>
      </c>
      <c r="Q14" s="618" t="s">
        <v>38</v>
      </c>
      <c r="R14" s="618" t="s">
        <v>39</v>
      </c>
      <c r="S14" s="618" t="s">
        <v>40</v>
      </c>
      <c r="T14" s="618" t="s">
        <v>41</v>
      </c>
      <c r="U14" s="618" t="s">
        <v>42</v>
      </c>
      <c r="V14" s="618" t="s">
        <v>43</v>
      </c>
      <c r="W14" s="618" t="s">
        <v>44</v>
      </c>
      <c r="X14" s="618" t="s">
        <v>45</v>
      </c>
      <c r="Y14" s="618" t="s">
        <v>46</v>
      </c>
      <c r="Z14" s="618" t="s">
        <v>47</v>
      </c>
      <c r="AA14" s="618" t="s">
        <v>48</v>
      </c>
      <c r="AB14" s="618" t="s">
        <v>49</v>
      </c>
      <c r="AC14" s="377" t="s">
        <v>50</v>
      </c>
      <c r="AD14" s="377" t="s">
        <v>51</v>
      </c>
      <c r="AE14" s="377" t="s">
        <v>52</v>
      </c>
      <c r="AF14" s="377" t="s">
        <v>53</v>
      </c>
      <c r="AG14" s="377" t="s">
        <v>54</v>
      </c>
      <c r="AH14" s="377" t="s">
        <v>55</v>
      </c>
      <c r="AI14" s="619" t="s">
        <v>56</v>
      </c>
      <c r="AJ14" s="620"/>
      <c r="AK14" s="621"/>
    </row>
    <row r="15" spans="1:37" s="409" customFormat="1">
      <c r="A15" s="404">
        <v>1</v>
      </c>
      <c r="B15" s="405" t="s">
        <v>4941</v>
      </c>
      <c r="C15" s="405" t="s">
        <v>4942</v>
      </c>
      <c r="D15" s="405" t="s">
        <v>4943</v>
      </c>
      <c r="E15" s="405" t="s">
        <v>1090</v>
      </c>
      <c r="F15" s="405" t="s">
        <v>4944</v>
      </c>
      <c r="G15" s="405" t="s">
        <v>133</v>
      </c>
      <c r="H15" s="405" t="s">
        <v>4945</v>
      </c>
      <c r="I15" s="405" t="s">
        <v>133</v>
      </c>
      <c r="J15" s="405" t="s">
        <v>4946</v>
      </c>
      <c r="K15" s="405" t="s">
        <v>133</v>
      </c>
      <c r="L15" s="405" t="s">
        <v>133</v>
      </c>
      <c r="M15" s="405" t="s">
        <v>113</v>
      </c>
      <c r="N15" s="405" t="s">
        <v>113</v>
      </c>
      <c r="O15" s="405" t="s">
        <v>4947</v>
      </c>
      <c r="P15" s="405" t="s">
        <v>133</v>
      </c>
      <c r="Q15" s="405" t="s">
        <v>133</v>
      </c>
      <c r="R15" s="405" t="s">
        <v>133</v>
      </c>
      <c r="S15" s="405" t="s">
        <v>133</v>
      </c>
      <c r="T15" s="405" t="s">
        <v>133</v>
      </c>
      <c r="U15" s="405" t="s">
        <v>4948</v>
      </c>
      <c r="V15" s="405" t="s">
        <v>68</v>
      </c>
      <c r="W15" s="405" t="s">
        <v>68</v>
      </c>
      <c r="X15" s="405" t="s">
        <v>68</v>
      </c>
      <c r="Y15" s="405" t="s">
        <v>68</v>
      </c>
      <c r="Z15" s="405" t="s">
        <v>69</v>
      </c>
      <c r="AA15" s="405" t="s">
        <v>133</v>
      </c>
      <c r="AB15" s="405" t="s">
        <v>4732</v>
      </c>
      <c r="AC15" s="406">
        <v>150</v>
      </c>
      <c r="AD15" s="406">
        <v>0</v>
      </c>
      <c r="AE15" s="406">
        <v>0</v>
      </c>
      <c r="AF15" s="407">
        <v>240</v>
      </c>
      <c r="AG15" s="407">
        <v>0</v>
      </c>
      <c r="AH15" s="408">
        <f t="shared" ref="AH15:AH20" si="2">AF15-AG15</f>
        <v>240</v>
      </c>
      <c r="AI15" s="434">
        <f>AF15*1.07</f>
        <v>256.8</v>
      </c>
      <c r="AJ15" s="410"/>
      <c r="AK15" s="409" t="s">
        <v>789</v>
      </c>
    </row>
    <row r="16" spans="1:37" s="409" customFormat="1">
      <c r="A16" s="404">
        <v>2</v>
      </c>
      <c r="B16" s="405" t="s">
        <v>4941</v>
      </c>
      <c r="C16" s="405" t="s">
        <v>4949</v>
      </c>
      <c r="D16" s="405" t="s">
        <v>4943</v>
      </c>
      <c r="E16" s="405" t="s">
        <v>1090</v>
      </c>
      <c r="F16" s="405" t="s">
        <v>4944</v>
      </c>
      <c r="G16" s="405" t="s">
        <v>133</v>
      </c>
      <c r="H16" s="405" t="s">
        <v>4945</v>
      </c>
      <c r="I16" s="405" t="s">
        <v>133</v>
      </c>
      <c r="J16" s="405" t="s">
        <v>4946</v>
      </c>
      <c r="K16" s="405" t="s">
        <v>133</v>
      </c>
      <c r="L16" s="405" t="s">
        <v>133</v>
      </c>
      <c r="M16" s="405" t="s">
        <v>113</v>
      </c>
      <c r="N16" s="405" t="s">
        <v>113</v>
      </c>
      <c r="O16" s="405" t="s">
        <v>4947</v>
      </c>
      <c r="P16" s="405" t="s">
        <v>133</v>
      </c>
      <c r="Q16" s="405" t="s">
        <v>133</v>
      </c>
      <c r="R16" s="405" t="s">
        <v>133</v>
      </c>
      <c r="S16" s="405" t="s">
        <v>133</v>
      </c>
      <c r="T16" s="405" t="s">
        <v>133</v>
      </c>
      <c r="U16" s="405" t="s">
        <v>4950</v>
      </c>
      <c r="V16" s="405" t="s">
        <v>68</v>
      </c>
      <c r="W16" s="405" t="s">
        <v>68</v>
      </c>
      <c r="X16" s="405" t="s">
        <v>68</v>
      </c>
      <c r="Y16" s="405" t="s">
        <v>68</v>
      </c>
      <c r="Z16" s="405" t="s">
        <v>69</v>
      </c>
      <c r="AA16" s="405" t="s">
        <v>133</v>
      </c>
      <c r="AB16" s="405" t="s">
        <v>4732</v>
      </c>
      <c r="AC16" s="406">
        <v>150</v>
      </c>
      <c r="AD16" s="406">
        <v>0</v>
      </c>
      <c r="AE16" s="406">
        <v>0</v>
      </c>
      <c r="AF16" s="407">
        <v>240</v>
      </c>
      <c r="AG16" s="407">
        <v>0</v>
      </c>
      <c r="AH16" s="408">
        <f t="shared" si="2"/>
        <v>240</v>
      </c>
      <c r="AI16" s="434">
        <f t="shared" ref="AI16:AI20" si="3">AF16*1.07</f>
        <v>256.8</v>
      </c>
      <c r="AJ16" s="410"/>
      <c r="AK16" s="409" t="s">
        <v>792</v>
      </c>
    </row>
    <row r="17" spans="1:37" s="409" customFormat="1">
      <c r="A17" s="404">
        <v>3</v>
      </c>
      <c r="B17" s="405" t="s">
        <v>4941</v>
      </c>
      <c r="C17" s="405" t="s">
        <v>4951</v>
      </c>
      <c r="D17" s="405" t="s">
        <v>4943</v>
      </c>
      <c r="E17" s="405" t="s">
        <v>1090</v>
      </c>
      <c r="F17" s="405" t="s">
        <v>4944</v>
      </c>
      <c r="G17" s="405" t="s">
        <v>133</v>
      </c>
      <c r="H17" s="405" t="s">
        <v>4945</v>
      </c>
      <c r="I17" s="405" t="s">
        <v>133</v>
      </c>
      <c r="J17" s="405" t="s">
        <v>4946</v>
      </c>
      <c r="K17" s="405" t="s">
        <v>133</v>
      </c>
      <c r="L17" s="405" t="s">
        <v>133</v>
      </c>
      <c r="M17" s="405" t="s">
        <v>113</v>
      </c>
      <c r="N17" s="405" t="s">
        <v>113</v>
      </c>
      <c r="O17" s="405" t="s">
        <v>4947</v>
      </c>
      <c r="P17" s="405" t="s">
        <v>133</v>
      </c>
      <c r="Q17" s="405" t="s">
        <v>133</v>
      </c>
      <c r="R17" s="405" t="s">
        <v>133</v>
      </c>
      <c r="S17" s="405" t="s">
        <v>133</v>
      </c>
      <c r="T17" s="405" t="s">
        <v>133</v>
      </c>
      <c r="U17" s="405" t="s">
        <v>4952</v>
      </c>
      <c r="V17" s="405" t="s">
        <v>68</v>
      </c>
      <c r="W17" s="405" t="s">
        <v>68</v>
      </c>
      <c r="X17" s="405" t="s">
        <v>68</v>
      </c>
      <c r="Y17" s="405" t="s">
        <v>68</v>
      </c>
      <c r="Z17" s="405" t="s">
        <v>69</v>
      </c>
      <c r="AA17" s="405" t="s">
        <v>133</v>
      </c>
      <c r="AB17" s="405" t="s">
        <v>4732</v>
      </c>
      <c r="AC17" s="406">
        <v>150</v>
      </c>
      <c r="AD17" s="406">
        <v>0</v>
      </c>
      <c r="AE17" s="406">
        <v>0</v>
      </c>
      <c r="AF17" s="407">
        <v>240</v>
      </c>
      <c r="AG17" s="407">
        <v>0</v>
      </c>
      <c r="AH17" s="408">
        <f t="shared" si="2"/>
        <v>240</v>
      </c>
      <c r="AI17" s="434">
        <f t="shared" si="3"/>
        <v>256.8</v>
      </c>
      <c r="AJ17" s="410"/>
    </row>
    <row r="18" spans="1:37" s="409" customFormat="1">
      <c r="A18" s="404">
        <v>4</v>
      </c>
      <c r="B18" s="405" t="s">
        <v>4941</v>
      </c>
      <c r="C18" s="405" t="s">
        <v>4953</v>
      </c>
      <c r="D18" s="405" t="s">
        <v>4943</v>
      </c>
      <c r="E18" s="405" t="s">
        <v>1090</v>
      </c>
      <c r="F18" s="405" t="s">
        <v>4944</v>
      </c>
      <c r="G18" s="405" t="s">
        <v>133</v>
      </c>
      <c r="H18" s="405" t="s">
        <v>4945</v>
      </c>
      <c r="I18" s="405" t="s">
        <v>133</v>
      </c>
      <c r="J18" s="405" t="s">
        <v>4946</v>
      </c>
      <c r="K18" s="405" t="s">
        <v>133</v>
      </c>
      <c r="L18" s="405" t="s">
        <v>133</v>
      </c>
      <c r="M18" s="405" t="s">
        <v>113</v>
      </c>
      <c r="N18" s="405" t="s">
        <v>113</v>
      </c>
      <c r="O18" s="405" t="s">
        <v>4947</v>
      </c>
      <c r="P18" s="405" t="s">
        <v>133</v>
      </c>
      <c r="Q18" s="405" t="s">
        <v>133</v>
      </c>
      <c r="R18" s="405" t="s">
        <v>133</v>
      </c>
      <c r="S18" s="405" t="s">
        <v>133</v>
      </c>
      <c r="T18" s="405" t="s">
        <v>133</v>
      </c>
      <c r="U18" s="405" t="s">
        <v>4954</v>
      </c>
      <c r="V18" s="405" t="s">
        <v>68</v>
      </c>
      <c r="W18" s="405" t="s">
        <v>68</v>
      </c>
      <c r="X18" s="405" t="s">
        <v>68</v>
      </c>
      <c r="Y18" s="405" t="s">
        <v>68</v>
      </c>
      <c r="Z18" s="405" t="s">
        <v>69</v>
      </c>
      <c r="AA18" s="405" t="s">
        <v>133</v>
      </c>
      <c r="AB18" s="405" t="s">
        <v>4732</v>
      </c>
      <c r="AC18" s="406">
        <v>150</v>
      </c>
      <c r="AD18" s="406">
        <v>0</v>
      </c>
      <c r="AE18" s="406">
        <v>0</v>
      </c>
      <c r="AF18" s="407">
        <v>240</v>
      </c>
      <c r="AG18" s="407">
        <v>0</v>
      </c>
      <c r="AH18" s="408">
        <f t="shared" si="2"/>
        <v>240</v>
      </c>
      <c r="AI18" s="434">
        <f t="shared" si="3"/>
        <v>256.8</v>
      </c>
      <c r="AJ18" s="410"/>
    </row>
    <row r="19" spans="1:37" s="409" customFormat="1">
      <c r="A19" s="404">
        <v>5</v>
      </c>
      <c r="B19" s="405" t="s">
        <v>4941</v>
      </c>
      <c r="C19" s="405" t="s">
        <v>4955</v>
      </c>
      <c r="D19" s="405" t="s">
        <v>4943</v>
      </c>
      <c r="E19" s="405" t="s">
        <v>1090</v>
      </c>
      <c r="F19" s="405" t="s">
        <v>4944</v>
      </c>
      <c r="G19" s="405" t="s">
        <v>133</v>
      </c>
      <c r="H19" s="405" t="s">
        <v>4945</v>
      </c>
      <c r="I19" s="405" t="s">
        <v>133</v>
      </c>
      <c r="J19" s="405" t="s">
        <v>4946</v>
      </c>
      <c r="K19" s="405" t="s">
        <v>133</v>
      </c>
      <c r="L19" s="405" t="s">
        <v>133</v>
      </c>
      <c r="M19" s="405" t="s">
        <v>113</v>
      </c>
      <c r="N19" s="405" t="s">
        <v>113</v>
      </c>
      <c r="O19" s="405" t="s">
        <v>4947</v>
      </c>
      <c r="P19" s="405" t="s">
        <v>133</v>
      </c>
      <c r="Q19" s="405" t="s">
        <v>133</v>
      </c>
      <c r="R19" s="405" t="s">
        <v>133</v>
      </c>
      <c r="S19" s="405" t="s">
        <v>133</v>
      </c>
      <c r="T19" s="405" t="s">
        <v>133</v>
      </c>
      <c r="U19" s="405" t="s">
        <v>4956</v>
      </c>
      <c r="V19" s="405" t="s">
        <v>68</v>
      </c>
      <c r="W19" s="405" t="s">
        <v>68</v>
      </c>
      <c r="X19" s="405" t="s">
        <v>68</v>
      </c>
      <c r="Y19" s="405" t="s">
        <v>68</v>
      </c>
      <c r="Z19" s="405" t="s">
        <v>69</v>
      </c>
      <c r="AA19" s="405" t="s">
        <v>133</v>
      </c>
      <c r="AB19" s="405" t="s">
        <v>4732</v>
      </c>
      <c r="AC19" s="406">
        <v>150</v>
      </c>
      <c r="AD19" s="406">
        <v>0</v>
      </c>
      <c r="AE19" s="406">
        <v>0</v>
      </c>
      <c r="AF19" s="407">
        <v>240</v>
      </c>
      <c r="AG19" s="407">
        <v>0</v>
      </c>
      <c r="AH19" s="408">
        <f t="shared" si="2"/>
        <v>240</v>
      </c>
      <c r="AI19" s="434">
        <f t="shared" si="3"/>
        <v>256.8</v>
      </c>
      <c r="AJ19" s="410"/>
    </row>
    <row r="20" spans="1:37" s="417" customFormat="1" ht="15.75" thickBot="1">
      <c r="A20" s="411">
        <v>6</v>
      </c>
      <c r="B20" s="412" t="s">
        <v>4941</v>
      </c>
      <c r="C20" s="412" t="s">
        <v>4957</v>
      </c>
      <c r="D20" s="412" t="s">
        <v>4943</v>
      </c>
      <c r="E20" s="412" t="s">
        <v>1090</v>
      </c>
      <c r="F20" s="412" t="s">
        <v>4944</v>
      </c>
      <c r="G20" s="412" t="s">
        <v>133</v>
      </c>
      <c r="H20" s="412" t="s">
        <v>4945</v>
      </c>
      <c r="I20" s="412" t="s">
        <v>133</v>
      </c>
      <c r="J20" s="412" t="s">
        <v>4946</v>
      </c>
      <c r="K20" s="412" t="s">
        <v>133</v>
      </c>
      <c r="L20" s="412" t="s">
        <v>133</v>
      </c>
      <c r="M20" s="412" t="s">
        <v>113</v>
      </c>
      <c r="N20" s="412" t="s">
        <v>113</v>
      </c>
      <c r="O20" s="412" t="s">
        <v>4947</v>
      </c>
      <c r="P20" s="412" t="s">
        <v>133</v>
      </c>
      <c r="Q20" s="412" t="s">
        <v>133</v>
      </c>
      <c r="R20" s="412" t="s">
        <v>133</v>
      </c>
      <c r="S20" s="412" t="s">
        <v>133</v>
      </c>
      <c r="T20" s="412" t="s">
        <v>133</v>
      </c>
      <c r="U20" s="412" t="s">
        <v>4958</v>
      </c>
      <c r="V20" s="412" t="s">
        <v>68</v>
      </c>
      <c r="W20" s="412" t="s">
        <v>68</v>
      </c>
      <c r="X20" s="412" t="s">
        <v>68</v>
      </c>
      <c r="Y20" s="412" t="s">
        <v>68</v>
      </c>
      <c r="Z20" s="412" t="s">
        <v>69</v>
      </c>
      <c r="AA20" s="412" t="s">
        <v>133</v>
      </c>
      <c r="AB20" s="412" t="s">
        <v>4732</v>
      </c>
      <c r="AC20" s="413">
        <v>150</v>
      </c>
      <c r="AD20" s="413">
        <v>0</v>
      </c>
      <c r="AE20" s="413">
        <v>0</v>
      </c>
      <c r="AF20" s="414">
        <v>240</v>
      </c>
      <c r="AG20" s="414">
        <v>0</v>
      </c>
      <c r="AH20" s="415">
        <f t="shared" si="2"/>
        <v>240</v>
      </c>
      <c r="AI20" s="451">
        <f t="shared" si="3"/>
        <v>256.8</v>
      </c>
      <c r="AJ20" s="416"/>
    </row>
    <row r="21" spans="1:37" s="11" customFormat="1" ht="15.75" thickBot="1">
      <c r="A21" s="382"/>
      <c r="B21" s="68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15"/>
      <c r="AD21" s="15"/>
      <c r="AE21" s="15"/>
      <c r="AF21" s="376"/>
      <c r="AG21" s="376"/>
      <c r="AH21" s="17"/>
      <c r="AI21" s="16"/>
    </row>
    <row r="22" spans="1:37" s="622" customFormat="1" ht="15.75" thickBot="1">
      <c r="A22" s="439" t="s">
        <v>22</v>
      </c>
      <c r="B22" s="618" t="s">
        <v>23</v>
      </c>
      <c r="C22" s="618" t="s">
        <v>24</v>
      </c>
      <c r="D22" s="618" t="s">
        <v>25</v>
      </c>
      <c r="E22" s="618" t="s">
        <v>26</v>
      </c>
      <c r="F22" s="618" t="s">
        <v>27</v>
      </c>
      <c r="G22" s="618" t="s">
        <v>28</v>
      </c>
      <c r="H22" s="618" t="s">
        <v>29</v>
      </c>
      <c r="I22" s="618" t="s">
        <v>30</v>
      </c>
      <c r="J22" s="618" t="s">
        <v>31</v>
      </c>
      <c r="K22" s="618" t="s">
        <v>32</v>
      </c>
      <c r="L22" s="618" t="s">
        <v>33</v>
      </c>
      <c r="M22" s="618" t="s">
        <v>34</v>
      </c>
      <c r="N22" s="618" t="s">
        <v>35</v>
      </c>
      <c r="O22" s="618" t="s">
        <v>36</v>
      </c>
      <c r="P22" s="618" t="s">
        <v>37</v>
      </c>
      <c r="Q22" s="618" t="s">
        <v>38</v>
      </c>
      <c r="R22" s="618" t="s">
        <v>39</v>
      </c>
      <c r="S22" s="618" t="s">
        <v>40</v>
      </c>
      <c r="T22" s="618" t="s">
        <v>41</v>
      </c>
      <c r="U22" s="618" t="s">
        <v>42</v>
      </c>
      <c r="V22" s="618" t="s">
        <v>43</v>
      </c>
      <c r="W22" s="618" t="s">
        <v>44</v>
      </c>
      <c r="X22" s="618" t="s">
        <v>45</v>
      </c>
      <c r="Y22" s="618" t="s">
        <v>46</v>
      </c>
      <c r="Z22" s="618" t="s">
        <v>47</v>
      </c>
      <c r="AA22" s="618" t="s">
        <v>48</v>
      </c>
      <c r="AB22" s="618" t="s">
        <v>49</v>
      </c>
      <c r="AC22" s="377" t="s">
        <v>50</v>
      </c>
      <c r="AD22" s="377" t="s">
        <v>51</v>
      </c>
      <c r="AE22" s="377" t="s">
        <v>52</v>
      </c>
      <c r="AF22" s="377" t="s">
        <v>53</v>
      </c>
      <c r="AG22" s="377" t="s">
        <v>54</v>
      </c>
      <c r="AH22" s="377" t="s">
        <v>55</v>
      </c>
      <c r="AI22" s="619" t="s">
        <v>56</v>
      </c>
      <c r="AJ22" s="620"/>
      <c r="AK22" s="621"/>
    </row>
    <row r="23" spans="1:37" s="409" customFormat="1">
      <c r="A23" s="404">
        <v>1</v>
      </c>
      <c r="B23" s="405" t="s">
        <v>4544</v>
      </c>
      <c r="C23" s="405" t="s">
        <v>4959</v>
      </c>
      <c r="D23" s="405" t="s">
        <v>4960</v>
      </c>
      <c r="E23" s="405" t="s">
        <v>207</v>
      </c>
      <c r="F23" s="405" t="s">
        <v>4961</v>
      </c>
      <c r="G23" s="405"/>
      <c r="H23" s="405" t="s">
        <v>4945</v>
      </c>
      <c r="I23" s="405"/>
      <c r="J23" s="405" t="s">
        <v>447</v>
      </c>
      <c r="K23" s="405" t="s">
        <v>194</v>
      </c>
      <c r="L23" s="405" t="s">
        <v>4962</v>
      </c>
      <c r="M23" s="405" t="s">
        <v>113</v>
      </c>
      <c r="N23" s="405" t="s">
        <v>113</v>
      </c>
      <c r="O23" s="405" t="s">
        <v>4738</v>
      </c>
      <c r="P23" s="405"/>
      <c r="Q23" s="405"/>
      <c r="R23" s="405"/>
      <c r="S23" s="405" t="s">
        <v>3904</v>
      </c>
      <c r="T23" s="405"/>
      <c r="U23" s="405" t="s">
        <v>4963</v>
      </c>
      <c r="V23" s="405" t="s">
        <v>68</v>
      </c>
      <c r="W23" s="405" t="s">
        <v>68</v>
      </c>
      <c r="X23" s="405" t="s">
        <v>68</v>
      </c>
      <c r="Y23" s="405" t="s">
        <v>68</v>
      </c>
      <c r="Z23" s="405" t="s">
        <v>69</v>
      </c>
      <c r="AA23" s="405"/>
      <c r="AB23" s="405">
        <v>17000000011</v>
      </c>
      <c r="AC23" s="406">
        <v>100</v>
      </c>
      <c r="AD23" s="406">
        <v>0</v>
      </c>
      <c r="AE23" s="406">
        <v>192</v>
      </c>
      <c r="AF23" s="407">
        <v>467.20000000000005</v>
      </c>
      <c r="AG23" s="407">
        <f t="shared" ref="AG23:AG30" si="4">AF23*(1-(0.95^0*0.9^0*0.8^0*0.7^0*0.65^0*0.93^0*0.93^0*1^0))</f>
        <v>0</v>
      </c>
      <c r="AH23" s="408">
        <f t="shared" ref="AH23:AH30" si="5">AF23-AG23</f>
        <v>467.20000000000005</v>
      </c>
      <c r="AI23" s="434">
        <f>AF23*1.07</f>
        <v>499.90400000000005</v>
      </c>
      <c r="AJ23" s="410"/>
      <c r="AK23" s="409" t="s">
        <v>789</v>
      </c>
    </row>
    <row r="24" spans="1:37" s="409" customFormat="1">
      <c r="A24" s="404">
        <v>2</v>
      </c>
      <c r="B24" s="405" t="s">
        <v>4544</v>
      </c>
      <c r="C24" s="405" t="s">
        <v>4964</v>
      </c>
      <c r="D24" s="405" t="s">
        <v>4960</v>
      </c>
      <c r="E24" s="405" t="s">
        <v>207</v>
      </c>
      <c r="F24" s="405" t="s">
        <v>4961</v>
      </c>
      <c r="G24" s="405"/>
      <c r="H24" s="405" t="s">
        <v>4945</v>
      </c>
      <c r="I24" s="405"/>
      <c r="J24" s="405" t="s">
        <v>447</v>
      </c>
      <c r="K24" s="405" t="s">
        <v>437</v>
      </c>
      <c r="L24" s="405" t="s">
        <v>4965</v>
      </c>
      <c r="M24" s="405" t="s">
        <v>113</v>
      </c>
      <c r="N24" s="405" t="s">
        <v>113</v>
      </c>
      <c r="O24" s="405" t="s">
        <v>4738</v>
      </c>
      <c r="P24" s="405"/>
      <c r="Q24" s="405"/>
      <c r="R24" s="405"/>
      <c r="S24" s="405" t="s">
        <v>438</v>
      </c>
      <c r="T24" s="405"/>
      <c r="U24" s="405" t="s">
        <v>4966</v>
      </c>
      <c r="V24" s="405" t="s">
        <v>68</v>
      </c>
      <c r="W24" s="405" t="s">
        <v>68</v>
      </c>
      <c r="X24" s="405" t="s">
        <v>68</v>
      </c>
      <c r="Y24" s="405" t="s">
        <v>68</v>
      </c>
      <c r="Z24" s="405" t="s">
        <v>69</v>
      </c>
      <c r="AA24" s="405"/>
      <c r="AB24" s="405">
        <v>17000000011</v>
      </c>
      <c r="AC24" s="406">
        <v>100</v>
      </c>
      <c r="AD24" s="406">
        <v>0</v>
      </c>
      <c r="AE24" s="406">
        <v>184</v>
      </c>
      <c r="AF24" s="407">
        <v>454.40000000000003</v>
      </c>
      <c r="AG24" s="407">
        <f t="shared" si="4"/>
        <v>0</v>
      </c>
      <c r="AH24" s="408">
        <f t="shared" si="5"/>
        <v>454.40000000000003</v>
      </c>
      <c r="AI24" s="434">
        <f t="shared" ref="AI24:AI30" si="6">AF24*1.07</f>
        <v>486.20800000000008</v>
      </c>
      <c r="AJ24" s="410"/>
      <c r="AK24" s="409" t="s">
        <v>792</v>
      </c>
    </row>
    <row r="25" spans="1:37" s="409" customFormat="1">
      <c r="A25" s="404">
        <v>3</v>
      </c>
      <c r="B25" s="405" t="s">
        <v>4544</v>
      </c>
      <c r="C25" s="405" t="s">
        <v>4967</v>
      </c>
      <c r="D25" s="405" t="s">
        <v>4960</v>
      </c>
      <c r="E25" s="405" t="s">
        <v>4968</v>
      </c>
      <c r="F25" s="405" t="s">
        <v>4961</v>
      </c>
      <c r="G25" s="405"/>
      <c r="H25" s="405" t="s">
        <v>4945</v>
      </c>
      <c r="I25" s="405"/>
      <c r="J25" s="405" t="s">
        <v>447</v>
      </c>
      <c r="K25" s="405" t="s">
        <v>194</v>
      </c>
      <c r="L25" s="405" t="s">
        <v>4965</v>
      </c>
      <c r="M25" s="405" t="s">
        <v>113</v>
      </c>
      <c r="N25" s="405" t="s">
        <v>113</v>
      </c>
      <c r="O25" s="405" t="s">
        <v>4969</v>
      </c>
      <c r="P25" s="405"/>
      <c r="Q25" s="405"/>
      <c r="R25" s="405"/>
      <c r="S25" s="405" t="s">
        <v>3904</v>
      </c>
      <c r="T25" s="405"/>
      <c r="U25" s="405" t="s">
        <v>4970</v>
      </c>
      <c r="V25" s="405" t="s">
        <v>68</v>
      </c>
      <c r="W25" s="405" t="s">
        <v>68</v>
      </c>
      <c r="X25" s="405" t="s">
        <v>68</v>
      </c>
      <c r="Y25" s="405" t="s">
        <v>68</v>
      </c>
      <c r="Z25" s="405" t="s">
        <v>69</v>
      </c>
      <c r="AA25" s="405"/>
      <c r="AB25" s="405">
        <v>17000000011</v>
      </c>
      <c r="AC25" s="406">
        <v>100</v>
      </c>
      <c r="AD25" s="406">
        <v>0</v>
      </c>
      <c r="AE25" s="406">
        <v>184</v>
      </c>
      <c r="AF25" s="407">
        <v>454.40000000000003</v>
      </c>
      <c r="AG25" s="407">
        <f t="shared" si="4"/>
        <v>0</v>
      </c>
      <c r="AH25" s="408">
        <f t="shared" si="5"/>
        <v>454.40000000000003</v>
      </c>
      <c r="AI25" s="434">
        <f t="shared" si="6"/>
        <v>486.20800000000008</v>
      </c>
      <c r="AJ25" s="410"/>
    </row>
    <row r="26" spans="1:37" s="409" customFormat="1">
      <c r="A26" s="404">
        <v>4</v>
      </c>
      <c r="B26" s="405" t="s">
        <v>4933</v>
      </c>
      <c r="C26" s="405" t="s">
        <v>4971</v>
      </c>
      <c r="D26" s="405" t="s">
        <v>4960</v>
      </c>
      <c r="E26" s="405" t="s">
        <v>938</v>
      </c>
      <c r="F26" s="405" t="s">
        <v>4972</v>
      </c>
      <c r="G26" s="405"/>
      <c r="H26" s="405" t="s">
        <v>4945</v>
      </c>
      <c r="I26" s="405"/>
      <c r="J26" s="405" t="s">
        <v>447</v>
      </c>
      <c r="K26" s="405" t="s">
        <v>194</v>
      </c>
      <c r="L26" s="405" t="s">
        <v>4973</v>
      </c>
      <c r="M26" s="405" t="s">
        <v>113</v>
      </c>
      <c r="N26" s="405" t="s">
        <v>113</v>
      </c>
      <c r="O26" s="405" t="s">
        <v>4738</v>
      </c>
      <c r="P26" s="405"/>
      <c r="Q26" s="405"/>
      <c r="R26" s="405"/>
      <c r="S26" s="405" t="s">
        <v>3904</v>
      </c>
      <c r="T26" s="405"/>
      <c r="U26" s="405" t="s">
        <v>4974</v>
      </c>
      <c r="V26" s="405" t="s">
        <v>68</v>
      </c>
      <c r="W26" s="405" t="s">
        <v>68</v>
      </c>
      <c r="X26" s="405" t="s">
        <v>68</v>
      </c>
      <c r="Y26" s="405" t="s">
        <v>68</v>
      </c>
      <c r="Z26" s="405" t="s">
        <v>69</v>
      </c>
      <c r="AA26" s="405"/>
      <c r="AB26" s="405">
        <v>17000000011</v>
      </c>
      <c r="AC26" s="406">
        <v>350</v>
      </c>
      <c r="AD26" s="406">
        <v>0</v>
      </c>
      <c r="AE26" s="406">
        <v>480</v>
      </c>
      <c r="AF26" s="407">
        <v>1328</v>
      </c>
      <c r="AG26" s="407">
        <f t="shared" si="4"/>
        <v>0</v>
      </c>
      <c r="AH26" s="408">
        <f t="shared" si="5"/>
        <v>1328</v>
      </c>
      <c r="AI26" s="434">
        <f t="shared" si="6"/>
        <v>1420.96</v>
      </c>
      <c r="AJ26" s="410"/>
    </row>
    <row r="27" spans="1:37" s="409" customFormat="1">
      <c r="A27" s="404">
        <v>5</v>
      </c>
      <c r="B27" s="405" t="s">
        <v>4933</v>
      </c>
      <c r="C27" s="405" t="s">
        <v>4975</v>
      </c>
      <c r="D27" s="405" t="s">
        <v>4960</v>
      </c>
      <c r="E27" s="405" t="s">
        <v>938</v>
      </c>
      <c r="F27" s="405" t="s">
        <v>4972</v>
      </c>
      <c r="G27" s="405"/>
      <c r="H27" s="405" t="s">
        <v>4945</v>
      </c>
      <c r="I27" s="405"/>
      <c r="J27" s="405" t="s">
        <v>447</v>
      </c>
      <c r="K27" s="405" t="s">
        <v>194</v>
      </c>
      <c r="L27" s="405" t="s">
        <v>4973</v>
      </c>
      <c r="M27" s="405" t="s">
        <v>113</v>
      </c>
      <c r="N27" s="405" t="s">
        <v>113</v>
      </c>
      <c r="O27" s="405" t="s">
        <v>4738</v>
      </c>
      <c r="P27" s="405"/>
      <c r="Q27" s="405"/>
      <c r="R27" s="405"/>
      <c r="S27" s="405" t="s">
        <v>3904</v>
      </c>
      <c r="T27" s="405"/>
      <c r="U27" s="405" t="s">
        <v>4976</v>
      </c>
      <c r="V27" s="405" t="s">
        <v>68</v>
      </c>
      <c r="W27" s="405" t="s">
        <v>68</v>
      </c>
      <c r="X27" s="405" t="s">
        <v>68</v>
      </c>
      <c r="Y27" s="405" t="s">
        <v>68</v>
      </c>
      <c r="Z27" s="405" t="s">
        <v>69</v>
      </c>
      <c r="AA27" s="405"/>
      <c r="AB27" s="405">
        <v>17000000011</v>
      </c>
      <c r="AC27" s="406">
        <v>350</v>
      </c>
      <c r="AD27" s="406">
        <v>0</v>
      </c>
      <c r="AE27" s="406">
        <v>480</v>
      </c>
      <c r="AF27" s="407">
        <v>1328</v>
      </c>
      <c r="AG27" s="407">
        <f t="shared" si="4"/>
        <v>0</v>
      </c>
      <c r="AH27" s="408">
        <f t="shared" si="5"/>
        <v>1328</v>
      </c>
      <c r="AI27" s="434">
        <f t="shared" si="6"/>
        <v>1420.96</v>
      </c>
      <c r="AJ27" s="410"/>
    </row>
    <row r="28" spans="1:37" s="409" customFormat="1">
      <c r="A28" s="404">
        <v>6</v>
      </c>
      <c r="B28" s="405" t="s">
        <v>4933</v>
      </c>
      <c r="C28" s="405" t="s">
        <v>4977</v>
      </c>
      <c r="D28" s="405" t="s">
        <v>4960</v>
      </c>
      <c r="E28" s="405" t="s">
        <v>938</v>
      </c>
      <c r="F28" s="405" t="s">
        <v>4972</v>
      </c>
      <c r="G28" s="405"/>
      <c r="H28" s="405" t="s">
        <v>4945</v>
      </c>
      <c r="I28" s="405"/>
      <c r="J28" s="405" t="s">
        <v>447</v>
      </c>
      <c r="K28" s="405" t="s">
        <v>194</v>
      </c>
      <c r="L28" s="405" t="s">
        <v>4973</v>
      </c>
      <c r="M28" s="405" t="s">
        <v>113</v>
      </c>
      <c r="N28" s="405" t="s">
        <v>113</v>
      </c>
      <c r="O28" s="405" t="s">
        <v>4738</v>
      </c>
      <c r="P28" s="405"/>
      <c r="Q28" s="405"/>
      <c r="R28" s="405"/>
      <c r="S28" s="405" t="s">
        <v>3904</v>
      </c>
      <c r="T28" s="405"/>
      <c r="U28" s="405" t="s">
        <v>4978</v>
      </c>
      <c r="V28" s="405" t="s">
        <v>68</v>
      </c>
      <c r="W28" s="405" t="s">
        <v>68</v>
      </c>
      <c r="X28" s="405" t="s">
        <v>68</v>
      </c>
      <c r="Y28" s="405" t="s">
        <v>68</v>
      </c>
      <c r="Z28" s="405" t="s">
        <v>69</v>
      </c>
      <c r="AA28" s="405"/>
      <c r="AB28" s="405">
        <v>17000000011</v>
      </c>
      <c r="AC28" s="406">
        <v>350</v>
      </c>
      <c r="AD28" s="406">
        <v>0</v>
      </c>
      <c r="AE28" s="406">
        <v>480</v>
      </c>
      <c r="AF28" s="407">
        <v>1328</v>
      </c>
      <c r="AG28" s="407">
        <f t="shared" si="4"/>
        <v>0</v>
      </c>
      <c r="AH28" s="408">
        <f t="shared" si="5"/>
        <v>1328</v>
      </c>
      <c r="AI28" s="434">
        <f t="shared" si="6"/>
        <v>1420.96</v>
      </c>
      <c r="AJ28" s="410"/>
    </row>
    <row r="29" spans="1:37" s="409" customFormat="1">
      <c r="A29" s="404">
        <v>7</v>
      </c>
      <c r="B29" s="405" t="s">
        <v>4933</v>
      </c>
      <c r="C29" s="405" t="s">
        <v>4979</v>
      </c>
      <c r="D29" s="405" t="s">
        <v>4960</v>
      </c>
      <c r="E29" s="405" t="s">
        <v>207</v>
      </c>
      <c r="F29" s="405" t="s">
        <v>4972</v>
      </c>
      <c r="G29" s="405"/>
      <c r="H29" s="405" t="s">
        <v>4945</v>
      </c>
      <c r="I29" s="405"/>
      <c r="J29" s="405" t="s">
        <v>447</v>
      </c>
      <c r="K29" s="405" t="s">
        <v>194</v>
      </c>
      <c r="L29" s="405" t="s">
        <v>4973</v>
      </c>
      <c r="M29" s="405" t="s">
        <v>113</v>
      </c>
      <c r="N29" s="405" t="s">
        <v>113</v>
      </c>
      <c r="O29" s="405" t="s">
        <v>4980</v>
      </c>
      <c r="P29" s="405"/>
      <c r="Q29" s="405"/>
      <c r="R29" s="405"/>
      <c r="S29" s="405" t="s">
        <v>3904</v>
      </c>
      <c r="T29" s="405"/>
      <c r="U29" s="405" t="s">
        <v>4981</v>
      </c>
      <c r="V29" s="405" t="s">
        <v>68</v>
      </c>
      <c r="W29" s="405" t="s">
        <v>68</v>
      </c>
      <c r="X29" s="405" t="s">
        <v>68</v>
      </c>
      <c r="Y29" s="405" t="s">
        <v>68</v>
      </c>
      <c r="Z29" s="405" t="s">
        <v>69</v>
      </c>
      <c r="AA29" s="405"/>
      <c r="AB29" s="405">
        <v>17000000011</v>
      </c>
      <c r="AC29" s="406">
        <v>350</v>
      </c>
      <c r="AD29" s="406">
        <v>0</v>
      </c>
      <c r="AE29" s="406">
        <v>480</v>
      </c>
      <c r="AF29" s="407">
        <v>1328</v>
      </c>
      <c r="AG29" s="407">
        <f t="shared" si="4"/>
        <v>0</v>
      </c>
      <c r="AH29" s="408">
        <f t="shared" si="5"/>
        <v>1328</v>
      </c>
      <c r="AI29" s="434">
        <f t="shared" si="6"/>
        <v>1420.96</v>
      </c>
      <c r="AJ29" s="410"/>
    </row>
    <row r="30" spans="1:37" s="417" customFormat="1" ht="15.75" thickBot="1">
      <c r="A30" s="411">
        <v>8</v>
      </c>
      <c r="B30" s="412" t="s">
        <v>4933</v>
      </c>
      <c r="C30" s="412" t="s">
        <v>4982</v>
      </c>
      <c r="D30" s="412" t="s">
        <v>4960</v>
      </c>
      <c r="E30" s="412" t="s">
        <v>233</v>
      </c>
      <c r="F30" s="412" t="s">
        <v>4972</v>
      </c>
      <c r="G30" s="412"/>
      <c r="H30" s="412" t="s">
        <v>4945</v>
      </c>
      <c r="I30" s="412"/>
      <c r="J30" s="412" t="s">
        <v>447</v>
      </c>
      <c r="K30" s="412" t="s">
        <v>194</v>
      </c>
      <c r="L30" s="412" t="s">
        <v>4983</v>
      </c>
      <c r="M30" s="412" t="s">
        <v>113</v>
      </c>
      <c r="N30" s="412" t="s">
        <v>113</v>
      </c>
      <c r="O30" s="412" t="s">
        <v>4980</v>
      </c>
      <c r="P30" s="412"/>
      <c r="Q30" s="412"/>
      <c r="R30" s="412"/>
      <c r="S30" s="412" t="s">
        <v>3904</v>
      </c>
      <c r="T30" s="412"/>
      <c r="U30" s="412" t="s">
        <v>4984</v>
      </c>
      <c r="V30" s="412" t="s">
        <v>68</v>
      </c>
      <c r="W30" s="412" t="s">
        <v>68</v>
      </c>
      <c r="X30" s="412" t="s">
        <v>68</v>
      </c>
      <c r="Y30" s="412" t="s">
        <v>68</v>
      </c>
      <c r="Z30" s="412" t="s">
        <v>69</v>
      </c>
      <c r="AA30" s="412"/>
      <c r="AB30" s="412">
        <v>17000000011</v>
      </c>
      <c r="AC30" s="413">
        <v>410</v>
      </c>
      <c r="AD30" s="413">
        <v>0</v>
      </c>
      <c r="AE30" s="413">
        <v>496</v>
      </c>
      <c r="AF30" s="414">
        <v>1449.6000000000001</v>
      </c>
      <c r="AG30" s="414">
        <f t="shared" si="4"/>
        <v>0</v>
      </c>
      <c r="AH30" s="415">
        <f t="shared" si="5"/>
        <v>1449.6000000000001</v>
      </c>
      <c r="AI30" s="451">
        <f t="shared" si="6"/>
        <v>1551.0720000000003</v>
      </c>
      <c r="AJ30" s="416"/>
    </row>
    <row r="31" spans="1:37" s="11" customFormat="1" ht="15.75" thickBot="1">
      <c r="A31" s="382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15"/>
      <c r="AD31" s="15"/>
      <c r="AE31" s="15"/>
      <c r="AF31" s="376"/>
      <c r="AG31" s="376"/>
      <c r="AH31" s="17"/>
      <c r="AI31" s="16"/>
    </row>
    <row r="32" spans="1:37" s="622" customFormat="1" ht="15.75" thickBot="1">
      <c r="A32" s="439" t="s">
        <v>22</v>
      </c>
      <c r="B32" s="618" t="s">
        <v>23</v>
      </c>
      <c r="C32" s="618" t="s">
        <v>24</v>
      </c>
      <c r="D32" s="618" t="s">
        <v>25</v>
      </c>
      <c r="E32" s="618" t="s">
        <v>26</v>
      </c>
      <c r="F32" s="618" t="s">
        <v>27</v>
      </c>
      <c r="G32" s="618" t="s">
        <v>28</v>
      </c>
      <c r="H32" s="618" t="s">
        <v>29</v>
      </c>
      <c r="I32" s="618" t="s">
        <v>30</v>
      </c>
      <c r="J32" s="618" t="s">
        <v>31</v>
      </c>
      <c r="K32" s="618" t="s">
        <v>32</v>
      </c>
      <c r="L32" s="618" t="s">
        <v>33</v>
      </c>
      <c r="M32" s="618" t="s">
        <v>34</v>
      </c>
      <c r="N32" s="618" t="s">
        <v>35</v>
      </c>
      <c r="O32" s="618" t="s">
        <v>36</v>
      </c>
      <c r="P32" s="618" t="s">
        <v>37</v>
      </c>
      <c r="Q32" s="618" t="s">
        <v>38</v>
      </c>
      <c r="R32" s="618" t="s">
        <v>39</v>
      </c>
      <c r="S32" s="618" t="s">
        <v>40</v>
      </c>
      <c r="T32" s="618" t="s">
        <v>41</v>
      </c>
      <c r="U32" s="618" t="s">
        <v>42</v>
      </c>
      <c r="V32" s="618" t="s">
        <v>43</v>
      </c>
      <c r="W32" s="618" t="s">
        <v>44</v>
      </c>
      <c r="X32" s="618" t="s">
        <v>45</v>
      </c>
      <c r="Y32" s="618" t="s">
        <v>46</v>
      </c>
      <c r="Z32" s="618" t="s">
        <v>47</v>
      </c>
      <c r="AA32" s="618" t="s">
        <v>48</v>
      </c>
      <c r="AB32" s="618" t="s">
        <v>49</v>
      </c>
      <c r="AC32" s="377" t="s">
        <v>50</v>
      </c>
      <c r="AD32" s="377" t="s">
        <v>51</v>
      </c>
      <c r="AE32" s="377" t="s">
        <v>52</v>
      </c>
      <c r="AF32" s="377" t="s">
        <v>53</v>
      </c>
      <c r="AG32" s="377" t="s">
        <v>54</v>
      </c>
      <c r="AH32" s="377" t="s">
        <v>55</v>
      </c>
      <c r="AI32" s="619" t="s">
        <v>56</v>
      </c>
      <c r="AJ32" s="620"/>
      <c r="AK32" s="621" t="s">
        <v>57</v>
      </c>
    </row>
    <row r="33" spans="1:37" s="409" customFormat="1">
      <c r="A33" s="404">
        <v>1</v>
      </c>
      <c r="B33" s="405" t="s">
        <v>4544</v>
      </c>
      <c r="C33" s="405" t="s">
        <v>4985</v>
      </c>
      <c r="D33" s="405" t="s">
        <v>4986</v>
      </c>
      <c r="E33" s="405" t="s">
        <v>451</v>
      </c>
      <c r="F33" s="405" t="s">
        <v>4987</v>
      </c>
      <c r="G33" s="405"/>
      <c r="H33" s="405" t="s">
        <v>4945</v>
      </c>
      <c r="I33" s="405"/>
      <c r="J33" s="405" t="s">
        <v>447</v>
      </c>
      <c r="K33" s="405" t="s">
        <v>437</v>
      </c>
      <c r="L33" s="405" t="s">
        <v>4962</v>
      </c>
      <c r="M33" s="405" t="s">
        <v>113</v>
      </c>
      <c r="N33" s="405" t="s">
        <v>113</v>
      </c>
      <c r="O33" s="405" t="s">
        <v>4738</v>
      </c>
      <c r="P33" s="405"/>
      <c r="Q33" s="405"/>
      <c r="R33" s="405"/>
      <c r="S33" s="405" t="s">
        <v>438</v>
      </c>
      <c r="T33" s="405"/>
      <c r="U33" s="405" t="s">
        <v>4988</v>
      </c>
      <c r="V33" s="405" t="s">
        <v>68</v>
      </c>
      <c r="W33" s="405" t="s">
        <v>68</v>
      </c>
      <c r="X33" s="405" t="s">
        <v>68</v>
      </c>
      <c r="Y33" s="405" t="s">
        <v>68</v>
      </c>
      <c r="Z33" s="405" t="s">
        <v>69</v>
      </c>
      <c r="AA33" s="405"/>
      <c r="AB33" s="405">
        <v>17000000011</v>
      </c>
      <c r="AC33" s="406">
        <v>100</v>
      </c>
      <c r="AD33" s="406">
        <v>0</v>
      </c>
      <c r="AE33" s="406">
        <v>192</v>
      </c>
      <c r="AF33" s="407">
        <v>467.20000000000005</v>
      </c>
      <c r="AG33" s="407">
        <f t="shared" ref="AG33:AG40" si="7">AF33*(1-(0.95^0*0.9^0*0.8^0*0.7^0*0.65^0*0.93^0*0.93^0*1^0))</f>
        <v>0</v>
      </c>
      <c r="AH33" s="408">
        <f t="shared" ref="AH33:AH40" si="8">AF33-AG33</f>
        <v>467.20000000000005</v>
      </c>
      <c r="AI33" s="434">
        <f>AF33*1.07</f>
        <v>499.90400000000005</v>
      </c>
      <c r="AJ33" s="410"/>
      <c r="AK33" s="409" t="s">
        <v>789</v>
      </c>
    </row>
    <row r="34" spans="1:37" s="409" customFormat="1">
      <c r="A34" s="404">
        <v>2</v>
      </c>
      <c r="B34" s="405" t="s">
        <v>4989</v>
      </c>
      <c r="C34" s="405" t="s">
        <v>4990</v>
      </c>
      <c r="D34" s="405" t="s">
        <v>4986</v>
      </c>
      <c r="E34" s="405" t="s">
        <v>451</v>
      </c>
      <c r="F34" s="405" t="s">
        <v>4991</v>
      </c>
      <c r="G34" s="405"/>
      <c r="H34" s="405" t="s">
        <v>4945</v>
      </c>
      <c r="I34" s="405"/>
      <c r="J34" s="405" t="s">
        <v>447</v>
      </c>
      <c r="K34" s="405" t="s">
        <v>437</v>
      </c>
      <c r="L34" s="405" t="s">
        <v>4992</v>
      </c>
      <c r="M34" s="405" t="s">
        <v>113</v>
      </c>
      <c r="N34" s="405" t="s">
        <v>113</v>
      </c>
      <c r="O34" s="405" t="s">
        <v>4969</v>
      </c>
      <c r="P34" s="405"/>
      <c r="Q34" s="405"/>
      <c r="R34" s="405"/>
      <c r="S34" s="405" t="s">
        <v>438</v>
      </c>
      <c r="T34" s="405"/>
      <c r="U34" s="405" t="s">
        <v>4993</v>
      </c>
      <c r="V34" s="405" t="s">
        <v>68</v>
      </c>
      <c r="W34" s="405" t="s">
        <v>68</v>
      </c>
      <c r="X34" s="405" t="s">
        <v>68</v>
      </c>
      <c r="Y34" s="405" t="s">
        <v>68</v>
      </c>
      <c r="Z34" s="405" t="s">
        <v>69</v>
      </c>
      <c r="AA34" s="405"/>
      <c r="AB34" s="405">
        <v>17000000011</v>
      </c>
      <c r="AC34" s="406">
        <v>150</v>
      </c>
      <c r="AD34" s="406">
        <v>0</v>
      </c>
      <c r="AE34" s="406">
        <v>384</v>
      </c>
      <c r="AF34" s="407">
        <v>854.40000000000009</v>
      </c>
      <c r="AG34" s="407">
        <f t="shared" si="7"/>
        <v>0</v>
      </c>
      <c r="AH34" s="408">
        <f t="shared" si="8"/>
        <v>854.40000000000009</v>
      </c>
      <c r="AI34" s="434">
        <f t="shared" ref="AI34:AI40" si="9">AF34*1.07</f>
        <v>914.2080000000002</v>
      </c>
      <c r="AJ34" s="410"/>
      <c r="AK34" s="409" t="s">
        <v>792</v>
      </c>
    </row>
    <row r="35" spans="1:37" s="409" customFormat="1">
      <c r="A35" s="404">
        <v>3</v>
      </c>
      <c r="B35" s="405" t="s">
        <v>4989</v>
      </c>
      <c r="C35" s="405" t="s">
        <v>4994</v>
      </c>
      <c r="D35" s="405" t="s">
        <v>4986</v>
      </c>
      <c r="E35" s="405" t="s">
        <v>4391</v>
      </c>
      <c r="F35" s="405" t="s">
        <v>4991</v>
      </c>
      <c r="G35" s="405"/>
      <c r="H35" s="405" t="s">
        <v>4945</v>
      </c>
      <c r="I35" s="405"/>
      <c r="J35" s="405" t="s">
        <v>447</v>
      </c>
      <c r="K35" s="405" t="s">
        <v>437</v>
      </c>
      <c r="L35" s="405" t="s">
        <v>4995</v>
      </c>
      <c r="M35" s="405" t="s">
        <v>113</v>
      </c>
      <c r="N35" s="405" t="s">
        <v>113</v>
      </c>
      <c r="O35" s="405" t="s">
        <v>4969</v>
      </c>
      <c r="P35" s="405"/>
      <c r="Q35" s="405"/>
      <c r="R35" s="405"/>
      <c r="S35" s="405" t="s">
        <v>438</v>
      </c>
      <c r="T35" s="405"/>
      <c r="U35" s="405" t="s">
        <v>4996</v>
      </c>
      <c r="V35" s="405" t="s">
        <v>68</v>
      </c>
      <c r="W35" s="405" t="s">
        <v>68</v>
      </c>
      <c r="X35" s="405" t="s">
        <v>68</v>
      </c>
      <c r="Y35" s="405" t="s">
        <v>68</v>
      </c>
      <c r="Z35" s="405" t="s">
        <v>69</v>
      </c>
      <c r="AA35" s="405"/>
      <c r="AB35" s="405">
        <v>17000000011</v>
      </c>
      <c r="AC35" s="406">
        <v>150</v>
      </c>
      <c r="AD35" s="406">
        <v>0</v>
      </c>
      <c r="AE35" s="406">
        <v>192</v>
      </c>
      <c r="AF35" s="407">
        <v>547.20000000000005</v>
      </c>
      <c r="AG35" s="407">
        <f t="shared" si="7"/>
        <v>0</v>
      </c>
      <c r="AH35" s="408">
        <f t="shared" si="8"/>
        <v>547.20000000000005</v>
      </c>
      <c r="AI35" s="434">
        <f t="shared" si="9"/>
        <v>585.50400000000013</v>
      </c>
      <c r="AJ35" s="410"/>
    </row>
    <row r="36" spans="1:37" s="409" customFormat="1">
      <c r="A36" s="404">
        <v>4</v>
      </c>
      <c r="B36" s="405" t="s">
        <v>4989</v>
      </c>
      <c r="C36" s="405" t="s">
        <v>4997</v>
      </c>
      <c r="D36" s="405" t="s">
        <v>4986</v>
      </c>
      <c r="E36" s="405" t="s">
        <v>451</v>
      </c>
      <c r="F36" s="405" t="s">
        <v>4991</v>
      </c>
      <c r="G36" s="405"/>
      <c r="H36" s="405" t="s">
        <v>4945</v>
      </c>
      <c r="I36" s="405"/>
      <c r="J36" s="405" t="s">
        <v>447</v>
      </c>
      <c r="K36" s="405" t="s">
        <v>437</v>
      </c>
      <c r="L36" s="405" t="s">
        <v>4992</v>
      </c>
      <c r="M36" s="405" t="s">
        <v>113</v>
      </c>
      <c r="N36" s="405" t="s">
        <v>113</v>
      </c>
      <c r="O36" s="405" t="s">
        <v>4969</v>
      </c>
      <c r="P36" s="405"/>
      <c r="Q36" s="405"/>
      <c r="R36" s="405"/>
      <c r="S36" s="405" t="s">
        <v>438</v>
      </c>
      <c r="T36" s="405"/>
      <c r="U36" s="405" t="s">
        <v>4998</v>
      </c>
      <c r="V36" s="405" t="s">
        <v>68</v>
      </c>
      <c r="W36" s="405" t="s">
        <v>68</v>
      </c>
      <c r="X36" s="405" t="s">
        <v>68</v>
      </c>
      <c r="Y36" s="405" t="s">
        <v>68</v>
      </c>
      <c r="Z36" s="405" t="s">
        <v>69</v>
      </c>
      <c r="AA36" s="405"/>
      <c r="AB36" s="405">
        <v>17000000011</v>
      </c>
      <c r="AC36" s="406">
        <v>150</v>
      </c>
      <c r="AD36" s="406">
        <v>0</v>
      </c>
      <c r="AE36" s="406">
        <v>384</v>
      </c>
      <c r="AF36" s="407">
        <v>854.40000000000009</v>
      </c>
      <c r="AG36" s="407">
        <f t="shared" si="7"/>
        <v>0</v>
      </c>
      <c r="AH36" s="408">
        <f t="shared" si="8"/>
        <v>854.40000000000009</v>
      </c>
      <c r="AI36" s="434">
        <f t="shared" si="9"/>
        <v>914.2080000000002</v>
      </c>
      <c r="AJ36" s="410"/>
    </row>
    <row r="37" spans="1:37" s="409" customFormat="1">
      <c r="A37" s="404">
        <v>5</v>
      </c>
      <c r="B37" s="405" t="s">
        <v>4989</v>
      </c>
      <c r="C37" s="405" t="s">
        <v>4999</v>
      </c>
      <c r="D37" s="405" t="s">
        <v>4986</v>
      </c>
      <c r="E37" s="405" t="s">
        <v>4391</v>
      </c>
      <c r="F37" s="405" t="s">
        <v>5000</v>
      </c>
      <c r="G37" s="405"/>
      <c r="H37" s="405" t="s">
        <v>4945</v>
      </c>
      <c r="I37" s="405"/>
      <c r="J37" s="405" t="s">
        <v>447</v>
      </c>
      <c r="K37" s="405" t="s">
        <v>437</v>
      </c>
      <c r="L37" s="405" t="s">
        <v>4992</v>
      </c>
      <c r="M37" s="405" t="s">
        <v>113</v>
      </c>
      <c r="N37" s="405" t="s">
        <v>113</v>
      </c>
      <c r="O37" s="405" t="s">
        <v>4738</v>
      </c>
      <c r="P37" s="405"/>
      <c r="Q37" s="405"/>
      <c r="R37" s="405"/>
      <c r="S37" s="405" t="s">
        <v>438</v>
      </c>
      <c r="T37" s="405"/>
      <c r="U37" s="405" t="s">
        <v>5001</v>
      </c>
      <c r="V37" s="405" t="s">
        <v>68</v>
      </c>
      <c r="W37" s="405" t="s">
        <v>68</v>
      </c>
      <c r="X37" s="405" t="s">
        <v>68</v>
      </c>
      <c r="Y37" s="405" t="s">
        <v>68</v>
      </c>
      <c r="Z37" s="405" t="s">
        <v>69</v>
      </c>
      <c r="AA37" s="405"/>
      <c r="AB37" s="405">
        <v>17000000011</v>
      </c>
      <c r="AC37" s="406">
        <v>150</v>
      </c>
      <c r="AD37" s="406">
        <v>0</v>
      </c>
      <c r="AE37" s="406">
        <v>384</v>
      </c>
      <c r="AF37" s="407">
        <v>854.40000000000009</v>
      </c>
      <c r="AG37" s="407">
        <f t="shared" si="7"/>
        <v>0</v>
      </c>
      <c r="AH37" s="408">
        <f t="shared" si="8"/>
        <v>854.40000000000009</v>
      </c>
      <c r="AI37" s="434">
        <f t="shared" si="9"/>
        <v>914.2080000000002</v>
      </c>
      <c r="AJ37" s="410"/>
    </row>
    <row r="38" spans="1:37" s="409" customFormat="1">
      <c r="A38" s="404">
        <v>6</v>
      </c>
      <c r="B38" s="405" t="s">
        <v>4933</v>
      </c>
      <c r="C38" s="405" t="s">
        <v>5002</v>
      </c>
      <c r="D38" s="405" t="s">
        <v>4986</v>
      </c>
      <c r="E38" s="405" t="s">
        <v>451</v>
      </c>
      <c r="F38" s="405" t="s">
        <v>4972</v>
      </c>
      <c r="G38" s="405"/>
      <c r="H38" s="405" t="s">
        <v>4945</v>
      </c>
      <c r="I38" s="405"/>
      <c r="J38" s="405" t="s">
        <v>447</v>
      </c>
      <c r="K38" s="405" t="s">
        <v>194</v>
      </c>
      <c r="L38" s="405" t="s">
        <v>4983</v>
      </c>
      <c r="M38" s="405" t="s">
        <v>113</v>
      </c>
      <c r="N38" s="405" t="s">
        <v>113</v>
      </c>
      <c r="O38" s="405" t="s">
        <v>5003</v>
      </c>
      <c r="P38" s="405"/>
      <c r="Q38" s="405"/>
      <c r="R38" s="405"/>
      <c r="S38" s="405" t="s">
        <v>3904</v>
      </c>
      <c r="T38" s="405"/>
      <c r="U38" s="405" t="s">
        <v>5004</v>
      </c>
      <c r="V38" s="405" t="s">
        <v>68</v>
      </c>
      <c r="W38" s="405" t="s">
        <v>68</v>
      </c>
      <c r="X38" s="405" t="s">
        <v>68</v>
      </c>
      <c r="Y38" s="405" t="s">
        <v>68</v>
      </c>
      <c r="Z38" s="405" t="s">
        <v>69</v>
      </c>
      <c r="AA38" s="405"/>
      <c r="AB38" s="405">
        <v>17000000011</v>
      </c>
      <c r="AC38" s="406">
        <v>410</v>
      </c>
      <c r="AD38" s="406">
        <v>0</v>
      </c>
      <c r="AE38" s="406">
        <v>576</v>
      </c>
      <c r="AF38" s="407">
        <v>1577.6000000000001</v>
      </c>
      <c r="AG38" s="407">
        <f t="shared" si="7"/>
        <v>0</v>
      </c>
      <c r="AH38" s="408">
        <f t="shared" si="8"/>
        <v>1577.6000000000001</v>
      </c>
      <c r="AI38" s="434">
        <f t="shared" si="9"/>
        <v>1688.0320000000002</v>
      </c>
      <c r="AJ38" s="410"/>
    </row>
    <row r="39" spans="1:37" s="409" customFormat="1">
      <c r="A39" s="404">
        <v>7</v>
      </c>
      <c r="B39" s="405" t="s">
        <v>4933</v>
      </c>
      <c r="C39" s="405" t="s">
        <v>5005</v>
      </c>
      <c r="D39" s="405" t="s">
        <v>4986</v>
      </c>
      <c r="E39" s="405" t="s">
        <v>451</v>
      </c>
      <c r="F39" s="405" t="s">
        <v>4972</v>
      </c>
      <c r="G39" s="405"/>
      <c r="H39" s="405" t="s">
        <v>4945</v>
      </c>
      <c r="I39" s="405"/>
      <c r="J39" s="405" t="s">
        <v>447</v>
      </c>
      <c r="K39" s="405" t="s">
        <v>194</v>
      </c>
      <c r="L39" s="405" t="s">
        <v>4983</v>
      </c>
      <c r="M39" s="405" t="s">
        <v>113</v>
      </c>
      <c r="N39" s="405" t="s">
        <v>113</v>
      </c>
      <c r="O39" s="405" t="s">
        <v>5003</v>
      </c>
      <c r="P39" s="405"/>
      <c r="Q39" s="405"/>
      <c r="R39" s="405"/>
      <c r="S39" s="405" t="s">
        <v>3904</v>
      </c>
      <c r="T39" s="405"/>
      <c r="U39" s="405" t="s">
        <v>5006</v>
      </c>
      <c r="V39" s="405" t="s">
        <v>68</v>
      </c>
      <c r="W39" s="405" t="s">
        <v>68</v>
      </c>
      <c r="X39" s="405" t="s">
        <v>68</v>
      </c>
      <c r="Y39" s="405" t="s">
        <v>68</v>
      </c>
      <c r="Z39" s="405" t="s">
        <v>69</v>
      </c>
      <c r="AA39" s="405"/>
      <c r="AB39" s="405">
        <v>17000000011</v>
      </c>
      <c r="AC39" s="406">
        <v>410</v>
      </c>
      <c r="AD39" s="406">
        <v>0</v>
      </c>
      <c r="AE39" s="406">
        <v>576</v>
      </c>
      <c r="AF39" s="407">
        <v>1577.6000000000001</v>
      </c>
      <c r="AG39" s="407">
        <f t="shared" si="7"/>
        <v>0</v>
      </c>
      <c r="AH39" s="408">
        <f t="shared" si="8"/>
        <v>1577.6000000000001</v>
      </c>
      <c r="AI39" s="434">
        <f t="shared" si="9"/>
        <v>1688.0320000000002</v>
      </c>
      <c r="AJ39" s="410"/>
    </row>
    <row r="40" spans="1:37" s="417" customFormat="1" ht="15.75" thickBot="1">
      <c r="A40" s="411">
        <v>8</v>
      </c>
      <c r="B40" s="412" t="s">
        <v>4933</v>
      </c>
      <c r="C40" s="412" t="s">
        <v>5007</v>
      </c>
      <c r="D40" s="412" t="s">
        <v>4986</v>
      </c>
      <c r="E40" s="412" t="s">
        <v>451</v>
      </c>
      <c r="F40" s="412" t="s">
        <v>4972</v>
      </c>
      <c r="G40" s="412"/>
      <c r="H40" s="412" t="s">
        <v>4945</v>
      </c>
      <c r="I40" s="412"/>
      <c r="J40" s="412" t="s">
        <v>447</v>
      </c>
      <c r="K40" s="412" t="s">
        <v>194</v>
      </c>
      <c r="L40" s="412" t="s">
        <v>5008</v>
      </c>
      <c r="M40" s="412" t="s">
        <v>113</v>
      </c>
      <c r="N40" s="412" t="s">
        <v>113</v>
      </c>
      <c r="O40" s="412" t="s">
        <v>5003</v>
      </c>
      <c r="P40" s="412"/>
      <c r="Q40" s="412"/>
      <c r="R40" s="412"/>
      <c r="S40" s="412" t="s">
        <v>3904</v>
      </c>
      <c r="T40" s="412"/>
      <c r="U40" s="412" t="s">
        <v>5009</v>
      </c>
      <c r="V40" s="412" t="s">
        <v>68</v>
      </c>
      <c r="W40" s="412" t="s">
        <v>68</v>
      </c>
      <c r="X40" s="412" t="s">
        <v>68</v>
      </c>
      <c r="Y40" s="412" t="s">
        <v>68</v>
      </c>
      <c r="Z40" s="412" t="s">
        <v>69</v>
      </c>
      <c r="AA40" s="412"/>
      <c r="AB40" s="412">
        <v>17000000011</v>
      </c>
      <c r="AC40" s="413">
        <v>330</v>
      </c>
      <c r="AD40" s="413">
        <v>0</v>
      </c>
      <c r="AE40" s="413">
        <v>432</v>
      </c>
      <c r="AF40" s="414">
        <v>1219.2</v>
      </c>
      <c r="AG40" s="414">
        <f t="shared" si="7"/>
        <v>0</v>
      </c>
      <c r="AH40" s="415">
        <f t="shared" si="8"/>
        <v>1219.2</v>
      </c>
      <c r="AI40" s="451">
        <f t="shared" si="9"/>
        <v>1304.5440000000001</v>
      </c>
      <c r="AJ40" s="416"/>
    </row>
    <row r="41" spans="1:37" s="11" customFormat="1" ht="15.75" thickBot="1">
      <c r="A41" s="382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15"/>
      <c r="AD41" s="15"/>
      <c r="AE41" s="15"/>
      <c r="AF41" s="376"/>
      <c r="AG41" s="376"/>
      <c r="AH41" s="17"/>
      <c r="AI41" s="16"/>
    </row>
    <row r="42" spans="1:37" s="622" customFormat="1" ht="15.75" thickBot="1">
      <c r="A42" s="439" t="s">
        <v>22</v>
      </c>
      <c r="B42" s="618" t="s">
        <v>23</v>
      </c>
      <c r="C42" s="618" t="s">
        <v>24</v>
      </c>
      <c r="D42" s="618" t="s">
        <v>25</v>
      </c>
      <c r="E42" s="618" t="s">
        <v>26</v>
      </c>
      <c r="F42" s="618" t="s">
        <v>27</v>
      </c>
      <c r="G42" s="618" t="s">
        <v>28</v>
      </c>
      <c r="H42" s="618" t="s">
        <v>29</v>
      </c>
      <c r="I42" s="618" t="s">
        <v>30</v>
      </c>
      <c r="J42" s="618" t="s">
        <v>31</v>
      </c>
      <c r="K42" s="618" t="s">
        <v>32</v>
      </c>
      <c r="L42" s="618" t="s">
        <v>33</v>
      </c>
      <c r="M42" s="618" t="s">
        <v>34</v>
      </c>
      <c r="N42" s="618" t="s">
        <v>35</v>
      </c>
      <c r="O42" s="618" t="s">
        <v>36</v>
      </c>
      <c r="P42" s="618" t="s">
        <v>37</v>
      </c>
      <c r="Q42" s="618" t="s">
        <v>38</v>
      </c>
      <c r="R42" s="618" t="s">
        <v>39</v>
      </c>
      <c r="S42" s="618" t="s">
        <v>40</v>
      </c>
      <c r="T42" s="618" t="s">
        <v>41</v>
      </c>
      <c r="U42" s="618" t="s">
        <v>42</v>
      </c>
      <c r="V42" s="618" t="s">
        <v>43</v>
      </c>
      <c r="W42" s="618" t="s">
        <v>44</v>
      </c>
      <c r="X42" s="618" t="s">
        <v>45</v>
      </c>
      <c r="Y42" s="618" t="s">
        <v>46</v>
      </c>
      <c r="Z42" s="618" t="s">
        <v>47</v>
      </c>
      <c r="AA42" s="618" t="s">
        <v>48</v>
      </c>
      <c r="AB42" s="618" t="s">
        <v>49</v>
      </c>
      <c r="AC42" s="377" t="s">
        <v>50</v>
      </c>
      <c r="AD42" s="377" t="s">
        <v>51</v>
      </c>
      <c r="AE42" s="377" t="s">
        <v>52</v>
      </c>
      <c r="AF42" s="377" t="s">
        <v>53</v>
      </c>
      <c r="AG42" s="377" t="s">
        <v>54</v>
      </c>
      <c r="AH42" s="377" t="s">
        <v>55</v>
      </c>
      <c r="AI42" s="619" t="s">
        <v>56</v>
      </c>
      <c r="AJ42" s="620"/>
      <c r="AK42" s="621" t="s">
        <v>57</v>
      </c>
    </row>
    <row r="43" spans="1:37" s="409" customFormat="1">
      <c r="A43" s="404">
        <v>1</v>
      </c>
      <c r="B43" s="405" t="s">
        <v>4544</v>
      </c>
      <c r="C43" s="405" t="s">
        <v>5010</v>
      </c>
      <c r="D43" s="405" t="s">
        <v>5011</v>
      </c>
      <c r="E43" s="405" t="s">
        <v>221</v>
      </c>
      <c r="F43" s="405" t="s">
        <v>5012</v>
      </c>
      <c r="G43" s="405"/>
      <c r="H43" s="405" t="s">
        <v>4945</v>
      </c>
      <c r="I43" s="405"/>
      <c r="J43" s="405" t="s">
        <v>447</v>
      </c>
      <c r="K43" s="405"/>
      <c r="L43" s="405"/>
      <c r="M43" s="405" t="s">
        <v>74</v>
      </c>
      <c r="N43" s="405" t="s">
        <v>113</v>
      </c>
      <c r="O43" s="405" t="s">
        <v>5013</v>
      </c>
      <c r="P43" s="405"/>
      <c r="Q43" s="405"/>
      <c r="R43" s="405"/>
      <c r="S43" s="405"/>
      <c r="T43" s="405"/>
      <c r="U43" s="405" t="s">
        <v>5014</v>
      </c>
      <c r="V43" s="405" t="s">
        <v>418</v>
      </c>
      <c r="W43" s="405" t="s">
        <v>418</v>
      </c>
      <c r="X43" s="405" t="s">
        <v>68</v>
      </c>
      <c r="Y43" s="405" t="s">
        <v>68</v>
      </c>
      <c r="Z43" s="405" t="s">
        <v>69</v>
      </c>
      <c r="AA43" s="405"/>
      <c r="AB43" s="405">
        <v>17000000021</v>
      </c>
      <c r="AC43" s="406">
        <v>100</v>
      </c>
      <c r="AD43" s="406">
        <v>0</v>
      </c>
      <c r="AE43" s="406">
        <v>0</v>
      </c>
      <c r="AF43" s="407">
        <v>160</v>
      </c>
      <c r="AG43" s="407">
        <v>0</v>
      </c>
      <c r="AH43" s="408">
        <f t="shared" ref="AH43:AH55" si="10">AF43-AG43</f>
        <v>160</v>
      </c>
      <c r="AI43" s="434">
        <f>AF43*1.07</f>
        <v>171.20000000000002</v>
      </c>
      <c r="AJ43" s="410"/>
      <c r="AK43" s="409" t="s">
        <v>789</v>
      </c>
    </row>
    <row r="44" spans="1:37" s="409" customFormat="1">
      <c r="A44" s="404">
        <v>2</v>
      </c>
      <c r="B44" s="405" t="s">
        <v>4544</v>
      </c>
      <c r="C44" s="405" t="s">
        <v>5015</v>
      </c>
      <c r="D44" s="405" t="s">
        <v>5011</v>
      </c>
      <c r="E44" s="405" t="s">
        <v>221</v>
      </c>
      <c r="F44" s="405" t="s">
        <v>5016</v>
      </c>
      <c r="G44" s="405"/>
      <c r="H44" s="405" t="s">
        <v>971</v>
      </c>
      <c r="I44" s="405" t="s">
        <v>4886</v>
      </c>
      <c r="J44" s="405" t="s">
        <v>4768</v>
      </c>
      <c r="K44" s="405"/>
      <c r="L44" s="405"/>
      <c r="M44" s="405" t="s">
        <v>113</v>
      </c>
      <c r="N44" s="405" t="s">
        <v>113</v>
      </c>
      <c r="O44" s="405" t="s">
        <v>4738</v>
      </c>
      <c r="P44" s="405"/>
      <c r="Q44" s="405"/>
      <c r="R44" s="405"/>
      <c r="S44" s="405"/>
      <c r="T44" s="405"/>
      <c r="U44" s="405" t="s">
        <v>5017</v>
      </c>
      <c r="V44" s="405" t="s">
        <v>5018</v>
      </c>
      <c r="W44" s="405" t="s">
        <v>68</v>
      </c>
      <c r="X44" s="405" t="s">
        <v>68</v>
      </c>
      <c r="Y44" s="405" t="s">
        <v>68</v>
      </c>
      <c r="Z44" s="405" t="s">
        <v>69</v>
      </c>
      <c r="AA44" s="405"/>
      <c r="AB44" s="405">
        <v>17000000011</v>
      </c>
      <c r="AC44" s="406">
        <v>20</v>
      </c>
      <c r="AD44" s="406">
        <v>120</v>
      </c>
      <c r="AE44" s="406">
        <v>0</v>
      </c>
      <c r="AF44" s="407">
        <v>224</v>
      </c>
      <c r="AG44" s="407">
        <v>0</v>
      </c>
      <c r="AH44" s="408">
        <f t="shared" si="10"/>
        <v>224</v>
      </c>
      <c r="AI44" s="434">
        <f t="shared" ref="AI44:AI55" si="11">AF44*1.07</f>
        <v>239.68</v>
      </c>
      <c r="AJ44" s="410"/>
      <c r="AK44" s="409" t="s">
        <v>792</v>
      </c>
    </row>
    <row r="45" spans="1:37" s="409" customFormat="1">
      <c r="A45" s="404">
        <v>3</v>
      </c>
      <c r="B45" s="405" t="s">
        <v>4544</v>
      </c>
      <c r="C45" s="405" t="s">
        <v>5019</v>
      </c>
      <c r="D45" s="405" t="s">
        <v>5011</v>
      </c>
      <c r="E45" s="405" t="s">
        <v>2142</v>
      </c>
      <c r="F45" s="405" t="s">
        <v>5016</v>
      </c>
      <c r="G45" s="405"/>
      <c r="H45" s="405" t="s">
        <v>971</v>
      </c>
      <c r="I45" s="405" t="s">
        <v>4886</v>
      </c>
      <c r="J45" s="405" t="s">
        <v>4768</v>
      </c>
      <c r="K45" s="405"/>
      <c r="L45" s="405"/>
      <c r="M45" s="405" t="s">
        <v>113</v>
      </c>
      <c r="N45" s="405" t="s">
        <v>113</v>
      </c>
      <c r="O45" s="405" t="s">
        <v>4738</v>
      </c>
      <c r="P45" s="405"/>
      <c r="Q45" s="405"/>
      <c r="R45" s="405"/>
      <c r="S45" s="405"/>
      <c r="T45" s="405"/>
      <c r="U45" s="405" t="s">
        <v>5020</v>
      </c>
      <c r="V45" s="405" t="s">
        <v>5018</v>
      </c>
      <c r="W45" s="405" t="s">
        <v>68</v>
      </c>
      <c r="X45" s="405" t="s">
        <v>68</v>
      </c>
      <c r="Y45" s="405" t="s">
        <v>68</v>
      </c>
      <c r="Z45" s="405" t="s">
        <v>69</v>
      </c>
      <c r="AA45" s="405"/>
      <c r="AB45" s="405">
        <v>17000000011</v>
      </c>
      <c r="AC45" s="406">
        <v>20</v>
      </c>
      <c r="AD45" s="406">
        <v>120</v>
      </c>
      <c r="AE45" s="406">
        <v>0</v>
      </c>
      <c r="AF45" s="407">
        <v>224</v>
      </c>
      <c r="AG45" s="407">
        <v>0</v>
      </c>
      <c r="AH45" s="408">
        <f t="shared" si="10"/>
        <v>224</v>
      </c>
      <c r="AI45" s="434">
        <f t="shared" si="11"/>
        <v>239.68</v>
      </c>
      <c r="AJ45" s="410"/>
    </row>
    <row r="46" spans="1:37" s="409" customFormat="1">
      <c r="A46" s="404">
        <v>4</v>
      </c>
      <c r="B46" s="405" t="s">
        <v>4544</v>
      </c>
      <c r="C46" s="405" t="s">
        <v>5021</v>
      </c>
      <c r="D46" s="405" t="s">
        <v>5011</v>
      </c>
      <c r="E46" s="405" t="s">
        <v>2142</v>
      </c>
      <c r="F46" s="405" t="s">
        <v>5016</v>
      </c>
      <c r="G46" s="405"/>
      <c r="H46" s="405" t="s">
        <v>971</v>
      </c>
      <c r="I46" s="405" t="s">
        <v>4886</v>
      </c>
      <c r="J46" s="405" t="s">
        <v>4768</v>
      </c>
      <c r="K46" s="405"/>
      <c r="L46" s="405"/>
      <c r="M46" s="405" t="s">
        <v>113</v>
      </c>
      <c r="N46" s="405" t="s">
        <v>113</v>
      </c>
      <c r="O46" s="405" t="s">
        <v>4738</v>
      </c>
      <c r="P46" s="405"/>
      <c r="Q46" s="405"/>
      <c r="R46" s="405"/>
      <c r="S46" s="405"/>
      <c r="T46" s="405"/>
      <c r="U46" s="405" t="s">
        <v>5022</v>
      </c>
      <c r="V46" s="405" t="s">
        <v>5018</v>
      </c>
      <c r="W46" s="405" t="s">
        <v>68</v>
      </c>
      <c r="X46" s="405" t="s">
        <v>68</v>
      </c>
      <c r="Y46" s="405" t="s">
        <v>68</v>
      </c>
      <c r="Z46" s="405" t="s">
        <v>69</v>
      </c>
      <c r="AA46" s="405"/>
      <c r="AB46" s="405">
        <v>17000000011</v>
      </c>
      <c r="AC46" s="406">
        <v>20</v>
      </c>
      <c r="AD46" s="406">
        <v>120</v>
      </c>
      <c r="AE46" s="406">
        <v>0</v>
      </c>
      <c r="AF46" s="407">
        <v>224</v>
      </c>
      <c r="AG46" s="407">
        <v>0</v>
      </c>
      <c r="AH46" s="408">
        <f t="shared" si="10"/>
        <v>224</v>
      </c>
      <c r="AI46" s="434">
        <f t="shared" si="11"/>
        <v>239.68</v>
      </c>
      <c r="AJ46" s="410"/>
    </row>
    <row r="47" spans="1:37" s="409" customFormat="1">
      <c r="A47" s="404">
        <v>5</v>
      </c>
      <c r="B47" s="405" t="s">
        <v>4544</v>
      </c>
      <c r="C47" s="405" t="s">
        <v>5023</v>
      </c>
      <c r="D47" s="405" t="s">
        <v>5011</v>
      </c>
      <c r="E47" s="405" t="s">
        <v>221</v>
      </c>
      <c r="F47" s="405" t="s">
        <v>5016</v>
      </c>
      <c r="G47" s="405"/>
      <c r="H47" s="405" t="s">
        <v>971</v>
      </c>
      <c r="I47" s="405" t="s">
        <v>4886</v>
      </c>
      <c r="J47" s="405" t="s">
        <v>4768</v>
      </c>
      <c r="K47" s="405"/>
      <c r="L47" s="405"/>
      <c r="M47" s="405" t="s">
        <v>113</v>
      </c>
      <c r="N47" s="405" t="s">
        <v>113</v>
      </c>
      <c r="O47" s="405" t="s">
        <v>4738</v>
      </c>
      <c r="P47" s="405"/>
      <c r="Q47" s="405"/>
      <c r="R47" s="405"/>
      <c r="S47" s="405"/>
      <c r="T47" s="405"/>
      <c r="U47" s="405" t="s">
        <v>5024</v>
      </c>
      <c r="V47" s="405" t="s">
        <v>5018</v>
      </c>
      <c r="W47" s="405" t="s">
        <v>68</v>
      </c>
      <c r="X47" s="405" t="s">
        <v>68</v>
      </c>
      <c r="Y47" s="405" t="s">
        <v>68</v>
      </c>
      <c r="Z47" s="405" t="s">
        <v>69</v>
      </c>
      <c r="AA47" s="405"/>
      <c r="AB47" s="405">
        <v>17000000011</v>
      </c>
      <c r="AC47" s="406">
        <v>20</v>
      </c>
      <c r="AD47" s="406">
        <v>120</v>
      </c>
      <c r="AE47" s="406">
        <v>0</v>
      </c>
      <c r="AF47" s="407">
        <v>224</v>
      </c>
      <c r="AG47" s="407">
        <v>0</v>
      </c>
      <c r="AH47" s="408">
        <f t="shared" si="10"/>
        <v>224</v>
      </c>
      <c r="AI47" s="434">
        <f t="shared" si="11"/>
        <v>239.68</v>
      </c>
      <c r="AJ47" s="410"/>
    </row>
    <row r="48" spans="1:37" s="409" customFormat="1">
      <c r="A48" s="404">
        <v>6</v>
      </c>
      <c r="B48" s="405" t="s">
        <v>4544</v>
      </c>
      <c r="C48" s="405" t="s">
        <v>5025</v>
      </c>
      <c r="D48" s="405" t="s">
        <v>5011</v>
      </c>
      <c r="E48" s="405" t="s">
        <v>221</v>
      </c>
      <c r="F48" s="405" t="s">
        <v>5016</v>
      </c>
      <c r="G48" s="405"/>
      <c r="H48" s="405" t="s">
        <v>971</v>
      </c>
      <c r="I48" s="405" t="s">
        <v>4886</v>
      </c>
      <c r="J48" s="405" t="s">
        <v>4768</v>
      </c>
      <c r="K48" s="405"/>
      <c r="L48" s="405"/>
      <c r="M48" s="405" t="s">
        <v>113</v>
      </c>
      <c r="N48" s="405" t="s">
        <v>113</v>
      </c>
      <c r="O48" s="405" t="s">
        <v>4738</v>
      </c>
      <c r="P48" s="405"/>
      <c r="Q48" s="405"/>
      <c r="R48" s="405"/>
      <c r="S48" s="405"/>
      <c r="T48" s="405"/>
      <c r="U48" s="405" t="s">
        <v>5026</v>
      </c>
      <c r="V48" s="405" t="s">
        <v>5018</v>
      </c>
      <c r="W48" s="405" t="s">
        <v>68</v>
      </c>
      <c r="X48" s="405" t="s">
        <v>68</v>
      </c>
      <c r="Y48" s="405" t="s">
        <v>68</v>
      </c>
      <c r="Z48" s="405" t="s">
        <v>69</v>
      </c>
      <c r="AA48" s="405"/>
      <c r="AB48" s="405">
        <v>17000000011</v>
      </c>
      <c r="AC48" s="406">
        <v>20</v>
      </c>
      <c r="AD48" s="406">
        <v>120</v>
      </c>
      <c r="AE48" s="406">
        <v>0</v>
      </c>
      <c r="AF48" s="407">
        <v>224</v>
      </c>
      <c r="AG48" s="407">
        <v>0</v>
      </c>
      <c r="AH48" s="408">
        <f t="shared" si="10"/>
        <v>224</v>
      </c>
      <c r="AI48" s="434">
        <f t="shared" si="11"/>
        <v>239.68</v>
      </c>
      <c r="AJ48" s="410"/>
    </row>
    <row r="49" spans="1:37" s="409" customFormat="1">
      <c r="A49" s="404">
        <v>7</v>
      </c>
      <c r="B49" s="405" t="s">
        <v>4544</v>
      </c>
      <c r="C49" s="405" t="s">
        <v>5027</v>
      </c>
      <c r="D49" s="405" t="s">
        <v>5011</v>
      </c>
      <c r="E49" s="405" t="s">
        <v>221</v>
      </c>
      <c r="F49" s="405" t="s">
        <v>5016</v>
      </c>
      <c r="G49" s="405"/>
      <c r="H49" s="405" t="s">
        <v>971</v>
      </c>
      <c r="I49" s="405" t="s">
        <v>4886</v>
      </c>
      <c r="J49" s="405" t="s">
        <v>4768</v>
      </c>
      <c r="K49" s="405"/>
      <c r="L49" s="405"/>
      <c r="M49" s="405" t="s">
        <v>113</v>
      </c>
      <c r="N49" s="405" t="s">
        <v>113</v>
      </c>
      <c r="O49" s="405" t="s">
        <v>4738</v>
      </c>
      <c r="P49" s="405"/>
      <c r="Q49" s="405"/>
      <c r="R49" s="405"/>
      <c r="S49" s="405"/>
      <c r="T49" s="405"/>
      <c r="U49" s="405" t="s">
        <v>5028</v>
      </c>
      <c r="V49" s="405" t="s">
        <v>5018</v>
      </c>
      <c r="W49" s="405" t="s">
        <v>68</v>
      </c>
      <c r="X49" s="405" t="s">
        <v>68</v>
      </c>
      <c r="Y49" s="405" t="s">
        <v>68</v>
      </c>
      <c r="Z49" s="405" t="s">
        <v>69</v>
      </c>
      <c r="AA49" s="405"/>
      <c r="AB49" s="405">
        <v>17000000011</v>
      </c>
      <c r="AC49" s="406">
        <v>20</v>
      </c>
      <c r="AD49" s="406">
        <v>120</v>
      </c>
      <c r="AE49" s="406">
        <v>0</v>
      </c>
      <c r="AF49" s="407">
        <v>224</v>
      </c>
      <c r="AG49" s="407">
        <v>0</v>
      </c>
      <c r="AH49" s="408">
        <f t="shared" si="10"/>
        <v>224</v>
      </c>
      <c r="AI49" s="434">
        <f t="shared" si="11"/>
        <v>239.68</v>
      </c>
      <c r="AJ49" s="410"/>
    </row>
    <row r="50" spans="1:37" s="409" customFormat="1">
      <c r="A50" s="404">
        <v>8</v>
      </c>
      <c r="B50" s="405" t="s">
        <v>4544</v>
      </c>
      <c r="C50" s="405" t="s">
        <v>5029</v>
      </c>
      <c r="D50" s="405" t="s">
        <v>5011</v>
      </c>
      <c r="E50" s="405" t="s">
        <v>221</v>
      </c>
      <c r="F50" s="405" t="s">
        <v>5016</v>
      </c>
      <c r="G50" s="405"/>
      <c r="H50" s="405" t="s">
        <v>971</v>
      </c>
      <c r="I50" s="405" t="s">
        <v>4886</v>
      </c>
      <c r="J50" s="405" t="s">
        <v>4768</v>
      </c>
      <c r="K50" s="405"/>
      <c r="L50" s="405"/>
      <c r="M50" s="405" t="s">
        <v>113</v>
      </c>
      <c r="N50" s="405" t="s">
        <v>113</v>
      </c>
      <c r="O50" s="405" t="s">
        <v>4738</v>
      </c>
      <c r="P50" s="405"/>
      <c r="Q50" s="405"/>
      <c r="R50" s="405"/>
      <c r="S50" s="405"/>
      <c r="T50" s="405"/>
      <c r="U50" s="405" t="s">
        <v>5030</v>
      </c>
      <c r="V50" s="405" t="s">
        <v>5018</v>
      </c>
      <c r="W50" s="405" t="s">
        <v>68</v>
      </c>
      <c r="X50" s="405" t="s">
        <v>68</v>
      </c>
      <c r="Y50" s="405" t="s">
        <v>68</v>
      </c>
      <c r="Z50" s="405" t="s">
        <v>69</v>
      </c>
      <c r="AA50" s="405"/>
      <c r="AB50" s="405">
        <v>17000000011</v>
      </c>
      <c r="AC50" s="406">
        <v>20</v>
      </c>
      <c r="AD50" s="406">
        <v>120</v>
      </c>
      <c r="AE50" s="406">
        <v>0</v>
      </c>
      <c r="AF50" s="407">
        <v>224</v>
      </c>
      <c r="AG50" s="407">
        <v>0</v>
      </c>
      <c r="AH50" s="408">
        <f t="shared" si="10"/>
        <v>224</v>
      </c>
      <c r="AI50" s="434">
        <f t="shared" si="11"/>
        <v>239.68</v>
      </c>
      <c r="AJ50" s="410"/>
    </row>
    <row r="51" spans="1:37" s="409" customFormat="1">
      <c r="A51" s="404">
        <v>9</v>
      </c>
      <c r="B51" s="405" t="s">
        <v>4544</v>
      </c>
      <c r="C51" s="405" t="s">
        <v>5031</v>
      </c>
      <c r="D51" s="405" t="s">
        <v>5011</v>
      </c>
      <c r="E51" s="405" t="s">
        <v>221</v>
      </c>
      <c r="F51" s="405" t="s">
        <v>5016</v>
      </c>
      <c r="G51" s="405"/>
      <c r="H51" s="405" t="s">
        <v>971</v>
      </c>
      <c r="I51" s="405" t="s">
        <v>4886</v>
      </c>
      <c r="J51" s="405" t="s">
        <v>4768</v>
      </c>
      <c r="K51" s="405"/>
      <c r="L51" s="405"/>
      <c r="M51" s="405" t="s">
        <v>113</v>
      </c>
      <c r="N51" s="405" t="s">
        <v>113</v>
      </c>
      <c r="O51" s="405" t="s">
        <v>4738</v>
      </c>
      <c r="P51" s="405"/>
      <c r="Q51" s="405"/>
      <c r="R51" s="405"/>
      <c r="S51" s="405"/>
      <c r="T51" s="405"/>
      <c r="U51" s="405" t="s">
        <v>5032</v>
      </c>
      <c r="V51" s="405" t="s">
        <v>5018</v>
      </c>
      <c r="W51" s="405" t="s">
        <v>68</v>
      </c>
      <c r="X51" s="405" t="s">
        <v>68</v>
      </c>
      <c r="Y51" s="405" t="s">
        <v>68</v>
      </c>
      <c r="Z51" s="405" t="s">
        <v>69</v>
      </c>
      <c r="AA51" s="405"/>
      <c r="AB51" s="405">
        <v>17000000011</v>
      </c>
      <c r="AC51" s="406">
        <v>20</v>
      </c>
      <c r="AD51" s="406">
        <v>120</v>
      </c>
      <c r="AE51" s="406">
        <v>0</v>
      </c>
      <c r="AF51" s="407">
        <v>224</v>
      </c>
      <c r="AG51" s="407">
        <v>0</v>
      </c>
      <c r="AH51" s="408">
        <f t="shared" si="10"/>
        <v>224</v>
      </c>
      <c r="AI51" s="434">
        <f t="shared" si="11"/>
        <v>239.68</v>
      </c>
      <c r="AJ51" s="410"/>
    </row>
    <row r="52" spans="1:37" s="409" customFormat="1">
      <c r="A52" s="404">
        <v>10</v>
      </c>
      <c r="B52" s="405" t="s">
        <v>4544</v>
      </c>
      <c r="C52" s="405" t="s">
        <v>5033</v>
      </c>
      <c r="D52" s="405" t="s">
        <v>5011</v>
      </c>
      <c r="E52" s="405" t="s">
        <v>221</v>
      </c>
      <c r="F52" s="405" t="s">
        <v>5016</v>
      </c>
      <c r="G52" s="405"/>
      <c r="H52" s="405" t="s">
        <v>971</v>
      </c>
      <c r="I52" s="405" t="s">
        <v>4886</v>
      </c>
      <c r="J52" s="405" t="s">
        <v>4768</v>
      </c>
      <c r="K52" s="405"/>
      <c r="L52" s="405"/>
      <c r="M52" s="405" t="s">
        <v>113</v>
      </c>
      <c r="N52" s="405" t="s">
        <v>113</v>
      </c>
      <c r="O52" s="405" t="s">
        <v>4738</v>
      </c>
      <c r="P52" s="405"/>
      <c r="Q52" s="405"/>
      <c r="R52" s="405"/>
      <c r="S52" s="405"/>
      <c r="T52" s="405"/>
      <c r="U52" s="405" t="s">
        <v>5034</v>
      </c>
      <c r="V52" s="405" t="s">
        <v>5018</v>
      </c>
      <c r="W52" s="405" t="s">
        <v>68</v>
      </c>
      <c r="X52" s="405" t="s">
        <v>68</v>
      </c>
      <c r="Y52" s="405" t="s">
        <v>68</v>
      </c>
      <c r="Z52" s="405" t="s">
        <v>69</v>
      </c>
      <c r="AA52" s="405"/>
      <c r="AB52" s="405">
        <v>17000000011</v>
      </c>
      <c r="AC52" s="406">
        <v>20</v>
      </c>
      <c r="AD52" s="406">
        <v>120</v>
      </c>
      <c r="AE52" s="406">
        <v>0</v>
      </c>
      <c r="AF52" s="407">
        <v>224</v>
      </c>
      <c r="AG52" s="407">
        <v>0</v>
      </c>
      <c r="AH52" s="408">
        <f t="shared" si="10"/>
        <v>224</v>
      </c>
      <c r="AI52" s="434">
        <f t="shared" si="11"/>
        <v>239.68</v>
      </c>
      <c r="AJ52" s="410"/>
    </row>
    <row r="53" spans="1:37" s="409" customFormat="1">
      <c r="A53" s="404">
        <v>11</v>
      </c>
      <c r="B53" s="405" t="s">
        <v>4544</v>
      </c>
      <c r="C53" s="405" t="s">
        <v>5035</v>
      </c>
      <c r="D53" s="405" t="s">
        <v>5011</v>
      </c>
      <c r="E53" s="405" t="s">
        <v>221</v>
      </c>
      <c r="F53" s="405" t="s">
        <v>5016</v>
      </c>
      <c r="G53" s="405"/>
      <c r="H53" s="405" t="s">
        <v>971</v>
      </c>
      <c r="I53" s="405" t="s">
        <v>4886</v>
      </c>
      <c r="J53" s="405" t="s">
        <v>4768</v>
      </c>
      <c r="K53" s="405"/>
      <c r="L53" s="405"/>
      <c r="M53" s="405" t="s">
        <v>113</v>
      </c>
      <c r="N53" s="405" t="s">
        <v>113</v>
      </c>
      <c r="O53" s="405" t="s">
        <v>4738</v>
      </c>
      <c r="P53" s="405"/>
      <c r="Q53" s="405"/>
      <c r="R53" s="405"/>
      <c r="S53" s="405"/>
      <c r="T53" s="405"/>
      <c r="U53" s="405" t="s">
        <v>5036</v>
      </c>
      <c r="V53" s="405" t="s">
        <v>5018</v>
      </c>
      <c r="W53" s="405" t="s">
        <v>68</v>
      </c>
      <c r="X53" s="405" t="s">
        <v>68</v>
      </c>
      <c r="Y53" s="405" t="s">
        <v>68</v>
      </c>
      <c r="Z53" s="405" t="s">
        <v>69</v>
      </c>
      <c r="AA53" s="405"/>
      <c r="AB53" s="405">
        <v>17000000011</v>
      </c>
      <c r="AC53" s="406">
        <v>20</v>
      </c>
      <c r="AD53" s="406">
        <v>120</v>
      </c>
      <c r="AE53" s="406">
        <v>0</v>
      </c>
      <c r="AF53" s="407">
        <v>224</v>
      </c>
      <c r="AG53" s="407">
        <v>0</v>
      </c>
      <c r="AH53" s="408">
        <f t="shared" si="10"/>
        <v>224</v>
      </c>
      <c r="AI53" s="434">
        <f t="shared" si="11"/>
        <v>239.68</v>
      </c>
      <c r="AJ53" s="410"/>
    </row>
    <row r="54" spans="1:37" s="409" customFormat="1">
      <c r="A54" s="404">
        <v>12</v>
      </c>
      <c r="B54" s="405" t="s">
        <v>4544</v>
      </c>
      <c r="C54" s="405" t="s">
        <v>5037</v>
      </c>
      <c r="D54" s="405" t="s">
        <v>5011</v>
      </c>
      <c r="E54" s="405" t="s">
        <v>2142</v>
      </c>
      <c r="F54" s="405" t="s">
        <v>5038</v>
      </c>
      <c r="G54" s="405"/>
      <c r="H54" s="405" t="s">
        <v>971</v>
      </c>
      <c r="I54" s="405" t="s">
        <v>4886</v>
      </c>
      <c r="J54" s="405" t="s">
        <v>4768</v>
      </c>
      <c r="K54" s="405"/>
      <c r="L54" s="405"/>
      <c r="M54" s="405" t="s">
        <v>113</v>
      </c>
      <c r="N54" s="405" t="s">
        <v>113</v>
      </c>
      <c r="O54" s="405" t="s">
        <v>4738</v>
      </c>
      <c r="P54" s="405"/>
      <c r="Q54" s="405"/>
      <c r="R54" s="405"/>
      <c r="S54" s="405"/>
      <c r="T54" s="405"/>
      <c r="U54" s="405" t="s">
        <v>5039</v>
      </c>
      <c r="V54" s="405" t="s">
        <v>5018</v>
      </c>
      <c r="W54" s="405" t="s">
        <v>68</v>
      </c>
      <c r="X54" s="405" t="s">
        <v>68</v>
      </c>
      <c r="Y54" s="405" t="s">
        <v>68</v>
      </c>
      <c r="Z54" s="405" t="s">
        <v>69</v>
      </c>
      <c r="AA54" s="405"/>
      <c r="AB54" s="405">
        <v>17000000011</v>
      </c>
      <c r="AC54" s="406">
        <v>20</v>
      </c>
      <c r="AD54" s="406">
        <v>120</v>
      </c>
      <c r="AE54" s="406">
        <v>0</v>
      </c>
      <c r="AF54" s="407">
        <v>224</v>
      </c>
      <c r="AG54" s="407">
        <v>0</v>
      </c>
      <c r="AH54" s="408">
        <f t="shared" si="10"/>
        <v>224</v>
      </c>
      <c r="AI54" s="434">
        <f t="shared" si="11"/>
        <v>239.68</v>
      </c>
      <c r="AJ54" s="410"/>
    </row>
    <row r="55" spans="1:37" s="417" customFormat="1" ht="15.75" thickBot="1">
      <c r="A55" s="411">
        <v>13</v>
      </c>
      <c r="B55" s="412" t="s">
        <v>4544</v>
      </c>
      <c r="C55" s="412" t="s">
        <v>5040</v>
      </c>
      <c r="D55" s="412" t="s">
        <v>5011</v>
      </c>
      <c r="E55" s="412" t="s">
        <v>221</v>
      </c>
      <c r="F55" s="412" t="s">
        <v>5038</v>
      </c>
      <c r="G55" s="412"/>
      <c r="H55" s="412" t="s">
        <v>971</v>
      </c>
      <c r="I55" s="412" t="s">
        <v>4886</v>
      </c>
      <c r="J55" s="412" t="s">
        <v>4768</v>
      </c>
      <c r="K55" s="412"/>
      <c r="L55" s="412"/>
      <c r="M55" s="412" t="s">
        <v>113</v>
      </c>
      <c r="N55" s="412" t="s">
        <v>113</v>
      </c>
      <c r="O55" s="412" t="s">
        <v>4738</v>
      </c>
      <c r="P55" s="412"/>
      <c r="Q55" s="412"/>
      <c r="R55" s="412"/>
      <c r="S55" s="412"/>
      <c r="T55" s="412"/>
      <c r="U55" s="412" t="s">
        <v>5041</v>
      </c>
      <c r="V55" s="412" t="s">
        <v>5018</v>
      </c>
      <c r="W55" s="412" t="s">
        <v>68</v>
      </c>
      <c r="X55" s="412" t="s">
        <v>68</v>
      </c>
      <c r="Y55" s="412" t="s">
        <v>68</v>
      </c>
      <c r="Z55" s="412" t="s">
        <v>69</v>
      </c>
      <c r="AA55" s="412"/>
      <c r="AB55" s="412">
        <v>17000000011</v>
      </c>
      <c r="AC55" s="413">
        <v>20</v>
      </c>
      <c r="AD55" s="413">
        <v>120</v>
      </c>
      <c r="AE55" s="413">
        <v>0</v>
      </c>
      <c r="AF55" s="414">
        <v>224</v>
      </c>
      <c r="AG55" s="414">
        <v>0</v>
      </c>
      <c r="AH55" s="415">
        <f t="shared" si="10"/>
        <v>224</v>
      </c>
      <c r="AI55" s="451">
        <f t="shared" si="11"/>
        <v>239.68</v>
      </c>
      <c r="AJ55" s="416"/>
    </row>
    <row r="56" spans="1:37" s="11" customFormat="1" ht="15.75" thickBot="1">
      <c r="A56" s="382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15"/>
      <c r="AD56" s="15"/>
      <c r="AE56" s="15"/>
      <c r="AF56" s="376"/>
      <c r="AG56" s="376"/>
      <c r="AH56" s="17"/>
      <c r="AI56" s="16"/>
    </row>
    <row r="57" spans="1:37" s="622" customFormat="1" ht="15.75" thickBot="1">
      <c r="A57" s="439" t="s">
        <v>22</v>
      </c>
      <c r="B57" s="618" t="s">
        <v>23</v>
      </c>
      <c r="C57" s="618" t="s">
        <v>24</v>
      </c>
      <c r="D57" s="618" t="s">
        <v>25</v>
      </c>
      <c r="E57" s="618" t="s">
        <v>26</v>
      </c>
      <c r="F57" s="618" t="s">
        <v>27</v>
      </c>
      <c r="G57" s="618" t="s">
        <v>28</v>
      </c>
      <c r="H57" s="618" t="s">
        <v>29</v>
      </c>
      <c r="I57" s="618" t="s">
        <v>30</v>
      </c>
      <c r="J57" s="618" t="s">
        <v>31</v>
      </c>
      <c r="K57" s="618" t="s">
        <v>32</v>
      </c>
      <c r="L57" s="618" t="s">
        <v>33</v>
      </c>
      <c r="M57" s="618" t="s">
        <v>34</v>
      </c>
      <c r="N57" s="618" t="s">
        <v>35</v>
      </c>
      <c r="O57" s="618" t="s">
        <v>36</v>
      </c>
      <c r="P57" s="618" t="s">
        <v>37</v>
      </c>
      <c r="Q57" s="618" t="s">
        <v>38</v>
      </c>
      <c r="R57" s="618" t="s">
        <v>39</v>
      </c>
      <c r="S57" s="618" t="s">
        <v>40</v>
      </c>
      <c r="T57" s="618" t="s">
        <v>41</v>
      </c>
      <c r="U57" s="618" t="s">
        <v>42</v>
      </c>
      <c r="V57" s="618" t="s">
        <v>43</v>
      </c>
      <c r="W57" s="618" t="s">
        <v>44</v>
      </c>
      <c r="X57" s="618" t="s">
        <v>45</v>
      </c>
      <c r="Y57" s="618" t="s">
        <v>46</v>
      </c>
      <c r="Z57" s="618" t="s">
        <v>47</v>
      </c>
      <c r="AA57" s="618" t="s">
        <v>48</v>
      </c>
      <c r="AB57" s="618" t="s">
        <v>49</v>
      </c>
      <c r="AC57" s="377" t="s">
        <v>50</v>
      </c>
      <c r="AD57" s="377" t="s">
        <v>51</v>
      </c>
      <c r="AE57" s="377" t="s">
        <v>52</v>
      </c>
      <c r="AF57" s="377" t="s">
        <v>53</v>
      </c>
      <c r="AG57" s="377" t="s">
        <v>54</v>
      </c>
      <c r="AH57" s="377" t="s">
        <v>55</v>
      </c>
      <c r="AI57" s="619" t="s">
        <v>56</v>
      </c>
      <c r="AJ57" s="620"/>
      <c r="AK57" s="621" t="s">
        <v>57</v>
      </c>
    </row>
    <row r="58" spans="1:37" s="409" customFormat="1">
      <c r="A58" s="404">
        <v>1</v>
      </c>
      <c r="B58" s="405" t="s">
        <v>8033</v>
      </c>
      <c r="C58" s="405" t="s">
        <v>8032</v>
      </c>
      <c r="D58" s="405" t="s">
        <v>8006</v>
      </c>
      <c r="E58" s="405" t="s">
        <v>381</v>
      </c>
      <c r="F58" s="405" t="s">
        <v>8031</v>
      </c>
      <c r="G58" s="405"/>
      <c r="H58" s="405" t="s">
        <v>4945</v>
      </c>
      <c r="I58" s="405"/>
      <c r="J58" s="405" t="s">
        <v>447</v>
      </c>
      <c r="K58" s="405" t="s">
        <v>437</v>
      </c>
      <c r="L58" s="405" t="s">
        <v>8030</v>
      </c>
      <c r="M58" s="405" t="s">
        <v>113</v>
      </c>
      <c r="N58" s="405" t="s">
        <v>113</v>
      </c>
      <c r="O58" s="405" t="s">
        <v>4738</v>
      </c>
      <c r="P58" s="405"/>
      <c r="Q58" s="405"/>
      <c r="R58" s="405"/>
      <c r="S58" s="405" t="s">
        <v>438</v>
      </c>
      <c r="T58" s="405"/>
      <c r="U58" s="405" t="s">
        <v>8029</v>
      </c>
      <c r="V58" s="405" t="s">
        <v>68</v>
      </c>
      <c r="W58" s="405" t="s">
        <v>68</v>
      </c>
      <c r="X58" s="405" t="s">
        <v>68</v>
      </c>
      <c r="Y58" s="405" t="s">
        <v>68</v>
      </c>
      <c r="Z58" s="405" t="s">
        <v>69</v>
      </c>
      <c r="AA58" s="405"/>
      <c r="AB58" s="405" t="s">
        <v>4732</v>
      </c>
      <c r="AC58" s="406">
        <v>85</v>
      </c>
      <c r="AD58" s="406">
        <v>0</v>
      </c>
      <c r="AE58" s="406">
        <v>288</v>
      </c>
      <c r="AF58" s="407">
        <f t="shared" ref="AF58:AF65" si="12">AC58+AD58+AE58</f>
        <v>373</v>
      </c>
      <c r="AG58" s="407">
        <v>0</v>
      </c>
      <c r="AH58" s="408">
        <v>596.80000000000007</v>
      </c>
      <c r="AI58" s="434">
        <f>AF58*1.07</f>
        <v>399.11</v>
      </c>
      <c r="AJ58" s="410"/>
      <c r="AK58" s="409" t="s">
        <v>789</v>
      </c>
    </row>
    <row r="59" spans="1:37" s="409" customFormat="1">
      <c r="A59" s="404">
        <v>2</v>
      </c>
      <c r="B59" s="405" t="s">
        <v>4989</v>
      </c>
      <c r="C59" s="405" t="s">
        <v>8028</v>
      </c>
      <c r="D59" s="405" t="s">
        <v>8006</v>
      </c>
      <c r="E59" s="405" t="s">
        <v>439</v>
      </c>
      <c r="F59" s="405" t="s">
        <v>8027</v>
      </c>
      <c r="G59" s="405"/>
      <c r="H59" s="405" t="s">
        <v>4945</v>
      </c>
      <c r="I59" s="405"/>
      <c r="J59" s="405" t="s">
        <v>447</v>
      </c>
      <c r="K59" s="405" t="s">
        <v>194</v>
      </c>
      <c r="L59" s="405" t="s">
        <v>8026</v>
      </c>
      <c r="M59" s="405" t="s">
        <v>113</v>
      </c>
      <c r="N59" s="405" t="s">
        <v>113</v>
      </c>
      <c r="O59" s="405" t="s">
        <v>8025</v>
      </c>
      <c r="P59" s="405">
        <v>0</v>
      </c>
      <c r="Q59" s="405"/>
      <c r="R59" s="405"/>
      <c r="S59" s="405" t="s">
        <v>4733</v>
      </c>
      <c r="T59" s="405"/>
      <c r="U59" s="405" t="s">
        <v>8024</v>
      </c>
      <c r="V59" s="405" t="s">
        <v>418</v>
      </c>
      <c r="W59" s="405" t="s">
        <v>418</v>
      </c>
      <c r="X59" s="405" t="s">
        <v>68</v>
      </c>
      <c r="Y59" s="405" t="s">
        <v>68</v>
      </c>
      <c r="Z59" s="405" t="s">
        <v>69</v>
      </c>
      <c r="AA59" s="405"/>
      <c r="AB59" s="405" t="s">
        <v>4732</v>
      </c>
      <c r="AC59" s="406">
        <v>35</v>
      </c>
      <c r="AD59" s="406">
        <v>0</v>
      </c>
      <c r="AE59" s="406">
        <v>40</v>
      </c>
      <c r="AF59" s="407">
        <f t="shared" si="12"/>
        <v>75</v>
      </c>
      <c r="AG59" s="407">
        <v>0</v>
      </c>
      <c r="AH59" s="408">
        <v>120</v>
      </c>
      <c r="AI59" s="434">
        <f t="shared" ref="AI59:AI65" si="13">AF59*1.07</f>
        <v>80.25</v>
      </c>
      <c r="AJ59" s="410"/>
      <c r="AK59" s="409" t="s">
        <v>792</v>
      </c>
    </row>
    <row r="60" spans="1:37" s="409" customFormat="1">
      <c r="A60" s="404">
        <v>3</v>
      </c>
      <c r="B60" s="405" t="s">
        <v>8</v>
      </c>
      <c r="C60" s="405" t="s">
        <v>8023</v>
      </c>
      <c r="D60" s="405" t="s">
        <v>8006</v>
      </c>
      <c r="E60" s="405" t="s">
        <v>400</v>
      </c>
      <c r="F60" s="405" t="s">
        <v>8022</v>
      </c>
      <c r="G60" s="405"/>
      <c r="H60" s="405" t="s">
        <v>113</v>
      </c>
      <c r="I60" s="405"/>
      <c r="J60" s="405">
        <v>0</v>
      </c>
      <c r="K60" s="405" t="s">
        <v>194</v>
      </c>
      <c r="L60" s="405" t="s">
        <v>8021</v>
      </c>
      <c r="M60" s="405" t="s">
        <v>113</v>
      </c>
      <c r="N60" s="405" t="s">
        <v>113</v>
      </c>
      <c r="O60" s="405" t="s">
        <v>7973</v>
      </c>
      <c r="P60" s="405">
        <v>0</v>
      </c>
      <c r="Q60" s="405"/>
      <c r="R60" s="405"/>
      <c r="S60" s="405" t="s">
        <v>8003</v>
      </c>
      <c r="T60" s="405"/>
      <c r="U60" s="405" t="s">
        <v>8020</v>
      </c>
      <c r="V60" s="405" t="s">
        <v>68</v>
      </c>
      <c r="W60" s="405" t="s">
        <v>68</v>
      </c>
      <c r="X60" s="405" t="s">
        <v>68</v>
      </c>
      <c r="Y60" s="405" t="s">
        <v>68</v>
      </c>
      <c r="Z60" s="405" t="s">
        <v>69</v>
      </c>
      <c r="AA60" s="405"/>
      <c r="AB60" s="405" t="s">
        <v>4732</v>
      </c>
      <c r="AC60" s="406">
        <v>35</v>
      </c>
      <c r="AD60" s="406">
        <v>-10</v>
      </c>
      <c r="AE60" s="406">
        <v>0</v>
      </c>
      <c r="AF60" s="407">
        <f t="shared" si="12"/>
        <v>25</v>
      </c>
      <c r="AG60" s="407">
        <v>0</v>
      </c>
      <c r="AH60" s="408">
        <v>40</v>
      </c>
      <c r="AI60" s="434">
        <f t="shared" si="13"/>
        <v>26.75</v>
      </c>
      <c r="AJ60" s="410"/>
    </row>
    <row r="61" spans="1:37" s="409" customFormat="1">
      <c r="A61" s="404">
        <v>4</v>
      </c>
      <c r="B61" s="405" t="s">
        <v>8008</v>
      </c>
      <c r="C61" s="405" t="s">
        <v>8019</v>
      </c>
      <c r="D61" s="405" t="s">
        <v>8006</v>
      </c>
      <c r="E61" s="405" t="s">
        <v>6853</v>
      </c>
      <c r="F61" s="405" t="s">
        <v>8005</v>
      </c>
      <c r="G61" s="405"/>
      <c r="H61" s="405" t="s">
        <v>113</v>
      </c>
      <c r="I61" s="405"/>
      <c r="J61" s="405">
        <v>0</v>
      </c>
      <c r="K61" s="405" t="s">
        <v>194</v>
      </c>
      <c r="L61" s="405" t="s">
        <v>4995</v>
      </c>
      <c r="M61" s="405" t="s">
        <v>113</v>
      </c>
      <c r="N61" s="405" t="s">
        <v>113</v>
      </c>
      <c r="O61" s="405" t="s">
        <v>7973</v>
      </c>
      <c r="P61" s="405">
        <v>0</v>
      </c>
      <c r="Q61" s="405"/>
      <c r="R61" s="405"/>
      <c r="S61" s="405" t="s">
        <v>8003</v>
      </c>
      <c r="T61" s="405"/>
      <c r="U61" s="405" t="s">
        <v>8018</v>
      </c>
      <c r="V61" s="405" t="s">
        <v>68</v>
      </c>
      <c r="W61" s="405" t="s">
        <v>68</v>
      </c>
      <c r="X61" s="405" t="s">
        <v>68</v>
      </c>
      <c r="Y61" s="405" t="s">
        <v>68</v>
      </c>
      <c r="Z61" s="405" t="s">
        <v>69</v>
      </c>
      <c r="AA61" s="405"/>
      <c r="AB61" s="405" t="s">
        <v>4732</v>
      </c>
      <c r="AC61" s="406">
        <v>35</v>
      </c>
      <c r="AD61" s="406">
        <v>-10</v>
      </c>
      <c r="AE61" s="406">
        <v>192</v>
      </c>
      <c r="AF61" s="407">
        <f t="shared" si="12"/>
        <v>217</v>
      </c>
      <c r="AG61" s="407">
        <v>0</v>
      </c>
      <c r="AH61" s="408">
        <v>347.20000000000005</v>
      </c>
      <c r="AI61" s="434">
        <f t="shared" si="13"/>
        <v>232.19000000000003</v>
      </c>
      <c r="AJ61" s="410"/>
    </row>
    <row r="62" spans="1:37" s="409" customFormat="1">
      <c r="A62" s="404">
        <v>5</v>
      </c>
      <c r="B62" s="405" t="s">
        <v>8008</v>
      </c>
      <c r="C62" s="405" t="s">
        <v>8017</v>
      </c>
      <c r="D62" s="405" t="s">
        <v>8006</v>
      </c>
      <c r="E62" s="405" t="s">
        <v>6853</v>
      </c>
      <c r="F62" s="405" t="s">
        <v>8005</v>
      </c>
      <c r="G62" s="405"/>
      <c r="H62" s="405" t="s">
        <v>113</v>
      </c>
      <c r="I62" s="405"/>
      <c r="J62" s="405">
        <v>0</v>
      </c>
      <c r="K62" s="405" t="s">
        <v>194</v>
      </c>
      <c r="L62" s="405" t="s">
        <v>8016</v>
      </c>
      <c r="M62" s="405" t="s">
        <v>113</v>
      </c>
      <c r="N62" s="405" t="s">
        <v>113</v>
      </c>
      <c r="O62" s="405" t="s">
        <v>7973</v>
      </c>
      <c r="P62" s="405">
        <v>0</v>
      </c>
      <c r="Q62" s="405"/>
      <c r="R62" s="405"/>
      <c r="S62" s="405" t="s">
        <v>8003</v>
      </c>
      <c r="T62" s="405"/>
      <c r="U62" s="405" t="s">
        <v>8015</v>
      </c>
      <c r="V62" s="405" t="s">
        <v>68</v>
      </c>
      <c r="W62" s="405" t="s">
        <v>68</v>
      </c>
      <c r="X62" s="405" t="s">
        <v>68</v>
      </c>
      <c r="Y62" s="405" t="s">
        <v>68</v>
      </c>
      <c r="Z62" s="405" t="s">
        <v>69</v>
      </c>
      <c r="AA62" s="405"/>
      <c r="AB62" s="405" t="s">
        <v>4732</v>
      </c>
      <c r="AC62" s="406">
        <v>35</v>
      </c>
      <c r="AD62" s="406">
        <v>-10</v>
      </c>
      <c r="AE62" s="406">
        <v>80</v>
      </c>
      <c r="AF62" s="407">
        <f t="shared" si="12"/>
        <v>105</v>
      </c>
      <c r="AG62" s="407">
        <v>0</v>
      </c>
      <c r="AH62" s="408">
        <v>168</v>
      </c>
      <c r="AI62" s="434">
        <f t="shared" si="13"/>
        <v>112.35000000000001</v>
      </c>
      <c r="AJ62" s="410"/>
    </row>
    <row r="63" spans="1:37" s="409" customFormat="1">
      <c r="A63" s="404">
        <v>6</v>
      </c>
      <c r="B63" s="405" t="s">
        <v>8008</v>
      </c>
      <c r="C63" s="405" t="s">
        <v>8014</v>
      </c>
      <c r="D63" s="405" t="s">
        <v>8006</v>
      </c>
      <c r="E63" s="405" t="s">
        <v>440</v>
      </c>
      <c r="F63" s="405" t="s">
        <v>8011</v>
      </c>
      <c r="G63" s="405"/>
      <c r="H63" s="405" t="s">
        <v>113</v>
      </c>
      <c r="I63" s="405"/>
      <c r="J63" s="405">
        <v>0</v>
      </c>
      <c r="K63" s="405" t="s">
        <v>194</v>
      </c>
      <c r="L63" s="405" t="s">
        <v>8010</v>
      </c>
      <c r="M63" s="405" t="s">
        <v>113</v>
      </c>
      <c r="N63" s="405" t="s">
        <v>113</v>
      </c>
      <c r="O63" s="405" t="s">
        <v>7979</v>
      </c>
      <c r="P63" s="405">
        <v>0</v>
      </c>
      <c r="Q63" s="405"/>
      <c r="R63" s="405"/>
      <c r="S63" s="405" t="s">
        <v>8003</v>
      </c>
      <c r="T63" s="405" t="s">
        <v>375</v>
      </c>
      <c r="U63" s="405" t="s">
        <v>8013</v>
      </c>
      <c r="V63" s="405" t="s">
        <v>68</v>
      </c>
      <c r="W63" s="405" t="s">
        <v>68</v>
      </c>
      <c r="X63" s="405" t="s">
        <v>68</v>
      </c>
      <c r="Y63" s="405" t="s">
        <v>68</v>
      </c>
      <c r="Z63" s="405" t="s">
        <v>69</v>
      </c>
      <c r="AA63" s="405"/>
      <c r="AB63" s="405" t="s">
        <v>4732</v>
      </c>
      <c r="AC63" s="406">
        <v>35</v>
      </c>
      <c r="AD63" s="406">
        <v>-10</v>
      </c>
      <c r="AE63" s="406">
        <v>96</v>
      </c>
      <c r="AF63" s="407">
        <f t="shared" si="12"/>
        <v>121</v>
      </c>
      <c r="AG63" s="407">
        <v>0</v>
      </c>
      <c r="AH63" s="408">
        <v>193.60000000000002</v>
      </c>
      <c r="AI63" s="434">
        <f t="shared" si="13"/>
        <v>129.47</v>
      </c>
      <c r="AJ63" s="410"/>
    </row>
    <row r="64" spans="1:37" s="409" customFormat="1">
      <c r="A64" s="404">
        <v>7</v>
      </c>
      <c r="B64" s="405" t="s">
        <v>8008</v>
      </c>
      <c r="C64" s="405" t="s">
        <v>8012</v>
      </c>
      <c r="D64" s="405" t="s">
        <v>8006</v>
      </c>
      <c r="E64" s="405" t="s">
        <v>440</v>
      </c>
      <c r="F64" s="405" t="s">
        <v>8011</v>
      </c>
      <c r="G64" s="405"/>
      <c r="H64" s="405" t="s">
        <v>113</v>
      </c>
      <c r="I64" s="405"/>
      <c r="J64" s="405">
        <v>0</v>
      </c>
      <c r="K64" s="405" t="s">
        <v>194</v>
      </c>
      <c r="L64" s="405" t="s">
        <v>8010</v>
      </c>
      <c r="M64" s="405" t="s">
        <v>113</v>
      </c>
      <c r="N64" s="405" t="s">
        <v>113</v>
      </c>
      <c r="O64" s="405" t="s">
        <v>7979</v>
      </c>
      <c r="P64" s="405">
        <v>0</v>
      </c>
      <c r="Q64" s="405"/>
      <c r="R64" s="405"/>
      <c r="S64" s="405" t="s">
        <v>8003</v>
      </c>
      <c r="T64" s="405" t="s">
        <v>375</v>
      </c>
      <c r="U64" s="405" t="s">
        <v>8009</v>
      </c>
      <c r="V64" s="405" t="s">
        <v>68</v>
      </c>
      <c r="W64" s="405" t="s">
        <v>68</v>
      </c>
      <c r="X64" s="405" t="s">
        <v>68</v>
      </c>
      <c r="Y64" s="405" t="s">
        <v>68</v>
      </c>
      <c r="Z64" s="405" t="s">
        <v>69</v>
      </c>
      <c r="AA64" s="405"/>
      <c r="AB64" s="405" t="s">
        <v>4732</v>
      </c>
      <c r="AC64" s="406">
        <v>35</v>
      </c>
      <c r="AD64" s="406">
        <v>-10</v>
      </c>
      <c r="AE64" s="406">
        <v>96</v>
      </c>
      <c r="AF64" s="407">
        <f t="shared" si="12"/>
        <v>121</v>
      </c>
      <c r="AG64" s="407">
        <v>0</v>
      </c>
      <c r="AH64" s="408">
        <v>193.60000000000002</v>
      </c>
      <c r="AI64" s="434">
        <f t="shared" si="13"/>
        <v>129.47</v>
      </c>
      <c r="AJ64" s="410"/>
    </row>
    <row r="65" spans="1:37" s="417" customFormat="1" ht="15.75" thickBot="1">
      <c r="A65" s="411">
        <v>8</v>
      </c>
      <c r="B65" s="412" t="s">
        <v>8008</v>
      </c>
      <c r="C65" s="412" t="s">
        <v>8007</v>
      </c>
      <c r="D65" s="412" t="s">
        <v>8006</v>
      </c>
      <c r="E65" s="412" t="s">
        <v>440</v>
      </c>
      <c r="F65" s="412" t="s">
        <v>8005</v>
      </c>
      <c r="G65" s="412"/>
      <c r="H65" s="412" t="s">
        <v>113</v>
      </c>
      <c r="I65" s="412"/>
      <c r="J65" s="412">
        <v>0</v>
      </c>
      <c r="K65" s="412" t="s">
        <v>194</v>
      </c>
      <c r="L65" s="412" t="s">
        <v>8004</v>
      </c>
      <c r="M65" s="412" t="s">
        <v>113</v>
      </c>
      <c r="N65" s="412" t="s">
        <v>113</v>
      </c>
      <c r="O65" s="412" t="s">
        <v>7979</v>
      </c>
      <c r="P65" s="412">
        <v>0</v>
      </c>
      <c r="Q65" s="412"/>
      <c r="R65" s="412"/>
      <c r="S65" s="412" t="s">
        <v>8003</v>
      </c>
      <c r="T65" s="412" t="s">
        <v>375</v>
      </c>
      <c r="U65" s="412" t="s">
        <v>8002</v>
      </c>
      <c r="V65" s="412" t="s">
        <v>68</v>
      </c>
      <c r="W65" s="412" t="s">
        <v>68</v>
      </c>
      <c r="X65" s="412" t="s">
        <v>68</v>
      </c>
      <c r="Y65" s="412" t="s">
        <v>68</v>
      </c>
      <c r="Z65" s="412" t="s">
        <v>69</v>
      </c>
      <c r="AA65" s="412"/>
      <c r="AB65" s="412" t="s">
        <v>4732</v>
      </c>
      <c r="AC65" s="413">
        <v>35</v>
      </c>
      <c r="AD65" s="413">
        <v>-10</v>
      </c>
      <c r="AE65" s="413">
        <v>88</v>
      </c>
      <c r="AF65" s="414">
        <f t="shared" si="12"/>
        <v>113</v>
      </c>
      <c r="AG65" s="414">
        <v>0</v>
      </c>
      <c r="AH65" s="415">
        <v>180.8</v>
      </c>
      <c r="AI65" s="451">
        <f t="shared" si="13"/>
        <v>120.91000000000001</v>
      </c>
      <c r="AJ65" s="416"/>
    </row>
    <row r="66" spans="1:37" s="11" customFormat="1" ht="15.75" thickBot="1">
      <c r="A66" s="382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15"/>
      <c r="AD66" s="15"/>
      <c r="AE66" s="15"/>
      <c r="AF66" s="376"/>
      <c r="AG66" s="376"/>
      <c r="AH66" s="17"/>
      <c r="AI66" s="16"/>
    </row>
    <row r="67" spans="1:37" s="622" customFormat="1" ht="15.75" thickBot="1">
      <c r="A67" s="439" t="s">
        <v>22</v>
      </c>
      <c r="B67" s="618" t="s">
        <v>23</v>
      </c>
      <c r="C67" s="618" t="s">
        <v>24</v>
      </c>
      <c r="D67" s="618" t="s">
        <v>25</v>
      </c>
      <c r="E67" s="618" t="s">
        <v>26</v>
      </c>
      <c r="F67" s="618" t="s">
        <v>27</v>
      </c>
      <c r="G67" s="618" t="s">
        <v>28</v>
      </c>
      <c r="H67" s="618" t="s">
        <v>29</v>
      </c>
      <c r="I67" s="618" t="s">
        <v>30</v>
      </c>
      <c r="J67" s="618" t="s">
        <v>31</v>
      </c>
      <c r="K67" s="618" t="s">
        <v>32</v>
      </c>
      <c r="L67" s="618" t="s">
        <v>33</v>
      </c>
      <c r="M67" s="618" t="s">
        <v>34</v>
      </c>
      <c r="N67" s="618" t="s">
        <v>35</v>
      </c>
      <c r="O67" s="618" t="s">
        <v>36</v>
      </c>
      <c r="P67" s="618" t="s">
        <v>37</v>
      </c>
      <c r="Q67" s="618" t="s">
        <v>38</v>
      </c>
      <c r="R67" s="618" t="s">
        <v>39</v>
      </c>
      <c r="S67" s="618" t="s">
        <v>40</v>
      </c>
      <c r="T67" s="618" t="s">
        <v>41</v>
      </c>
      <c r="U67" s="618" t="s">
        <v>42</v>
      </c>
      <c r="V67" s="618" t="s">
        <v>43</v>
      </c>
      <c r="W67" s="618" t="s">
        <v>44</v>
      </c>
      <c r="X67" s="618" t="s">
        <v>45</v>
      </c>
      <c r="Y67" s="618" t="s">
        <v>46</v>
      </c>
      <c r="Z67" s="618" t="s">
        <v>47</v>
      </c>
      <c r="AA67" s="618" t="s">
        <v>48</v>
      </c>
      <c r="AB67" s="618" t="s">
        <v>49</v>
      </c>
      <c r="AC67" s="377" t="s">
        <v>50</v>
      </c>
      <c r="AD67" s="377" t="s">
        <v>51</v>
      </c>
      <c r="AE67" s="377" t="s">
        <v>52</v>
      </c>
      <c r="AF67" s="377" t="s">
        <v>53</v>
      </c>
      <c r="AG67" s="377" t="s">
        <v>54</v>
      </c>
      <c r="AH67" s="377" t="s">
        <v>55</v>
      </c>
      <c r="AI67" s="619" t="s">
        <v>56</v>
      </c>
      <c r="AJ67" s="620"/>
      <c r="AK67" s="621"/>
    </row>
    <row r="68" spans="1:37" s="409" customFormat="1">
      <c r="A68" s="404">
        <v>1</v>
      </c>
      <c r="B68" s="405" t="s">
        <v>0</v>
      </c>
      <c r="C68" s="405" t="s">
        <v>8001</v>
      </c>
      <c r="D68" s="405" t="s">
        <v>8000</v>
      </c>
      <c r="E68" s="405" t="s">
        <v>444</v>
      </c>
      <c r="F68" s="405" t="s">
        <v>7999</v>
      </c>
      <c r="G68" s="405"/>
      <c r="H68" s="405" t="s">
        <v>4945</v>
      </c>
      <c r="I68" s="405"/>
      <c r="J68" s="405" t="s">
        <v>447</v>
      </c>
      <c r="K68" s="405" t="s">
        <v>194</v>
      </c>
      <c r="L68" s="405" t="s">
        <v>7998</v>
      </c>
      <c r="M68" s="405" t="s">
        <v>113</v>
      </c>
      <c r="N68" s="405" t="s">
        <v>113</v>
      </c>
      <c r="O68" s="405" t="s">
        <v>4738</v>
      </c>
      <c r="P68" s="405">
        <v>0</v>
      </c>
      <c r="Q68" s="405"/>
      <c r="R68" s="405"/>
      <c r="S68" s="405" t="s">
        <v>3904</v>
      </c>
      <c r="T68" s="405"/>
      <c r="U68" s="405" t="s">
        <v>7997</v>
      </c>
      <c r="V68" s="405" t="s">
        <v>418</v>
      </c>
      <c r="W68" s="405" t="s">
        <v>418</v>
      </c>
      <c r="X68" s="405" t="s">
        <v>68</v>
      </c>
      <c r="Y68" s="405" t="s">
        <v>68</v>
      </c>
      <c r="Z68" s="405" t="s">
        <v>69</v>
      </c>
      <c r="AA68" s="405"/>
      <c r="AB68" s="405" t="s">
        <v>7506</v>
      </c>
      <c r="AC68" s="406">
        <v>80</v>
      </c>
      <c r="AD68" s="406">
        <v>0</v>
      </c>
      <c r="AE68" s="406">
        <v>1440</v>
      </c>
      <c r="AF68" s="407">
        <v>2432</v>
      </c>
      <c r="AG68" s="407">
        <v>0</v>
      </c>
      <c r="AH68" s="408">
        <f>AF68-AG68</f>
        <v>2432</v>
      </c>
      <c r="AI68" s="434">
        <f>AF68*1.07</f>
        <v>2602.2400000000002</v>
      </c>
      <c r="AJ68" s="410"/>
      <c r="AK68" s="409" t="s">
        <v>789</v>
      </c>
    </row>
    <row r="69" spans="1:37" s="417" customFormat="1" ht="15.75" thickBot="1">
      <c r="A69" s="989"/>
      <c r="B69" s="412"/>
      <c r="C69" s="412"/>
      <c r="D69" s="412"/>
      <c r="E69" s="412"/>
      <c r="F69" s="412"/>
      <c r="G69" s="412"/>
      <c r="H69" s="412"/>
      <c r="I69" s="412"/>
      <c r="J69" s="412"/>
      <c r="K69" s="412"/>
      <c r="L69" s="412"/>
      <c r="M69" s="412"/>
      <c r="N69" s="412"/>
      <c r="O69" s="412"/>
      <c r="P69" s="412"/>
      <c r="Q69" s="412"/>
      <c r="R69" s="412"/>
      <c r="S69" s="412"/>
      <c r="T69" s="412"/>
      <c r="U69" s="412"/>
      <c r="V69" s="412"/>
      <c r="W69" s="412"/>
      <c r="X69" s="412"/>
      <c r="Y69" s="412"/>
      <c r="Z69" s="412"/>
      <c r="AA69" s="412"/>
      <c r="AB69" s="412"/>
      <c r="AC69" s="413"/>
      <c r="AD69" s="413"/>
      <c r="AE69" s="413"/>
      <c r="AF69" s="414"/>
      <c r="AG69" s="414"/>
      <c r="AH69" s="415"/>
      <c r="AI69" s="990"/>
      <c r="AK69" s="417" t="s">
        <v>792</v>
      </c>
    </row>
    <row r="70" spans="1:37" s="11" customFormat="1" ht="15.75" thickBot="1">
      <c r="A70" s="382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10"/>
      <c r="AD70" s="10"/>
      <c r="AE70" s="10"/>
      <c r="AF70" s="376"/>
      <c r="AG70" s="376"/>
      <c r="AH70" s="17"/>
      <c r="AI70" s="18"/>
    </row>
    <row r="71" spans="1:37" s="622" customFormat="1" ht="15.75" thickBot="1">
      <c r="A71" s="439" t="s">
        <v>22</v>
      </c>
      <c r="B71" s="618" t="s">
        <v>23</v>
      </c>
      <c r="C71" s="618" t="s">
        <v>24</v>
      </c>
      <c r="D71" s="618" t="s">
        <v>25</v>
      </c>
      <c r="E71" s="618" t="s">
        <v>26</v>
      </c>
      <c r="F71" s="618" t="s">
        <v>27</v>
      </c>
      <c r="G71" s="618" t="s">
        <v>28</v>
      </c>
      <c r="H71" s="618" t="s">
        <v>29</v>
      </c>
      <c r="I71" s="618" t="s">
        <v>30</v>
      </c>
      <c r="J71" s="618" t="s">
        <v>31</v>
      </c>
      <c r="K71" s="618" t="s">
        <v>32</v>
      </c>
      <c r="L71" s="618" t="s">
        <v>33</v>
      </c>
      <c r="M71" s="618" t="s">
        <v>34</v>
      </c>
      <c r="N71" s="618" t="s">
        <v>35</v>
      </c>
      <c r="O71" s="618" t="s">
        <v>36</v>
      </c>
      <c r="P71" s="618" t="s">
        <v>37</v>
      </c>
      <c r="Q71" s="618" t="s">
        <v>38</v>
      </c>
      <c r="R71" s="618" t="s">
        <v>39</v>
      </c>
      <c r="S71" s="618" t="s">
        <v>40</v>
      </c>
      <c r="T71" s="618" t="s">
        <v>41</v>
      </c>
      <c r="U71" s="618" t="s">
        <v>42</v>
      </c>
      <c r="V71" s="618" t="s">
        <v>43</v>
      </c>
      <c r="W71" s="618" t="s">
        <v>44</v>
      </c>
      <c r="X71" s="618" t="s">
        <v>45</v>
      </c>
      <c r="Y71" s="618" t="s">
        <v>46</v>
      </c>
      <c r="Z71" s="618" t="s">
        <v>47</v>
      </c>
      <c r="AA71" s="618" t="s">
        <v>48</v>
      </c>
      <c r="AB71" s="618" t="s">
        <v>49</v>
      </c>
      <c r="AC71" s="377" t="s">
        <v>50</v>
      </c>
      <c r="AD71" s="377" t="s">
        <v>51</v>
      </c>
      <c r="AE71" s="377" t="s">
        <v>52</v>
      </c>
      <c r="AF71" s="377" t="s">
        <v>53</v>
      </c>
      <c r="AG71" s="377" t="s">
        <v>54</v>
      </c>
      <c r="AH71" s="377" t="s">
        <v>55</v>
      </c>
      <c r="AI71" s="619" t="s">
        <v>56</v>
      </c>
      <c r="AJ71" s="620"/>
      <c r="AK71" s="621"/>
    </row>
    <row r="72" spans="1:37" s="409" customFormat="1">
      <c r="A72" s="404">
        <v>1</v>
      </c>
      <c r="B72" s="405" t="s">
        <v>4989</v>
      </c>
      <c r="C72" s="405" t="s">
        <v>7996</v>
      </c>
      <c r="D72" s="405" t="s">
        <v>7993</v>
      </c>
      <c r="E72" s="405" t="s">
        <v>7992</v>
      </c>
      <c r="F72" s="405" t="s">
        <v>7995</v>
      </c>
      <c r="G72" s="405"/>
      <c r="H72" s="405" t="s">
        <v>4945</v>
      </c>
      <c r="I72" s="405"/>
      <c r="J72" s="405" t="s">
        <v>447</v>
      </c>
      <c r="K72" s="405"/>
      <c r="L72" s="405"/>
      <c r="M72" s="405" t="s">
        <v>113</v>
      </c>
      <c r="N72" s="405" t="s">
        <v>113</v>
      </c>
      <c r="O72" s="405" t="s">
        <v>4738</v>
      </c>
      <c r="P72" s="405"/>
      <c r="Q72" s="405"/>
      <c r="R72" s="405"/>
      <c r="S72" s="405"/>
      <c r="T72" s="405"/>
      <c r="U72" s="405">
        <v>21623020996</v>
      </c>
      <c r="V72" s="405" t="s">
        <v>418</v>
      </c>
      <c r="W72" s="405" t="s">
        <v>418</v>
      </c>
      <c r="X72" s="405" t="s">
        <v>68</v>
      </c>
      <c r="Y72" s="405" t="s">
        <v>68</v>
      </c>
      <c r="Z72" s="405" t="s">
        <v>69</v>
      </c>
      <c r="AA72" s="405"/>
      <c r="AB72" s="405" t="s">
        <v>4732</v>
      </c>
      <c r="AC72" s="406">
        <v>60</v>
      </c>
      <c r="AD72" s="406">
        <v>0</v>
      </c>
      <c r="AE72" s="406">
        <v>0</v>
      </c>
      <c r="AF72" s="407">
        <v>96</v>
      </c>
      <c r="AG72" s="407">
        <v>0</v>
      </c>
      <c r="AH72" s="408">
        <f>AF72-AG72</f>
        <v>96</v>
      </c>
      <c r="AI72" s="434">
        <f>AF72*1.07</f>
        <v>102.72</v>
      </c>
      <c r="AJ72" s="410"/>
      <c r="AK72" s="409" t="s">
        <v>789</v>
      </c>
    </row>
    <row r="73" spans="1:37" s="417" customFormat="1" ht="15.75" thickBot="1">
      <c r="A73" s="411">
        <v>2</v>
      </c>
      <c r="B73" s="412" t="s">
        <v>4989</v>
      </c>
      <c r="C73" s="412" t="s">
        <v>7994</v>
      </c>
      <c r="D73" s="412" t="s">
        <v>7993</v>
      </c>
      <c r="E73" s="412" t="s">
        <v>7992</v>
      </c>
      <c r="F73" s="412" t="s">
        <v>7991</v>
      </c>
      <c r="G73" s="412"/>
      <c r="H73" s="412" t="s">
        <v>4945</v>
      </c>
      <c r="I73" s="412"/>
      <c r="J73" s="412" t="s">
        <v>447</v>
      </c>
      <c r="K73" s="412"/>
      <c r="L73" s="412"/>
      <c r="M73" s="412" t="s">
        <v>113</v>
      </c>
      <c r="N73" s="412" t="s">
        <v>113</v>
      </c>
      <c r="O73" s="412" t="s">
        <v>4738</v>
      </c>
      <c r="P73" s="412"/>
      <c r="Q73" s="412"/>
      <c r="R73" s="412"/>
      <c r="S73" s="412"/>
      <c r="T73" s="412"/>
      <c r="U73" s="412">
        <v>21623020723</v>
      </c>
      <c r="V73" s="412" t="s">
        <v>418</v>
      </c>
      <c r="W73" s="412" t="s">
        <v>418</v>
      </c>
      <c r="X73" s="412" t="s">
        <v>68</v>
      </c>
      <c r="Y73" s="412" t="s">
        <v>68</v>
      </c>
      <c r="Z73" s="412" t="s">
        <v>69</v>
      </c>
      <c r="AA73" s="412"/>
      <c r="AB73" s="412" t="s">
        <v>4732</v>
      </c>
      <c r="AC73" s="413">
        <v>60</v>
      </c>
      <c r="AD73" s="413">
        <v>0</v>
      </c>
      <c r="AE73" s="413">
        <v>0</v>
      </c>
      <c r="AF73" s="414">
        <v>96</v>
      </c>
      <c r="AG73" s="414">
        <v>0</v>
      </c>
      <c r="AH73" s="415">
        <f>AF73-AG73</f>
        <v>96</v>
      </c>
      <c r="AI73" s="451">
        <f>AF73*1.07</f>
        <v>102.72</v>
      </c>
      <c r="AJ73" s="416"/>
      <c r="AK73" s="417" t="s">
        <v>792</v>
      </c>
    </row>
    <row r="74" spans="1:37" s="11" customFormat="1" ht="15.75" thickBot="1">
      <c r="A74" s="382"/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15"/>
      <c r="AD74" s="15"/>
      <c r="AE74" s="15"/>
      <c r="AF74" s="376"/>
      <c r="AG74" s="376"/>
      <c r="AH74" s="17"/>
      <c r="AI74" s="16"/>
    </row>
    <row r="75" spans="1:37" s="622" customFormat="1" ht="15.75" thickBot="1">
      <c r="A75" s="439" t="s">
        <v>22</v>
      </c>
      <c r="B75" s="618" t="s">
        <v>23</v>
      </c>
      <c r="C75" s="618" t="s">
        <v>24</v>
      </c>
      <c r="D75" s="618" t="s">
        <v>25</v>
      </c>
      <c r="E75" s="618" t="s">
        <v>26</v>
      </c>
      <c r="F75" s="618" t="s">
        <v>27</v>
      </c>
      <c r="G75" s="618" t="s">
        <v>28</v>
      </c>
      <c r="H75" s="618" t="s">
        <v>29</v>
      </c>
      <c r="I75" s="618" t="s">
        <v>30</v>
      </c>
      <c r="J75" s="618" t="s">
        <v>31</v>
      </c>
      <c r="K75" s="618" t="s">
        <v>32</v>
      </c>
      <c r="L75" s="618" t="s">
        <v>33</v>
      </c>
      <c r="M75" s="618" t="s">
        <v>34</v>
      </c>
      <c r="N75" s="618" t="s">
        <v>35</v>
      </c>
      <c r="O75" s="618" t="s">
        <v>36</v>
      </c>
      <c r="P75" s="618" t="s">
        <v>37</v>
      </c>
      <c r="Q75" s="618" t="s">
        <v>38</v>
      </c>
      <c r="R75" s="618" t="s">
        <v>39</v>
      </c>
      <c r="S75" s="618" t="s">
        <v>40</v>
      </c>
      <c r="T75" s="618" t="s">
        <v>41</v>
      </c>
      <c r="U75" s="618" t="s">
        <v>42</v>
      </c>
      <c r="V75" s="618" t="s">
        <v>43</v>
      </c>
      <c r="W75" s="618" t="s">
        <v>44</v>
      </c>
      <c r="X75" s="618" t="s">
        <v>45</v>
      </c>
      <c r="Y75" s="618" t="s">
        <v>46</v>
      </c>
      <c r="Z75" s="618" t="s">
        <v>47</v>
      </c>
      <c r="AA75" s="618" t="s">
        <v>48</v>
      </c>
      <c r="AB75" s="618" t="s">
        <v>49</v>
      </c>
      <c r="AC75" s="377" t="s">
        <v>50</v>
      </c>
      <c r="AD75" s="377" t="s">
        <v>51</v>
      </c>
      <c r="AE75" s="377" t="s">
        <v>52</v>
      </c>
      <c r="AF75" s="377" t="s">
        <v>53</v>
      </c>
      <c r="AG75" s="377" t="s">
        <v>54</v>
      </c>
      <c r="AH75" s="377" t="s">
        <v>55</v>
      </c>
      <c r="AI75" s="619" t="s">
        <v>56</v>
      </c>
      <c r="AJ75" s="620"/>
      <c r="AK75" s="621"/>
    </row>
    <row r="76" spans="1:37" s="409" customFormat="1">
      <c r="A76" s="404">
        <v>1</v>
      </c>
      <c r="B76" s="405" t="s">
        <v>4989</v>
      </c>
      <c r="C76" s="405" t="s">
        <v>7990</v>
      </c>
      <c r="D76" s="405" t="s">
        <v>7976</v>
      </c>
      <c r="E76" s="405" t="s">
        <v>415</v>
      </c>
      <c r="F76" s="405" t="s">
        <v>7986</v>
      </c>
      <c r="G76" s="405"/>
      <c r="H76" s="405" t="s">
        <v>7989</v>
      </c>
      <c r="I76" s="405"/>
      <c r="J76" s="405" t="s">
        <v>447</v>
      </c>
      <c r="K76" s="405" t="s">
        <v>437</v>
      </c>
      <c r="L76" s="405" t="s">
        <v>7985</v>
      </c>
      <c r="M76" s="405" t="s">
        <v>113</v>
      </c>
      <c r="N76" s="405" t="s">
        <v>113</v>
      </c>
      <c r="O76" s="405" t="s">
        <v>7988</v>
      </c>
      <c r="P76" s="405"/>
      <c r="Q76" s="405"/>
      <c r="R76" s="405"/>
      <c r="S76" s="405" t="s">
        <v>438</v>
      </c>
      <c r="T76" s="405"/>
      <c r="U76" s="405">
        <v>21611012306</v>
      </c>
      <c r="V76" s="405" t="s">
        <v>68</v>
      </c>
      <c r="W76" s="405" t="s">
        <v>68</v>
      </c>
      <c r="X76" s="405" t="s">
        <v>68</v>
      </c>
      <c r="Y76" s="405" t="s">
        <v>68</v>
      </c>
      <c r="Z76" s="405" t="s">
        <v>69</v>
      </c>
      <c r="AA76" s="405"/>
      <c r="AB76" s="405" t="s">
        <v>4732</v>
      </c>
      <c r="AC76" s="406">
        <v>50</v>
      </c>
      <c r="AD76" s="406">
        <v>0</v>
      </c>
      <c r="AE76" s="406">
        <v>384</v>
      </c>
      <c r="AF76" s="407">
        <v>694.40000000000009</v>
      </c>
      <c r="AG76" s="407">
        <v>0</v>
      </c>
      <c r="AH76" s="408">
        <f>AF76-AG76</f>
        <v>694.40000000000009</v>
      </c>
      <c r="AI76" s="434">
        <f>AF76*1.07</f>
        <v>743.00800000000015</v>
      </c>
      <c r="AJ76" s="410"/>
      <c r="AK76" s="409" t="s">
        <v>789</v>
      </c>
    </row>
    <row r="77" spans="1:37" s="409" customFormat="1">
      <c r="A77" s="404">
        <v>2</v>
      </c>
      <c r="B77" s="405" t="s">
        <v>4989</v>
      </c>
      <c r="C77" s="405" t="s">
        <v>7987</v>
      </c>
      <c r="D77" s="405" t="s">
        <v>7976</v>
      </c>
      <c r="E77" s="405" t="s">
        <v>1811</v>
      </c>
      <c r="F77" s="405" t="s">
        <v>7986</v>
      </c>
      <c r="G77" s="405"/>
      <c r="H77" s="405" t="s">
        <v>4945</v>
      </c>
      <c r="I77" s="405"/>
      <c r="J77" s="405" t="s">
        <v>447</v>
      </c>
      <c r="K77" s="405" t="s">
        <v>194</v>
      </c>
      <c r="L77" s="405" t="s">
        <v>7985</v>
      </c>
      <c r="M77" s="405" t="s">
        <v>113</v>
      </c>
      <c r="N77" s="405" t="s">
        <v>113</v>
      </c>
      <c r="O77" s="405" t="s">
        <v>4738</v>
      </c>
      <c r="P77" s="405"/>
      <c r="Q77" s="405"/>
      <c r="R77" s="405"/>
      <c r="S77" s="405"/>
      <c r="T77" s="405"/>
      <c r="U77" s="405">
        <v>21608001939</v>
      </c>
      <c r="V77" s="405" t="s">
        <v>68</v>
      </c>
      <c r="W77" s="405" t="s">
        <v>68</v>
      </c>
      <c r="X77" s="405" t="s">
        <v>68</v>
      </c>
      <c r="Y77" s="405" t="s">
        <v>68</v>
      </c>
      <c r="Z77" s="405" t="s">
        <v>69</v>
      </c>
      <c r="AA77" s="405"/>
      <c r="AB77" s="405" t="s">
        <v>4732</v>
      </c>
      <c r="AC77" s="406">
        <v>50</v>
      </c>
      <c r="AD77" s="406">
        <v>0</v>
      </c>
      <c r="AE77" s="406">
        <v>384</v>
      </c>
      <c r="AF77" s="407">
        <v>694.40000000000009</v>
      </c>
      <c r="AG77" s="407">
        <v>0</v>
      </c>
      <c r="AH77" s="408">
        <f>AF77-AG77</f>
        <v>694.40000000000009</v>
      </c>
      <c r="AI77" s="434">
        <f t="shared" ref="AI77:AI80" si="14">AF77*1.07</f>
        <v>743.00800000000015</v>
      </c>
      <c r="AJ77" s="410"/>
      <c r="AK77" s="409" t="s">
        <v>792</v>
      </c>
    </row>
    <row r="78" spans="1:37" s="409" customFormat="1">
      <c r="A78" s="404">
        <v>3</v>
      </c>
      <c r="B78" s="405" t="s">
        <v>4989</v>
      </c>
      <c r="C78" s="405" t="s">
        <v>7984</v>
      </c>
      <c r="D78" s="405" t="s">
        <v>7976</v>
      </c>
      <c r="E78" s="405" t="s">
        <v>378</v>
      </c>
      <c r="F78" s="405" t="s">
        <v>7975</v>
      </c>
      <c r="G78" s="405"/>
      <c r="H78" s="405" t="s">
        <v>113</v>
      </c>
      <c r="I78" s="405"/>
      <c r="J78" s="405">
        <v>0</v>
      </c>
      <c r="K78" s="405" t="s">
        <v>194</v>
      </c>
      <c r="L78" s="405" t="s">
        <v>7983</v>
      </c>
      <c r="M78" s="405" t="s">
        <v>113</v>
      </c>
      <c r="N78" s="405" t="s">
        <v>113</v>
      </c>
      <c r="O78" s="405" t="s">
        <v>7979</v>
      </c>
      <c r="P78" s="405">
        <v>0</v>
      </c>
      <c r="Q78" s="405"/>
      <c r="R78" s="405"/>
      <c r="S78" s="405"/>
      <c r="T78" s="405" t="s">
        <v>375</v>
      </c>
      <c r="U78" s="405" t="s">
        <v>7982</v>
      </c>
      <c r="V78" s="405" t="s">
        <v>68</v>
      </c>
      <c r="W78" s="405" t="s">
        <v>68</v>
      </c>
      <c r="X78" s="405" t="s">
        <v>68</v>
      </c>
      <c r="Y78" s="405" t="s">
        <v>68</v>
      </c>
      <c r="Z78" s="405" t="s">
        <v>69</v>
      </c>
      <c r="AA78" s="405"/>
      <c r="AB78" s="405" t="s">
        <v>4732</v>
      </c>
      <c r="AC78" s="406">
        <v>50</v>
      </c>
      <c r="AD78" s="406">
        <v>-10</v>
      </c>
      <c r="AE78" s="406">
        <v>96</v>
      </c>
      <c r="AF78" s="407">
        <v>217.60000000000002</v>
      </c>
      <c r="AG78" s="407">
        <v>0</v>
      </c>
      <c r="AH78" s="408">
        <f>AF78-AG78</f>
        <v>217.60000000000002</v>
      </c>
      <c r="AI78" s="434">
        <f t="shared" si="14"/>
        <v>232.83200000000005</v>
      </c>
      <c r="AJ78" s="410"/>
    </row>
    <row r="79" spans="1:37" s="409" customFormat="1">
      <c r="A79" s="404">
        <v>4</v>
      </c>
      <c r="B79" s="405" t="s">
        <v>4989</v>
      </c>
      <c r="C79" s="405" t="s">
        <v>7981</v>
      </c>
      <c r="D79" s="405" t="s">
        <v>7976</v>
      </c>
      <c r="E79" s="405" t="s">
        <v>378</v>
      </c>
      <c r="F79" s="405" t="s">
        <v>7975</v>
      </c>
      <c r="G79" s="405"/>
      <c r="H79" s="405" t="s">
        <v>113</v>
      </c>
      <c r="I79" s="405"/>
      <c r="J79" s="405">
        <v>0</v>
      </c>
      <c r="K79" s="405" t="s">
        <v>194</v>
      </c>
      <c r="L79" s="405" t="s">
        <v>7980</v>
      </c>
      <c r="M79" s="405" t="s">
        <v>113</v>
      </c>
      <c r="N79" s="405" t="s">
        <v>113</v>
      </c>
      <c r="O79" s="405" t="s">
        <v>7979</v>
      </c>
      <c r="P79" s="405">
        <v>0</v>
      </c>
      <c r="Q79" s="405"/>
      <c r="R79" s="405"/>
      <c r="S79" s="405" t="s">
        <v>7105</v>
      </c>
      <c r="T79" s="405" t="s">
        <v>375</v>
      </c>
      <c r="U79" s="405" t="s">
        <v>7978</v>
      </c>
      <c r="V79" s="405" t="s">
        <v>68</v>
      </c>
      <c r="W79" s="405" t="s">
        <v>68</v>
      </c>
      <c r="X79" s="405" t="s">
        <v>68</v>
      </c>
      <c r="Y79" s="405" t="s">
        <v>68</v>
      </c>
      <c r="Z79" s="405" t="s">
        <v>69</v>
      </c>
      <c r="AA79" s="405"/>
      <c r="AB79" s="405" t="s">
        <v>4732</v>
      </c>
      <c r="AC79" s="406">
        <v>50</v>
      </c>
      <c r="AD79" s="406">
        <v>-10</v>
      </c>
      <c r="AE79" s="406">
        <v>96</v>
      </c>
      <c r="AF79" s="407">
        <v>217.60000000000002</v>
      </c>
      <c r="AG79" s="407">
        <v>0</v>
      </c>
      <c r="AH79" s="408">
        <f>AF79-AG79</f>
        <v>217.60000000000002</v>
      </c>
      <c r="AI79" s="434">
        <f t="shared" si="14"/>
        <v>232.83200000000005</v>
      </c>
      <c r="AJ79" s="410"/>
    </row>
    <row r="80" spans="1:37" s="417" customFormat="1" ht="15.75" thickBot="1">
      <c r="A80" s="411">
        <v>5</v>
      </c>
      <c r="B80" s="412" t="s">
        <v>4989</v>
      </c>
      <c r="C80" s="412" t="s">
        <v>7977</v>
      </c>
      <c r="D80" s="412" t="s">
        <v>7976</v>
      </c>
      <c r="E80" s="412" t="s">
        <v>378</v>
      </c>
      <c r="F80" s="412" t="s">
        <v>7975</v>
      </c>
      <c r="G80" s="412"/>
      <c r="H80" s="412" t="s">
        <v>113</v>
      </c>
      <c r="I80" s="412"/>
      <c r="J80" s="412">
        <v>0</v>
      </c>
      <c r="K80" s="412" t="s">
        <v>194</v>
      </c>
      <c r="L80" s="412" t="s">
        <v>7974</v>
      </c>
      <c r="M80" s="412" t="s">
        <v>113</v>
      </c>
      <c r="N80" s="412" t="s">
        <v>113</v>
      </c>
      <c r="O80" s="412" t="s">
        <v>7973</v>
      </c>
      <c r="P80" s="412">
        <v>0</v>
      </c>
      <c r="Q80" s="412"/>
      <c r="R80" s="412"/>
      <c r="S80" s="412"/>
      <c r="T80" s="412"/>
      <c r="U80" s="412" t="s">
        <v>7972</v>
      </c>
      <c r="V80" s="412" t="s">
        <v>68</v>
      </c>
      <c r="W80" s="412" t="s">
        <v>68</v>
      </c>
      <c r="X80" s="412" t="s">
        <v>68</v>
      </c>
      <c r="Y80" s="412" t="s">
        <v>68</v>
      </c>
      <c r="Z80" s="412" t="s">
        <v>69</v>
      </c>
      <c r="AA80" s="412"/>
      <c r="AB80" s="412" t="s">
        <v>4732</v>
      </c>
      <c r="AC80" s="413">
        <v>50</v>
      </c>
      <c r="AD80" s="413">
        <v>-10</v>
      </c>
      <c r="AE80" s="413">
        <v>96</v>
      </c>
      <c r="AF80" s="414">
        <v>217.60000000000002</v>
      </c>
      <c r="AG80" s="414">
        <v>0</v>
      </c>
      <c r="AH80" s="415">
        <f>AF80-AG80</f>
        <v>217.60000000000002</v>
      </c>
      <c r="AI80" s="451">
        <f t="shared" si="14"/>
        <v>232.83200000000005</v>
      </c>
      <c r="AJ80" s="416"/>
    </row>
    <row r="81" spans="1:37" s="11" customFormat="1" ht="15.75" thickBot="1">
      <c r="A81" s="382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15"/>
      <c r="AD81" s="15"/>
      <c r="AE81" s="15"/>
      <c r="AF81" s="376"/>
      <c r="AG81" s="376"/>
      <c r="AH81" s="17"/>
      <c r="AI81" s="16"/>
    </row>
    <row r="82" spans="1:37" s="622" customFormat="1" ht="15.75" thickBot="1">
      <c r="A82" s="439" t="s">
        <v>22</v>
      </c>
      <c r="B82" s="618" t="s">
        <v>23</v>
      </c>
      <c r="C82" s="618" t="s">
        <v>24</v>
      </c>
      <c r="D82" s="618" t="s">
        <v>25</v>
      </c>
      <c r="E82" s="618" t="s">
        <v>26</v>
      </c>
      <c r="F82" s="618" t="s">
        <v>27</v>
      </c>
      <c r="G82" s="618" t="s">
        <v>28</v>
      </c>
      <c r="H82" s="618" t="s">
        <v>29</v>
      </c>
      <c r="I82" s="618" t="s">
        <v>30</v>
      </c>
      <c r="J82" s="618" t="s">
        <v>31</v>
      </c>
      <c r="K82" s="618" t="s">
        <v>32</v>
      </c>
      <c r="L82" s="618" t="s">
        <v>33</v>
      </c>
      <c r="M82" s="618" t="s">
        <v>34</v>
      </c>
      <c r="N82" s="618" t="s">
        <v>35</v>
      </c>
      <c r="O82" s="618" t="s">
        <v>36</v>
      </c>
      <c r="P82" s="618" t="s">
        <v>37</v>
      </c>
      <c r="Q82" s="618" t="s">
        <v>38</v>
      </c>
      <c r="R82" s="618" t="s">
        <v>39</v>
      </c>
      <c r="S82" s="618" t="s">
        <v>40</v>
      </c>
      <c r="T82" s="618" t="s">
        <v>41</v>
      </c>
      <c r="U82" s="618" t="s">
        <v>42</v>
      </c>
      <c r="V82" s="618" t="s">
        <v>43</v>
      </c>
      <c r="W82" s="618" t="s">
        <v>44</v>
      </c>
      <c r="X82" s="618" t="s">
        <v>45</v>
      </c>
      <c r="Y82" s="618" t="s">
        <v>46</v>
      </c>
      <c r="Z82" s="618" t="s">
        <v>47</v>
      </c>
      <c r="AA82" s="618" t="s">
        <v>48</v>
      </c>
      <c r="AB82" s="618" t="s">
        <v>49</v>
      </c>
      <c r="AC82" s="377" t="s">
        <v>50</v>
      </c>
      <c r="AD82" s="377" t="s">
        <v>51</v>
      </c>
      <c r="AE82" s="377" t="s">
        <v>52</v>
      </c>
      <c r="AF82" s="377" t="s">
        <v>53</v>
      </c>
      <c r="AG82" s="377" t="s">
        <v>54</v>
      </c>
      <c r="AH82" s="377" t="s">
        <v>55</v>
      </c>
      <c r="AI82" s="619" t="s">
        <v>56</v>
      </c>
      <c r="AJ82" s="620"/>
      <c r="AK82" s="621"/>
    </row>
    <row r="83" spans="1:37" s="409" customFormat="1">
      <c r="A83" s="404">
        <v>1</v>
      </c>
      <c r="B83" s="405" t="s">
        <v>8</v>
      </c>
      <c r="C83" s="405" t="s">
        <v>7971</v>
      </c>
      <c r="D83" s="405" t="s">
        <v>7877</v>
      </c>
      <c r="E83" s="405" t="s">
        <v>2139</v>
      </c>
      <c r="F83" s="405" t="s">
        <v>7970</v>
      </c>
      <c r="G83" s="405"/>
      <c r="H83" s="405" t="s">
        <v>868</v>
      </c>
      <c r="I83" s="405">
        <v>2000</v>
      </c>
      <c r="J83" s="405" t="s">
        <v>396</v>
      </c>
      <c r="K83" s="405" t="s">
        <v>194</v>
      </c>
      <c r="L83" s="405" t="s">
        <v>7969</v>
      </c>
      <c r="M83" s="405" t="s">
        <v>113</v>
      </c>
      <c r="N83" s="405" t="s">
        <v>113</v>
      </c>
      <c r="O83" s="405" t="s">
        <v>4738</v>
      </c>
      <c r="P83" s="405"/>
      <c r="Q83" s="405"/>
      <c r="R83" s="405"/>
      <c r="S83" s="405" t="s">
        <v>3904</v>
      </c>
      <c r="T83" s="405"/>
      <c r="U83" s="405" t="s">
        <v>7968</v>
      </c>
      <c r="V83" s="405" t="s">
        <v>68</v>
      </c>
      <c r="W83" s="405" t="s">
        <v>68</v>
      </c>
      <c r="X83" s="405" t="s">
        <v>68</v>
      </c>
      <c r="Y83" s="405" t="s">
        <v>68</v>
      </c>
      <c r="Z83" s="405" t="s">
        <v>69</v>
      </c>
      <c r="AA83" s="405"/>
      <c r="AB83" s="405" t="s">
        <v>4732</v>
      </c>
      <c r="AC83" s="406">
        <v>23</v>
      </c>
      <c r="AD83" s="406">
        <v>25</v>
      </c>
      <c r="AE83" s="406">
        <v>32</v>
      </c>
      <c r="AF83" s="407">
        <v>327.68000000000006</v>
      </c>
      <c r="AG83" s="407">
        <v>0</v>
      </c>
      <c r="AH83" s="408">
        <f t="shared" ref="AH83:AH111" si="15">AF83-AG83</f>
        <v>327.68000000000006</v>
      </c>
      <c r="AI83" s="434">
        <f>AF83*1.07</f>
        <v>350.6176000000001</v>
      </c>
      <c r="AJ83" s="410"/>
      <c r="AK83" s="409" t="s">
        <v>789</v>
      </c>
    </row>
    <row r="84" spans="1:37" s="409" customFormat="1">
      <c r="A84" s="404">
        <v>2</v>
      </c>
      <c r="B84" s="405" t="s">
        <v>8</v>
      </c>
      <c r="C84" s="405" t="s">
        <v>7967</v>
      </c>
      <c r="D84" s="405" t="s">
        <v>7877</v>
      </c>
      <c r="E84" s="405" t="s">
        <v>352</v>
      </c>
      <c r="F84" s="405" t="s">
        <v>7962</v>
      </c>
      <c r="G84" s="405"/>
      <c r="H84" s="405" t="s">
        <v>7961</v>
      </c>
      <c r="I84" s="405">
        <v>2000</v>
      </c>
      <c r="J84" s="405" t="s">
        <v>95</v>
      </c>
      <c r="K84" s="405" t="s">
        <v>194</v>
      </c>
      <c r="L84" s="405" t="s">
        <v>7620</v>
      </c>
      <c r="M84" s="405" t="s">
        <v>63</v>
      </c>
      <c r="N84" s="405" t="s">
        <v>113</v>
      </c>
      <c r="O84" s="405" t="s">
        <v>4738</v>
      </c>
      <c r="P84" s="405">
        <v>0</v>
      </c>
      <c r="Q84" s="405"/>
      <c r="R84" s="405"/>
      <c r="S84" s="405" t="s">
        <v>4202</v>
      </c>
      <c r="T84" s="405"/>
      <c r="U84" s="405" t="s">
        <v>7966</v>
      </c>
      <c r="V84" s="405" t="s">
        <v>68</v>
      </c>
      <c r="W84" s="405" t="s">
        <v>68</v>
      </c>
      <c r="X84" s="405" t="s">
        <v>68</v>
      </c>
      <c r="Y84" s="405" t="s">
        <v>68</v>
      </c>
      <c r="Z84" s="405" t="s">
        <v>69</v>
      </c>
      <c r="AA84" s="405"/>
      <c r="AB84" s="405" t="s">
        <v>4732</v>
      </c>
      <c r="AC84" s="406">
        <v>23</v>
      </c>
      <c r="AD84" s="406">
        <v>10</v>
      </c>
      <c r="AE84" s="406">
        <v>24</v>
      </c>
      <c r="AF84" s="407">
        <v>233.47200000000004</v>
      </c>
      <c r="AG84" s="407">
        <v>0</v>
      </c>
      <c r="AH84" s="408">
        <f t="shared" si="15"/>
        <v>233.47200000000004</v>
      </c>
      <c r="AI84" s="434">
        <f t="shared" ref="AI84:AI111" si="16">AF84*1.07</f>
        <v>249.81504000000007</v>
      </c>
      <c r="AJ84" s="410"/>
      <c r="AK84" s="409" t="s">
        <v>792</v>
      </c>
    </row>
    <row r="85" spans="1:37" s="409" customFormat="1">
      <c r="A85" s="404">
        <v>3</v>
      </c>
      <c r="B85" s="405" t="s">
        <v>8</v>
      </c>
      <c r="C85" s="405" t="s">
        <v>7965</v>
      </c>
      <c r="D85" s="405" t="s">
        <v>7877</v>
      </c>
      <c r="E85" s="405" t="s">
        <v>352</v>
      </c>
      <c r="F85" s="405" t="s">
        <v>7962</v>
      </c>
      <c r="G85" s="405"/>
      <c r="H85" s="405" t="s">
        <v>7961</v>
      </c>
      <c r="I85" s="405">
        <v>2000</v>
      </c>
      <c r="J85" s="405" t="s">
        <v>396</v>
      </c>
      <c r="K85" s="405" t="s">
        <v>194</v>
      </c>
      <c r="L85" s="405" t="s">
        <v>7960</v>
      </c>
      <c r="M85" s="405" t="s">
        <v>63</v>
      </c>
      <c r="N85" s="405" t="s">
        <v>113</v>
      </c>
      <c r="O85" s="405" t="s">
        <v>7565</v>
      </c>
      <c r="P85" s="405">
        <v>0</v>
      </c>
      <c r="Q85" s="405"/>
      <c r="R85" s="405"/>
      <c r="S85" s="405" t="s">
        <v>4202</v>
      </c>
      <c r="T85" s="405" t="s">
        <v>375</v>
      </c>
      <c r="U85" s="405" t="s">
        <v>7964</v>
      </c>
      <c r="V85" s="405" t="s">
        <v>68</v>
      </c>
      <c r="W85" s="405" t="s">
        <v>68</v>
      </c>
      <c r="X85" s="405" t="s">
        <v>68</v>
      </c>
      <c r="Y85" s="405" t="s">
        <v>68</v>
      </c>
      <c r="Z85" s="405" t="s">
        <v>69</v>
      </c>
      <c r="AA85" s="405"/>
      <c r="AB85" s="405" t="s">
        <v>4732</v>
      </c>
      <c r="AC85" s="406">
        <v>23</v>
      </c>
      <c r="AD85" s="406">
        <v>25</v>
      </c>
      <c r="AE85" s="406">
        <v>16</v>
      </c>
      <c r="AF85" s="407">
        <v>262.14400000000006</v>
      </c>
      <c r="AG85" s="407">
        <v>0</v>
      </c>
      <c r="AH85" s="408">
        <f t="shared" si="15"/>
        <v>262.14400000000006</v>
      </c>
      <c r="AI85" s="434">
        <f t="shared" si="16"/>
        <v>280.49408000000011</v>
      </c>
      <c r="AJ85" s="410"/>
    </row>
    <row r="86" spans="1:37" s="409" customFormat="1">
      <c r="A86" s="404">
        <v>4</v>
      </c>
      <c r="B86" s="405" t="s">
        <v>8</v>
      </c>
      <c r="C86" s="405" t="s">
        <v>7963</v>
      </c>
      <c r="D86" s="405" t="s">
        <v>7877</v>
      </c>
      <c r="E86" s="405" t="s">
        <v>352</v>
      </c>
      <c r="F86" s="405" t="s">
        <v>7962</v>
      </c>
      <c r="G86" s="405"/>
      <c r="H86" s="405" t="s">
        <v>7961</v>
      </c>
      <c r="I86" s="405">
        <v>2000</v>
      </c>
      <c r="J86" s="405" t="s">
        <v>108</v>
      </c>
      <c r="K86" s="405" t="s">
        <v>194</v>
      </c>
      <c r="L86" s="405" t="s">
        <v>7960</v>
      </c>
      <c r="M86" s="405" t="s">
        <v>63</v>
      </c>
      <c r="N86" s="405" t="s">
        <v>113</v>
      </c>
      <c r="O86" s="405" t="s">
        <v>7565</v>
      </c>
      <c r="P86" s="405">
        <v>0</v>
      </c>
      <c r="Q86" s="405"/>
      <c r="R86" s="405"/>
      <c r="S86" s="405" t="s">
        <v>4202</v>
      </c>
      <c r="T86" s="405" t="s">
        <v>375</v>
      </c>
      <c r="U86" s="405" t="s">
        <v>7959</v>
      </c>
      <c r="V86" s="405" t="s">
        <v>68</v>
      </c>
      <c r="W86" s="405" t="s">
        <v>68</v>
      </c>
      <c r="X86" s="405" t="s">
        <v>68</v>
      </c>
      <c r="Y86" s="405" t="s">
        <v>68</v>
      </c>
      <c r="Z86" s="405" t="s">
        <v>69</v>
      </c>
      <c r="AA86" s="405"/>
      <c r="AB86" s="405" t="s">
        <v>4732</v>
      </c>
      <c r="AC86" s="406">
        <v>23</v>
      </c>
      <c r="AD86" s="406">
        <v>0</v>
      </c>
      <c r="AE86" s="406">
        <v>16</v>
      </c>
      <c r="AF86" s="407">
        <v>159.74400000000003</v>
      </c>
      <c r="AG86" s="407">
        <v>0</v>
      </c>
      <c r="AH86" s="408">
        <f t="shared" si="15"/>
        <v>159.74400000000003</v>
      </c>
      <c r="AI86" s="434">
        <f t="shared" si="16"/>
        <v>170.92608000000004</v>
      </c>
      <c r="AJ86" s="410"/>
    </row>
    <row r="87" spans="1:37" s="409" customFormat="1">
      <c r="A87" s="404">
        <v>5</v>
      </c>
      <c r="B87" s="405" t="s">
        <v>8</v>
      </c>
      <c r="C87" s="405" t="s">
        <v>7958</v>
      </c>
      <c r="D87" s="405" t="s">
        <v>7877</v>
      </c>
      <c r="E87" s="405" t="s">
        <v>419</v>
      </c>
      <c r="F87" s="405" t="s">
        <v>7957</v>
      </c>
      <c r="G87" s="405"/>
      <c r="H87" s="405" t="s">
        <v>7956</v>
      </c>
      <c r="I87" s="405">
        <v>1000</v>
      </c>
      <c r="J87" s="405" t="s">
        <v>108</v>
      </c>
      <c r="K87" s="405" t="s">
        <v>194</v>
      </c>
      <c r="L87" s="405" t="s">
        <v>1052</v>
      </c>
      <c r="M87" s="405" t="s">
        <v>63</v>
      </c>
      <c r="N87" s="405" t="s">
        <v>113</v>
      </c>
      <c r="O87" s="405" t="s">
        <v>7565</v>
      </c>
      <c r="P87" s="405">
        <v>0</v>
      </c>
      <c r="Q87" s="405"/>
      <c r="R87" s="405"/>
      <c r="S87" s="405" t="s">
        <v>3904</v>
      </c>
      <c r="T87" s="405" t="s">
        <v>375</v>
      </c>
      <c r="U87" s="405" t="s">
        <v>7955</v>
      </c>
      <c r="V87" s="405" t="s">
        <v>68</v>
      </c>
      <c r="W87" s="405" t="s">
        <v>68</v>
      </c>
      <c r="X87" s="405" t="s">
        <v>68</v>
      </c>
      <c r="Y87" s="405" t="s">
        <v>68</v>
      </c>
      <c r="Z87" s="405" t="s">
        <v>69</v>
      </c>
      <c r="AA87" s="405"/>
      <c r="AB87" s="405" t="s">
        <v>4732</v>
      </c>
      <c r="AC87" s="406">
        <v>23</v>
      </c>
      <c r="AD87" s="406">
        <v>0</v>
      </c>
      <c r="AE87" s="406">
        <v>0</v>
      </c>
      <c r="AF87" s="407">
        <v>94.208000000000027</v>
      </c>
      <c r="AG87" s="407">
        <v>0</v>
      </c>
      <c r="AH87" s="408">
        <f t="shared" si="15"/>
        <v>94.208000000000027</v>
      </c>
      <c r="AI87" s="434">
        <f t="shared" si="16"/>
        <v>100.80256000000003</v>
      </c>
      <c r="AJ87" s="410"/>
    </row>
    <row r="88" spans="1:37" s="409" customFormat="1">
      <c r="A88" s="404">
        <v>6</v>
      </c>
      <c r="B88" s="405" t="s">
        <v>8</v>
      </c>
      <c r="C88" s="405" t="s">
        <v>7954</v>
      </c>
      <c r="D88" s="405" t="s">
        <v>7877</v>
      </c>
      <c r="E88" s="405" t="s">
        <v>1144</v>
      </c>
      <c r="F88" s="405" t="s">
        <v>7951</v>
      </c>
      <c r="G88" s="405"/>
      <c r="H88" s="405" t="s">
        <v>868</v>
      </c>
      <c r="I88" s="405">
        <v>2000</v>
      </c>
      <c r="J88" s="405" t="s">
        <v>118</v>
      </c>
      <c r="K88" s="405" t="s">
        <v>194</v>
      </c>
      <c r="L88" s="405" t="s">
        <v>1082</v>
      </c>
      <c r="M88" s="405" t="s">
        <v>74</v>
      </c>
      <c r="N88" s="405" t="s">
        <v>113</v>
      </c>
      <c r="O88" s="405" t="s">
        <v>7565</v>
      </c>
      <c r="P88" s="405">
        <v>0</v>
      </c>
      <c r="Q88" s="405"/>
      <c r="R88" s="405"/>
      <c r="S88" s="405" t="s">
        <v>3904</v>
      </c>
      <c r="T88" s="405" t="s">
        <v>375</v>
      </c>
      <c r="U88" s="405" t="s">
        <v>7953</v>
      </c>
      <c r="V88" s="405" t="s">
        <v>68</v>
      </c>
      <c r="W88" s="405" t="s">
        <v>68</v>
      </c>
      <c r="X88" s="405" t="s">
        <v>68</v>
      </c>
      <c r="Y88" s="405" t="s">
        <v>68</v>
      </c>
      <c r="Z88" s="405" t="s">
        <v>69</v>
      </c>
      <c r="AA88" s="405"/>
      <c r="AB88" s="405" t="s">
        <v>4732</v>
      </c>
      <c r="AC88" s="406">
        <v>23</v>
      </c>
      <c r="AD88" s="406">
        <v>0</v>
      </c>
      <c r="AE88" s="406">
        <v>0</v>
      </c>
      <c r="AF88" s="407">
        <v>94.208000000000027</v>
      </c>
      <c r="AG88" s="407">
        <v>0</v>
      </c>
      <c r="AH88" s="408">
        <f t="shared" si="15"/>
        <v>94.208000000000027</v>
      </c>
      <c r="AI88" s="434">
        <f t="shared" si="16"/>
        <v>100.80256000000003</v>
      </c>
      <c r="AJ88" s="410"/>
    </row>
    <row r="89" spans="1:37" s="409" customFormat="1">
      <c r="A89" s="404">
        <v>7</v>
      </c>
      <c r="B89" s="405" t="s">
        <v>8</v>
      </c>
      <c r="C89" s="405" t="s">
        <v>7952</v>
      </c>
      <c r="D89" s="405" t="s">
        <v>7877</v>
      </c>
      <c r="E89" s="405" t="s">
        <v>1144</v>
      </c>
      <c r="F89" s="405" t="s">
        <v>7951</v>
      </c>
      <c r="G89" s="405"/>
      <c r="H89" s="405" t="s">
        <v>868</v>
      </c>
      <c r="I89" s="405">
        <v>2000</v>
      </c>
      <c r="J89" s="405" t="s">
        <v>118</v>
      </c>
      <c r="K89" s="405" t="s">
        <v>194</v>
      </c>
      <c r="L89" s="405" t="s">
        <v>973</v>
      </c>
      <c r="M89" s="405" t="s">
        <v>74</v>
      </c>
      <c r="N89" s="405" t="s">
        <v>113</v>
      </c>
      <c r="O89" s="405" t="s">
        <v>4738</v>
      </c>
      <c r="P89" s="405">
        <v>0</v>
      </c>
      <c r="Q89" s="405"/>
      <c r="R89" s="405"/>
      <c r="S89" s="405" t="s">
        <v>3904</v>
      </c>
      <c r="T89" s="405"/>
      <c r="U89" s="405" t="s">
        <v>7950</v>
      </c>
      <c r="V89" s="405" t="s">
        <v>68</v>
      </c>
      <c r="W89" s="405" t="s">
        <v>68</v>
      </c>
      <c r="X89" s="405" t="s">
        <v>68</v>
      </c>
      <c r="Y89" s="405" t="s">
        <v>68</v>
      </c>
      <c r="Z89" s="405" t="s">
        <v>69</v>
      </c>
      <c r="AA89" s="405"/>
      <c r="AB89" s="405" t="s">
        <v>4732</v>
      </c>
      <c r="AC89" s="406">
        <v>23</v>
      </c>
      <c r="AD89" s="406">
        <v>0</v>
      </c>
      <c r="AE89" s="406">
        <v>0</v>
      </c>
      <c r="AF89" s="407">
        <v>94.208000000000027</v>
      </c>
      <c r="AG89" s="407">
        <v>0</v>
      </c>
      <c r="AH89" s="408">
        <f t="shared" si="15"/>
        <v>94.208000000000027</v>
      </c>
      <c r="AI89" s="434">
        <f t="shared" si="16"/>
        <v>100.80256000000003</v>
      </c>
      <c r="AJ89" s="410"/>
    </row>
    <row r="90" spans="1:37" s="409" customFormat="1">
      <c r="A90" s="404">
        <v>8</v>
      </c>
      <c r="B90" s="405" t="s">
        <v>8</v>
      </c>
      <c r="C90" s="405" t="s">
        <v>7949</v>
      </c>
      <c r="D90" s="405" t="s">
        <v>7877</v>
      </c>
      <c r="E90" s="405" t="s">
        <v>400</v>
      </c>
      <c r="F90" s="405" t="s">
        <v>7862</v>
      </c>
      <c r="G90" s="405"/>
      <c r="H90" s="405" t="s">
        <v>960</v>
      </c>
      <c r="I90" s="405"/>
      <c r="J90" s="405" t="s">
        <v>670</v>
      </c>
      <c r="K90" s="405" t="s">
        <v>194</v>
      </c>
      <c r="L90" s="405" t="s">
        <v>973</v>
      </c>
      <c r="M90" s="405" t="s">
        <v>113</v>
      </c>
      <c r="N90" s="405" t="s">
        <v>113</v>
      </c>
      <c r="O90" s="405" t="s">
        <v>4738</v>
      </c>
      <c r="P90" s="405">
        <v>0</v>
      </c>
      <c r="Q90" s="405"/>
      <c r="R90" s="405"/>
      <c r="S90" s="405" t="s">
        <v>3904</v>
      </c>
      <c r="T90" s="405"/>
      <c r="U90" s="405" t="s">
        <v>7948</v>
      </c>
      <c r="V90" s="405" t="s">
        <v>68</v>
      </c>
      <c r="W90" s="405" t="s">
        <v>68</v>
      </c>
      <c r="X90" s="405" t="s">
        <v>68</v>
      </c>
      <c r="Y90" s="405" t="s">
        <v>68</v>
      </c>
      <c r="Z90" s="405" t="s">
        <v>69</v>
      </c>
      <c r="AA90" s="405"/>
      <c r="AB90" s="405" t="s">
        <v>4732</v>
      </c>
      <c r="AC90" s="406">
        <v>33</v>
      </c>
      <c r="AD90" s="406">
        <v>18</v>
      </c>
      <c r="AE90" s="406">
        <v>0</v>
      </c>
      <c r="AF90" s="407">
        <v>208.89600000000007</v>
      </c>
      <c r="AG90" s="407">
        <v>0</v>
      </c>
      <c r="AH90" s="408">
        <f t="shared" si="15"/>
        <v>208.89600000000007</v>
      </c>
      <c r="AI90" s="434">
        <f t="shared" si="16"/>
        <v>223.51872000000009</v>
      </c>
      <c r="AJ90" s="410"/>
    </row>
    <row r="91" spans="1:37" s="409" customFormat="1">
      <c r="A91" s="404">
        <v>9</v>
      </c>
      <c r="B91" s="405" t="s">
        <v>8</v>
      </c>
      <c r="C91" s="405" t="s">
        <v>7947</v>
      </c>
      <c r="D91" s="405" t="s">
        <v>7877</v>
      </c>
      <c r="E91" s="405" t="s">
        <v>415</v>
      </c>
      <c r="F91" s="405" t="s">
        <v>7862</v>
      </c>
      <c r="G91" s="405"/>
      <c r="H91" s="405" t="s">
        <v>922</v>
      </c>
      <c r="I91" s="405"/>
      <c r="J91" s="405" t="s">
        <v>121</v>
      </c>
      <c r="K91" s="405" t="s">
        <v>7946</v>
      </c>
      <c r="L91" s="405" t="s">
        <v>7945</v>
      </c>
      <c r="M91" s="405" t="s">
        <v>236</v>
      </c>
      <c r="N91" s="405" t="s">
        <v>113</v>
      </c>
      <c r="O91" s="405" t="s">
        <v>7550</v>
      </c>
      <c r="P91" s="405"/>
      <c r="Q91" s="405"/>
      <c r="R91" s="405"/>
      <c r="S91" s="405"/>
      <c r="T91" s="405"/>
      <c r="U91" s="405" t="s">
        <v>7944</v>
      </c>
      <c r="V91" s="405" t="s">
        <v>68</v>
      </c>
      <c r="W91" s="405" t="s">
        <v>68</v>
      </c>
      <c r="X91" s="405" t="s">
        <v>68</v>
      </c>
      <c r="Y91" s="405" t="s">
        <v>68</v>
      </c>
      <c r="Z91" s="405" t="s">
        <v>69</v>
      </c>
      <c r="AA91" s="405"/>
      <c r="AB91" s="405" t="s">
        <v>7785</v>
      </c>
      <c r="AC91" s="406">
        <v>33</v>
      </c>
      <c r="AD91" s="406">
        <v>8</v>
      </c>
      <c r="AE91" s="406">
        <v>0</v>
      </c>
      <c r="AF91" s="407">
        <v>167.93600000000004</v>
      </c>
      <c r="AG91" s="407">
        <v>0</v>
      </c>
      <c r="AH91" s="408">
        <f t="shared" si="15"/>
        <v>167.93600000000004</v>
      </c>
      <c r="AI91" s="434">
        <f t="shared" si="16"/>
        <v>179.69152000000005</v>
      </c>
      <c r="AJ91" s="410"/>
    </row>
    <row r="92" spans="1:37" s="409" customFormat="1">
      <c r="A92" s="404">
        <v>10</v>
      </c>
      <c r="B92" s="405" t="s">
        <v>8</v>
      </c>
      <c r="C92" s="405" t="s">
        <v>7943</v>
      </c>
      <c r="D92" s="405" t="s">
        <v>7877</v>
      </c>
      <c r="E92" s="405" t="s">
        <v>1144</v>
      </c>
      <c r="F92" s="405" t="s">
        <v>7862</v>
      </c>
      <c r="G92" s="405"/>
      <c r="H92" s="405" t="s">
        <v>1156</v>
      </c>
      <c r="I92" s="405">
        <v>2000</v>
      </c>
      <c r="J92" s="405" t="s">
        <v>670</v>
      </c>
      <c r="K92" s="405" t="s">
        <v>194</v>
      </c>
      <c r="L92" s="405" t="s">
        <v>7942</v>
      </c>
      <c r="M92" s="405" t="s">
        <v>74</v>
      </c>
      <c r="N92" s="405" t="s">
        <v>113</v>
      </c>
      <c r="O92" s="405" t="s">
        <v>7565</v>
      </c>
      <c r="P92" s="405">
        <v>0</v>
      </c>
      <c r="Q92" s="405"/>
      <c r="R92" s="405"/>
      <c r="S92" s="405" t="s">
        <v>3904</v>
      </c>
      <c r="T92" s="405" t="s">
        <v>375</v>
      </c>
      <c r="U92" s="405" t="s">
        <v>7941</v>
      </c>
      <c r="V92" s="405" t="s">
        <v>68</v>
      </c>
      <c r="W92" s="405" t="s">
        <v>68</v>
      </c>
      <c r="X92" s="405" t="s">
        <v>68</v>
      </c>
      <c r="Y92" s="405" t="s">
        <v>68</v>
      </c>
      <c r="Z92" s="405" t="s">
        <v>69</v>
      </c>
      <c r="AA92" s="405"/>
      <c r="AB92" s="405" t="s">
        <v>4732</v>
      </c>
      <c r="AC92" s="406">
        <v>23</v>
      </c>
      <c r="AD92" s="406">
        <v>18</v>
      </c>
      <c r="AE92" s="406">
        <v>8</v>
      </c>
      <c r="AF92" s="407">
        <v>200.70400000000004</v>
      </c>
      <c r="AG92" s="407">
        <v>0</v>
      </c>
      <c r="AH92" s="408">
        <f t="shared" si="15"/>
        <v>200.70400000000004</v>
      </c>
      <c r="AI92" s="434">
        <f t="shared" si="16"/>
        <v>214.75328000000005</v>
      </c>
      <c r="AJ92" s="410"/>
    </row>
    <row r="93" spans="1:37" s="409" customFormat="1">
      <c r="A93" s="404">
        <v>11</v>
      </c>
      <c r="B93" s="405" t="s">
        <v>8</v>
      </c>
      <c r="C93" s="405" t="s">
        <v>7940</v>
      </c>
      <c r="D93" s="405" t="s">
        <v>7877</v>
      </c>
      <c r="E93" s="405" t="s">
        <v>2139</v>
      </c>
      <c r="F93" s="405" t="s">
        <v>7862</v>
      </c>
      <c r="G93" s="405"/>
      <c r="H93" s="405" t="s">
        <v>1156</v>
      </c>
      <c r="I93" s="405">
        <v>2000</v>
      </c>
      <c r="J93" s="405" t="s">
        <v>121</v>
      </c>
      <c r="K93" s="405" t="s">
        <v>194</v>
      </c>
      <c r="L93" s="405" t="s">
        <v>940</v>
      </c>
      <c r="M93" s="405" t="s">
        <v>74</v>
      </c>
      <c r="N93" s="405" t="s">
        <v>113</v>
      </c>
      <c r="O93" s="405" t="s">
        <v>4738</v>
      </c>
      <c r="P93" s="405">
        <v>0</v>
      </c>
      <c r="Q93" s="405"/>
      <c r="R93" s="405"/>
      <c r="S93" s="405" t="s">
        <v>3904</v>
      </c>
      <c r="T93" s="405"/>
      <c r="U93" s="405" t="s">
        <v>7939</v>
      </c>
      <c r="V93" s="405" t="s">
        <v>68</v>
      </c>
      <c r="W93" s="405" t="s">
        <v>68</v>
      </c>
      <c r="X93" s="405" t="s">
        <v>68</v>
      </c>
      <c r="Y93" s="405" t="s">
        <v>68</v>
      </c>
      <c r="Z93" s="405" t="s">
        <v>69</v>
      </c>
      <c r="AA93" s="405"/>
      <c r="AB93" s="405" t="s">
        <v>4732</v>
      </c>
      <c r="AC93" s="406">
        <v>23</v>
      </c>
      <c r="AD93" s="406">
        <v>8</v>
      </c>
      <c r="AE93" s="406">
        <v>0</v>
      </c>
      <c r="AF93" s="407">
        <v>126.97600000000003</v>
      </c>
      <c r="AG93" s="407">
        <v>0</v>
      </c>
      <c r="AH93" s="408">
        <f t="shared" si="15"/>
        <v>126.97600000000003</v>
      </c>
      <c r="AI93" s="434">
        <f t="shared" si="16"/>
        <v>135.86432000000005</v>
      </c>
      <c r="AJ93" s="410"/>
    </row>
    <row r="94" spans="1:37" s="409" customFormat="1">
      <c r="A94" s="404">
        <v>12</v>
      </c>
      <c r="B94" s="405" t="s">
        <v>8</v>
      </c>
      <c r="C94" s="405" t="s">
        <v>7938</v>
      </c>
      <c r="D94" s="405" t="s">
        <v>7877</v>
      </c>
      <c r="E94" s="405" t="s">
        <v>400</v>
      </c>
      <c r="F94" s="405" t="s">
        <v>7862</v>
      </c>
      <c r="G94" s="405"/>
      <c r="H94" s="405" t="s">
        <v>7933</v>
      </c>
      <c r="I94" s="405">
        <v>2000</v>
      </c>
      <c r="J94" s="405" t="s">
        <v>95</v>
      </c>
      <c r="K94" s="405"/>
      <c r="L94" s="405"/>
      <c r="M94" s="405" t="s">
        <v>113</v>
      </c>
      <c r="N94" s="405" t="s">
        <v>113</v>
      </c>
      <c r="O94" s="405" t="s">
        <v>4738</v>
      </c>
      <c r="P94" s="405"/>
      <c r="Q94" s="405"/>
      <c r="R94" s="405"/>
      <c r="S94" s="405"/>
      <c r="T94" s="405"/>
      <c r="U94" s="405" t="s">
        <v>7937</v>
      </c>
      <c r="V94" s="405" t="s">
        <v>68</v>
      </c>
      <c r="W94" s="405" t="s">
        <v>68</v>
      </c>
      <c r="X94" s="405" t="s">
        <v>68</v>
      </c>
      <c r="Y94" s="405" t="s">
        <v>68</v>
      </c>
      <c r="Z94" s="405" t="s">
        <v>69</v>
      </c>
      <c r="AA94" s="405"/>
      <c r="AB94" s="405" t="s">
        <v>4732</v>
      </c>
      <c r="AC94" s="406">
        <v>23</v>
      </c>
      <c r="AD94" s="406">
        <v>10</v>
      </c>
      <c r="AE94" s="406">
        <v>-10</v>
      </c>
      <c r="AF94" s="407">
        <v>94.208000000000027</v>
      </c>
      <c r="AG94" s="407">
        <v>0</v>
      </c>
      <c r="AH94" s="408">
        <f t="shared" si="15"/>
        <v>94.208000000000027</v>
      </c>
      <c r="AI94" s="434">
        <f t="shared" si="16"/>
        <v>100.80256000000003</v>
      </c>
      <c r="AJ94" s="410"/>
    </row>
    <row r="95" spans="1:37" s="409" customFormat="1">
      <c r="A95" s="404">
        <v>13</v>
      </c>
      <c r="B95" s="405" t="s">
        <v>8</v>
      </c>
      <c r="C95" s="405" t="s">
        <v>7936</v>
      </c>
      <c r="D95" s="405" t="s">
        <v>7877</v>
      </c>
      <c r="E95" s="405" t="s">
        <v>400</v>
      </c>
      <c r="F95" s="405" t="s">
        <v>7862</v>
      </c>
      <c r="G95" s="405"/>
      <c r="H95" s="405" t="s">
        <v>7933</v>
      </c>
      <c r="I95" s="405">
        <v>2000</v>
      </c>
      <c r="J95" s="405" t="s">
        <v>7932</v>
      </c>
      <c r="K95" s="405" t="s">
        <v>194</v>
      </c>
      <c r="L95" s="405" t="s">
        <v>7839</v>
      </c>
      <c r="M95" s="405" t="s">
        <v>113</v>
      </c>
      <c r="N95" s="405" t="s">
        <v>113</v>
      </c>
      <c r="O95" s="405" t="s">
        <v>4738</v>
      </c>
      <c r="P95" s="405">
        <v>0</v>
      </c>
      <c r="Q95" s="405"/>
      <c r="R95" s="405"/>
      <c r="S95" s="405" t="s">
        <v>3904</v>
      </c>
      <c r="T95" s="405"/>
      <c r="U95" s="405" t="s">
        <v>7935</v>
      </c>
      <c r="V95" s="405" t="s">
        <v>68</v>
      </c>
      <c r="W95" s="405" t="s">
        <v>68</v>
      </c>
      <c r="X95" s="405" t="s">
        <v>68</v>
      </c>
      <c r="Y95" s="405" t="s">
        <v>68</v>
      </c>
      <c r="Z95" s="405" t="s">
        <v>69</v>
      </c>
      <c r="AA95" s="405"/>
      <c r="AB95" s="405" t="s">
        <v>4732</v>
      </c>
      <c r="AC95" s="406">
        <v>23</v>
      </c>
      <c r="AD95" s="406">
        <v>30</v>
      </c>
      <c r="AE95" s="406">
        <v>8</v>
      </c>
      <c r="AF95" s="407">
        <v>249.85600000000005</v>
      </c>
      <c r="AG95" s="407">
        <v>0</v>
      </c>
      <c r="AH95" s="408">
        <f t="shared" si="15"/>
        <v>249.85600000000005</v>
      </c>
      <c r="AI95" s="434">
        <f t="shared" si="16"/>
        <v>267.34592000000009</v>
      </c>
      <c r="AJ95" s="410"/>
    </row>
    <row r="96" spans="1:37" s="409" customFormat="1">
      <c r="A96" s="404">
        <v>14</v>
      </c>
      <c r="B96" s="405" t="s">
        <v>8</v>
      </c>
      <c r="C96" s="405" t="s">
        <v>7934</v>
      </c>
      <c r="D96" s="405" t="s">
        <v>7877</v>
      </c>
      <c r="E96" s="405" t="s">
        <v>400</v>
      </c>
      <c r="F96" s="405" t="s">
        <v>7862</v>
      </c>
      <c r="G96" s="405"/>
      <c r="H96" s="405" t="s">
        <v>7933</v>
      </c>
      <c r="I96" s="405">
        <v>2000</v>
      </c>
      <c r="J96" s="405" t="s">
        <v>7932</v>
      </c>
      <c r="K96" s="405"/>
      <c r="L96" s="405"/>
      <c r="M96" s="405" t="s">
        <v>113</v>
      </c>
      <c r="N96" s="405" t="s">
        <v>113</v>
      </c>
      <c r="O96" s="405" t="s">
        <v>4738</v>
      </c>
      <c r="P96" s="405"/>
      <c r="Q96" s="405"/>
      <c r="R96" s="405"/>
      <c r="S96" s="405"/>
      <c r="T96" s="405"/>
      <c r="U96" s="405" t="s">
        <v>7931</v>
      </c>
      <c r="V96" s="405" t="s">
        <v>68</v>
      </c>
      <c r="W96" s="405" t="s">
        <v>68</v>
      </c>
      <c r="X96" s="405" t="s">
        <v>68</v>
      </c>
      <c r="Y96" s="405" t="s">
        <v>68</v>
      </c>
      <c r="Z96" s="405" t="s">
        <v>69</v>
      </c>
      <c r="AA96" s="405"/>
      <c r="AB96" s="405" t="s">
        <v>4732</v>
      </c>
      <c r="AC96" s="406">
        <v>23</v>
      </c>
      <c r="AD96" s="406">
        <v>30</v>
      </c>
      <c r="AE96" s="406">
        <v>-10</v>
      </c>
      <c r="AF96" s="407">
        <v>176.12800000000001</v>
      </c>
      <c r="AG96" s="407">
        <v>0</v>
      </c>
      <c r="AH96" s="408">
        <f t="shared" si="15"/>
        <v>176.12800000000001</v>
      </c>
      <c r="AI96" s="434">
        <f t="shared" si="16"/>
        <v>188.45696000000004</v>
      </c>
      <c r="AJ96" s="410"/>
    </row>
    <row r="97" spans="1:36" s="409" customFormat="1">
      <c r="A97" s="404">
        <v>15</v>
      </c>
      <c r="B97" s="405" t="s">
        <v>8</v>
      </c>
      <c r="C97" s="405" t="s">
        <v>7930</v>
      </c>
      <c r="D97" s="405" t="s">
        <v>7877</v>
      </c>
      <c r="E97" s="405" t="s">
        <v>419</v>
      </c>
      <c r="F97" s="405" t="s">
        <v>7925</v>
      </c>
      <c r="G97" s="405"/>
      <c r="H97" s="405" t="s">
        <v>7266</v>
      </c>
      <c r="I97" s="405"/>
      <c r="J97" s="405" t="s">
        <v>7929</v>
      </c>
      <c r="K97" s="405" t="s">
        <v>194</v>
      </c>
      <c r="L97" s="405" t="s">
        <v>7928</v>
      </c>
      <c r="M97" s="405" t="s">
        <v>63</v>
      </c>
      <c r="N97" s="405" t="s">
        <v>113</v>
      </c>
      <c r="O97" s="405" t="s">
        <v>7565</v>
      </c>
      <c r="P97" s="405">
        <v>0</v>
      </c>
      <c r="Q97" s="405"/>
      <c r="R97" s="405"/>
      <c r="S97" s="405" t="s">
        <v>3904</v>
      </c>
      <c r="T97" s="405" t="s">
        <v>375</v>
      </c>
      <c r="U97" s="405" t="s">
        <v>7927</v>
      </c>
      <c r="V97" s="405" t="s">
        <v>68</v>
      </c>
      <c r="W97" s="405" t="s">
        <v>68</v>
      </c>
      <c r="X97" s="405" t="s">
        <v>68</v>
      </c>
      <c r="Y97" s="405" t="s">
        <v>68</v>
      </c>
      <c r="Z97" s="405" t="s">
        <v>69</v>
      </c>
      <c r="AA97" s="405"/>
      <c r="AB97" s="405" t="s">
        <v>4732</v>
      </c>
      <c r="AC97" s="406">
        <v>23</v>
      </c>
      <c r="AD97" s="406">
        <v>30</v>
      </c>
      <c r="AE97" s="406">
        <v>0</v>
      </c>
      <c r="AF97" s="407">
        <v>217.08800000000008</v>
      </c>
      <c r="AG97" s="407">
        <v>0</v>
      </c>
      <c r="AH97" s="408">
        <f t="shared" si="15"/>
        <v>217.08800000000008</v>
      </c>
      <c r="AI97" s="434">
        <f t="shared" si="16"/>
        <v>232.2841600000001</v>
      </c>
      <c r="AJ97" s="410"/>
    </row>
    <row r="98" spans="1:36" s="409" customFormat="1">
      <c r="A98" s="404">
        <v>16</v>
      </c>
      <c r="B98" s="405" t="s">
        <v>8</v>
      </c>
      <c r="C98" s="405" t="s">
        <v>7926</v>
      </c>
      <c r="D98" s="405" t="s">
        <v>7877</v>
      </c>
      <c r="E98" s="405" t="s">
        <v>400</v>
      </c>
      <c r="F98" s="405" t="s">
        <v>7925</v>
      </c>
      <c r="G98" s="405"/>
      <c r="H98" s="405" t="s">
        <v>7924</v>
      </c>
      <c r="I98" s="405"/>
      <c r="J98" s="405" t="s">
        <v>7819</v>
      </c>
      <c r="K98" s="405" t="s">
        <v>194</v>
      </c>
      <c r="L98" s="405" t="s">
        <v>973</v>
      </c>
      <c r="M98" s="405" t="s">
        <v>113</v>
      </c>
      <c r="N98" s="405" t="s">
        <v>113</v>
      </c>
      <c r="O98" s="405" t="s">
        <v>4738</v>
      </c>
      <c r="P98" s="405">
        <v>0</v>
      </c>
      <c r="Q98" s="405"/>
      <c r="R98" s="405"/>
      <c r="S98" s="405" t="s">
        <v>3904</v>
      </c>
      <c r="T98" s="405"/>
      <c r="U98" s="405" t="s">
        <v>7923</v>
      </c>
      <c r="V98" s="405" t="s">
        <v>68</v>
      </c>
      <c r="W98" s="405" t="s">
        <v>68</v>
      </c>
      <c r="X98" s="405" t="s">
        <v>68</v>
      </c>
      <c r="Y98" s="405" t="s">
        <v>68</v>
      </c>
      <c r="Z98" s="405" t="s">
        <v>69</v>
      </c>
      <c r="AA98" s="405"/>
      <c r="AB98" s="405" t="s">
        <v>4732</v>
      </c>
      <c r="AC98" s="406">
        <v>23</v>
      </c>
      <c r="AD98" s="406">
        <v>50</v>
      </c>
      <c r="AE98" s="406">
        <v>8</v>
      </c>
      <c r="AF98" s="407">
        <v>331.77600000000007</v>
      </c>
      <c r="AG98" s="407">
        <v>0</v>
      </c>
      <c r="AH98" s="408">
        <f t="shared" si="15"/>
        <v>331.77600000000007</v>
      </c>
      <c r="AI98" s="434">
        <f t="shared" si="16"/>
        <v>355.0003200000001</v>
      </c>
      <c r="AJ98" s="410"/>
    </row>
    <row r="99" spans="1:36" s="409" customFormat="1">
      <c r="A99" s="404">
        <v>17</v>
      </c>
      <c r="B99" s="405" t="s">
        <v>8</v>
      </c>
      <c r="C99" s="405" t="s">
        <v>7922</v>
      </c>
      <c r="D99" s="405" t="s">
        <v>7877</v>
      </c>
      <c r="E99" s="405" t="s">
        <v>403</v>
      </c>
      <c r="F99" s="405" t="s">
        <v>7899</v>
      </c>
      <c r="G99" s="405"/>
      <c r="H99" s="405" t="s">
        <v>1141</v>
      </c>
      <c r="I99" s="405"/>
      <c r="J99" s="405" t="s">
        <v>7921</v>
      </c>
      <c r="K99" s="405" t="s">
        <v>194</v>
      </c>
      <c r="L99" s="405" t="s">
        <v>7920</v>
      </c>
      <c r="M99" s="405" t="s">
        <v>74</v>
      </c>
      <c r="N99" s="405" t="s">
        <v>113</v>
      </c>
      <c r="O99" s="405" t="s">
        <v>4738</v>
      </c>
      <c r="P99" s="405">
        <v>0</v>
      </c>
      <c r="Q99" s="405"/>
      <c r="R99" s="405"/>
      <c r="S99" s="405" t="s">
        <v>3904</v>
      </c>
      <c r="T99" s="405"/>
      <c r="U99" s="405" t="s">
        <v>7919</v>
      </c>
      <c r="V99" s="405" t="s">
        <v>68</v>
      </c>
      <c r="W99" s="405" t="s">
        <v>68</v>
      </c>
      <c r="X99" s="405" t="s">
        <v>68</v>
      </c>
      <c r="Y99" s="405" t="s">
        <v>68</v>
      </c>
      <c r="Z99" s="405" t="s">
        <v>69</v>
      </c>
      <c r="AA99" s="405"/>
      <c r="AB99" s="405" t="s">
        <v>4732</v>
      </c>
      <c r="AC99" s="406">
        <v>23</v>
      </c>
      <c r="AD99" s="406">
        <v>100</v>
      </c>
      <c r="AE99" s="406">
        <v>0</v>
      </c>
      <c r="AF99" s="407">
        <v>503.80800000000011</v>
      </c>
      <c r="AG99" s="407">
        <v>0</v>
      </c>
      <c r="AH99" s="408">
        <f t="shared" si="15"/>
        <v>503.80800000000011</v>
      </c>
      <c r="AI99" s="434">
        <f t="shared" si="16"/>
        <v>539.07456000000013</v>
      </c>
      <c r="AJ99" s="410"/>
    </row>
    <row r="100" spans="1:36" s="409" customFormat="1">
      <c r="A100" s="404">
        <v>18</v>
      </c>
      <c r="B100" s="405" t="s">
        <v>8</v>
      </c>
      <c r="C100" s="405" t="s">
        <v>7918</v>
      </c>
      <c r="D100" s="405" t="s">
        <v>7877</v>
      </c>
      <c r="E100" s="405" t="s">
        <v>400</v>
      </c>
      <c r="F100" s="405" t="s">
        <v>7899</v>
      </c>
      <c r="G100" s="405"/>
      <c r="H100" s="405" t="s">
        <v>1141</v>
      </c>
      <c r="I100" s="405"/>
      <c r="J100" s="405" t="s">
        <v>670</v>
      </c>
      <c r="K100" s="405"/>
      <c r="L100" s="405"/>
      <c r="M100" s="405" t="s">
        <v>74</v>
      </c>
      <c r="N100" s="405" t="s">
        <v>113</v>
      </c>
      <c r="O100" s="405" t="s">
        <v>4738</v>
      </c>
      <c r="P100" s="405"/>
      <c r="Q100" s="405"/>
      <c r="R100" s="405"/>
      <c r="S100" s="405"/>
      <c r="T100" s="405"/>
      <c r="U100" s="405" t="s">
        <v>7917</v>
      </c>
      <c r="V100" s="405" t="s">
        <v>68</v>
      </c>
      <c r="W100" s="405" t="s">
        <v>68</v>
      </c>
      <c r="X100" s="405" t="s">
        <v>68</v>
      </c>
      <c r="Y100" s="405" t="s">
        <v>68</v>
      </c>
      <c r="Z100" s="405" t="s">
        <v>69</v>
      </c>
      <c r="AA100" s="405"/>
      <c r="AB100" s="405" t="s">
        <v>4732</v>
      </c>
      <c r="AC100" s="406">
        <v>23</v>
      </c>
      <c r="AD100" s="406">
        <v>18</v>
      </c>
      <c r="AE100" s="406">
        <v>-10</v>
      </c>
      <c r="AF100" s="407">
        <v>126.97600000000003</v>
      </c>
      <c r="AG100" s="407">
        <v>0</v>
      </c>
      <c r="AH100" s="408">
        <f t="shared" si="15"/>
        <v>126.97600000000003</v>
      </c>
      <c r="AI100" s="434">
        <f t="shared" si="16"/>
        <v>135.86432000000005</v>
      </c>
      <c r="AJ100" s="410"/>
    </row>
    <row r="101" spans="1:36" s="409" customFormat="1">
      <c r="A101" s="404">
        <v>19</v>
      </c>
      <c r="B101" s="405" t="s">
        <v>8</v>
      </c>
      <c r="C101" s="405" t="s">
        <v>7916</v>
      </c>
      <c r="D101" s="405" t="s">
        <v>7877</v>
      </c>
      <c r="E101" s="405" t="s">
        <v>400</v>
      </c>
      <c r="F101" s="405" t="s">
        <v>7899</v>
      </c>
      <c r="G101" s="405"/>
      <c r="H101" s="405" t="s">
        <v>7907</v>
      </c>
      <c r="I101" s="405"/>
      <c r="J101" s="405" t="s">
        <v>7915</v>
      </c>
      <c r="K101" s="405" t="s">
        <v>194</v>
      </c>
      <c r="L101" s="405" t="s">
        <v>7914</v>
      </c>
      <c r="M101" s="405" t="s">
        <v>74</v>
      </c>
      <c r="N101" s="405" t="s">
        <v>113</v>
      </c>
      <c r="O101" s="405" t="s">
        <v>4738</v>
      </c>
      <c r="P101" s="405">
        <v>0</v>
      </c>
      <c r="Q101" s="405"/>
      <c r="R101" s="405"/>
      <c r="S101" s="405" t="s">
        <v>3904</v>
      </c>
      <c r="T101" s="405"/>
      <c r="U101" s="405" t="s">
        <v>7913</v>
      </c>
      <c r="V101" s="405" t="s">
        <v>68</v>
      </c>
      <c r="W101" s="405" t="s">
        <v>68</v>
      </c>
      <c r="X101" s="405" t="s">
        <v>68</v>
      </c>
      <c r="Y101" s="405" t="s">
        <v>68</v>
      </c>
      <c r="Z101" s="405" t="s">
        <v>69</v>
      </c>
      <c r="AA101" s="405"/>
      <c r="AB101" s="405" t="s">
        <v>4732</v>
      </c>
      <c r="AC101" s="406">
        <v>23</v>
      </c>
      <c r="AD101" s="406">
        <v>50</v>
      </c>
      <c r="AE101" s="406">
        <v>16</v>
      </c>
      <c r="AF101" s="407">
        <v>364.5440000000001</v>
      </c>
      <c r="AG101" s="407">
        <v>0</v>
      </c>
      <c r="AH101" s="408">
        <f t="shared" si="15"/>
        <v>364.5440000000001</v>
      </c>
      <c r="AI101" s="434">
        <f t="shared" si="16"/>
        <v>390.06208000000015</v>
      </c>
      <c r="AJ101" s="410"/>
    </row>
    <row r="102" spans="1:36" s="409" customFormat="1">
      <c r="A102" s="404">
        <v>20</v>
      </c>
      <c r="B102" s="405" t="s">
        <v>8</v>
      </c>
      <c r="C102" s="405" t="s">
        <v>7912</v>
      </c>
      <c r="D102" s="405" t="s">
        <v>7877</v>
      </c>
      <c r="E102" s="405" t="s">
        <v>400</v>
      </c>
      <c r="F102" s="405" t="s">
        <v>7899</v>
      </c>
      <c r="G102" s="405"/>
      <c r="H102" s="405" t="s">
        <v>7911</v>
      </c>
      <c r="I102" s="405"/>
      <c r="J102" s="405" t="s">
        <v>7819</v>
      </c>
      <c r="K102" s="405" t="s">
        <v>194</v>
      </c>
      <c r="L102" s="405" t="s">
        <v>7910</v>
      </c>
      <c r="M102" s="405" t="s">
        <v>113</v>
      </c>
      <c r="N102" s="405" t="s">
        <v>113</v>
      </c>
      <c r="O102" s="405" t="s">
        <v>4738</v>
      </c>
      <c r="P102" s="405">
        <v>0</v>
      </c>
      <c r="Q102" s="405"/>
      <c r="R102" s="405"/>
      <c r="S102" s="405" t="s">
        <v>3904</v>
      </c>
      <c r="T102" s="405"/>
      <c r="U102" s="405" t="s">
        <v>7909</v>
      </c>
      <c r="V102" s="405" t="s">
        <v>68</v>
      </c>
      <c r="W102" s="405" t="s">
        <v>68</v>
      </c>
      <c r="X102" s="405" t="s">
        <v>68</v>
      </c>
      <c r="Y102" s="405" t="s">
        <v>68</v>
      </c>
      <c r="Z102" s="405" t="s">
        <v>69</v>
      </c>
      <c r="AA102" s="405"/>
      <c r="AB102" s="405" t="s">
        <v>4732</v>
      </c>
      <c r="AC102" s="406">
        <v>23</v>
      </c>
      <c r="AD102" s="406">
        <v>50</v>
      </c>
      <c r="AE102" s="406">
        <v>16</v>
      </c>
      <c r="AF102" s="407">
        <v>364.5440000000001</v>
      </c>
      <c r="AG102" s="407">
        <v>0</v>
      </c>
      <c r="AH102" s="408">
        <f t="shared" si="15"/>
        <v>364.5440000000001</v>
      </c>
      <c r="AI102" s="434">
        <f t="shared" si="16"/>
        <v>390.06208000000015</v>
      </c>
      <c r="AJ102" s="410"/>
    </row>
    <row r="103" spans="1:36" s="409" customFormat="1">
      <c r="A103" s="404">
        <v>21</v>
      </c>
      <c r="B103" s="405" t="s">
        <v>8</v>
      </c>
      <c r="C103" s="405" t="s">
        <v>7908</v>
      </c>
      <c r="D103" s="405" t="s">
        <v>7877</v>
      </c>
      <c r="E103" s="405" t="s">
        <v>415</v>
      </c>
      <c r="F103" s="405" t="s">
        <v>7899</v>
      </c>
      <c r="G103" s="405"/>
      <c r="H103" s="405" t="s">
        <v>7907</v>
      </c>
      <c r="I103" s="405"/>
      <c r="J103" s="405" t="s">
        <v>7906</v>
      </c>
      <c r="K103" s="405" t="s">
        <v>7905</v>
      </c>
      <c r="L103" s="405">
        <v>147</v>
      </c>
      <c r="M103" s="405" t="s">
        <v>236</v>
      </c>
      <c r="N103" s="405" t="s">
        <v>113</v>
      </c>
      <c r="O103" s="405" t="s">
        <v>7550</v>
      </c>
      <c r="P103" s="405"/>
      <c r="Q103" s="405"/>
      <c r="R103" s="405"/>
      <c r="S103" s="405"/>
      <c r="T103" s="405"/>
      <c r="U103" s="405" t="s">
        <v>7904</v>
      </c>
      <c r="V103" s="405" t="s">
        <v>68</v>
      </c>
      <c r="W103" s="405" t="s">
        <v>68</v>
      </c>
      <c r="X103" s="405" t="s">
        <v>68</v>
      </c>
      <c r="Y103" s="405" t="s">
        <v>68</v>
      </c>
      <c r="Z103" s="405" t="s">
        <v>69</v>
      </c>
      <c r="AA103" s="405"/>
      <c r="AB103" s="405" t="s">
        <v>7785</v>
      </c>
      <c r="AC103" s="406">
        <v>23</v>
      </c>
      <c r="AD103" s="406">
        <v>25</v>
      </c>
      <c r="AE103" s="406">
        <v>0</v>
      </c>
      <c r="AF103" s="407">
        <v>196.60800000000006</v>
      </c>
      <c r="AG103" s="407">
        <v>0</v>
      </c>
      <c r="AH103" s="408">
        <f t="shared" si="15"/>
        <v>196.60800000000006</v>
      </c>
      <c r="AI103" s="434">
        <f t="shared" si="16"/>
        <v>210.37056000000007</v>
      </c>
      <c r="AJ103" s="410"/>
    </row>
    <row r="104" spans="1:36" s="409" customFormat="1">
      <c r="A104" s="404">
        <v>22</v>
      </c>
      <c r="B104" s="405" t="s">
        <v>8</v>
      </c>
      <c r="C104" s="405" t="s">
        <v>7903</v>
      </c>
      <c r="D104" s="405" t="s">
        <v>7877</v>
      </c>
      <c r="E104" s="405" t="s">
        <v>419</v>
      </c>
      <c r="F104" s="405" t="s">
        <v>7899</v>
      </c>
      <c r="G104" s="405"/>
      <c r="H104" s="405" t="s">
        <v>1156</v>
      </c>
      <c r="I104" s="405">
        <v>2000</v>
      </c>
      <c r="J104" s="405" t="s">
        <v>121</v>
      </c>
      <c r="K104" s="405" t="s">
        <v>194</v>
      </c>
      <c r="L104" s="405" t="s">
        <v>7902</v>
      </c>
      <c r="M104" s="405" t="s">
        <v>74</v>
      </c>
      <c r="N104" s="405" t="s">
        <v>113</v>
      </c>
      <c r="O104" s="405" t="s">
        <v>7565</v>
      </c>
      <c r="P104" s="405">
        <v>0</v>
      </c>
      <c r="Q104" s="405"/>
      <c r="R104" s="405"/>
      <c r="S104" s="405" t="s">
        <v>3904</v>
      </c>
      <c r="T104" s="405" t="s">
        <v>375</v>
      </c>
      <c r="U104" s="405" t="s">
        <v>7901</v>
      </c>
      <c r="V104" s="405" t="s">
        <v>68</v>
      </c>
      <c r="W104" s="405" t="s">
        <v>68</v>
      </c>
      <c r="X104" s="405" t="s">
        <v>68</v>
      </c>
      <c r="Y104" s="405" t="s">
        <v>68</v>
      </c>
      <c r="Z104" s="405" t="s">
        <v>69</v>
      </c>
      <c r="AA104" s="405"/>
      <c r="AB104" s="405" t="s">
        <v>4732</v>
      </c>
      <c r="AC104" s="406">
        <v>23</v>
      </c>
      <c r="AD104" s="406">
        <v>8</v>
      </c>
      <c r="AE104" s="406">
        <v>16</v>
      </c>
      <c r="AF104" s="407">
        <v>192.51200000000003</v>
      </c>
      <c r="AG104" s="407">
        <v>0</v>
      </c>
      <c r="AH104" s="408">
        <f t="shared" si="15"/>
        <v>192.51200000000003</v>
      </c>
      <c r="AI104" s="434">
        <f t="shared" si="16"/>
        <v>205.98784000000003</v>
      </c>
      <c r="AJ104" s="410"/>
    </row>
    <row r="105" spans="1:36" s="409" customFormat="1">
      <c r="A105" s="404">
        <v>23</v>
      </c>
      <c r="B105" s="405" t="s">
        <v>8</v>
      </c>
      <c r="C105" s="405" t="s">
        <v>7900</v>
      </c>
      <c r="D105" s="405" t="s">
        <v>7877</v>
      </c>
      <c r="E105" s="405" t="s">
        <v>352</v>
      </c>
      <c r="F105" s="405" t="s">
        <v>7899</v>
      </c>
      <c r="G105" s="405"/>
      <c r="H105" s="405" t="s">
        <v>1156</v>
      </c>
      <c r="I105" s="405">
        <v>2000</v>
      </c>
      <c r="J105" s="405" t="s">
        <v>121</v>
      </c>
      <c r="K105" s="405" t="s">
        <v>194</v>
      </c>
      <c r="L105" s="405" t="s">
        <v>7898</v>
      </c>
      <c r="M105" s="405" t="s">
        <v>74</v>
      </c>
      <c r="N105" s="405" t="s">
        <v>113</v>
      </c>
      <c r="O105" s="405" t="s">
        <v>4738</v>
      </c>
      <c r="P105" s="405">
        <v>0</v>
      </c>
      <c r="Q105" s="405"/>
      <c r="R105" s="405"/>
      <c r="S105" s="405" t="s">
        <v>3904</v>
      </c>
      <c r="T105" s="405"/>
      <c r="U105" s="405" t="s">
        <v>7897</v>
      </c>
      <c r="V105" s="405" t="s">
        <v>68</v>
      </c>
      <c r="W105" s="405" t="s">
        <v>68</v>
      </c>
      <c r="X105" s="405" t="s">
        <v>68</v>
      </c>
      <c r="Y105" s="405" t="s">
        <v>68</v>
      </c>
      <c r="Z105" s="405" t="s">
        <v>69</v>
      </c>
      <c r="AA105" s="405"/>
      <c r="AB105" s="405" t="s">
        <v>4732</v>
      </c>
      <c r="AC105" s="406">
        <v>23</v>
      </c>
      <c r="AD105" s="406">
        <v>8</v>
      </c>
      <c r="AE105" s="406">
        <v>16</v>
      </c>
      <c r="AF105" s="407">
        <v>192.51200000000003</v>
      </c>
      <c r="AG105" s="407">
        <v>0</v>
      </c>
      <c r="AH105" s="408">
        <f t="shared" si="15"/>
        <v>192.51200000000003</v>
      </c>
      <c r="AI105" s="434">
        <f t="shared" si="16"/>
        <v>205.98784000000003</v>
      </c>
      <c r="AJ105" s="410"/>
    </row>
    <row r="106" spans="1:36" s="409" customFormat="1">
      <c r="A106" s="404">
        <v>24</v>
      </c>
      <c r="B106" s="405" t="s">
        <v>8</v>
      </c>
      <c r="C106" s="405" t="s">
        <v>7896</v>
      </c>
      <c r="D106" s="405" t="s">
        <v>7877</v>
      </c>
      <c r="E106" s="405" t="s">
        <v>417</v>
      </c>
      <c r="F106" s="405" t="s">
        <v>7895</v>
      </c>
      <c r="G106" s="405"/>
      <c r="H106" s="405" t="s">
        <v>1156</v>
      </c>
      <c r="I106" s="405">
        <v>2000</v>
      </c>
      <c r="J106" s="405" t="s">
        <v>1026</v>
      </c>
      <c r="K106" s="405"/>
      <c r="L106" s="405"/>
      <c r="M106" s="405" t="s">
        <v>74</v>
      </c>
      <c r="N106" s="405" t="s">
        <v>113</v>
      </c>
      <c r="O106" s="405" t="s">
        <v>65</v>
      </c>
      <c r="P106" s="405"/>
      <c r="Q106" s="405"/>
      <c r="R106" s="405"/>
      <c r="S106" s="405"/>
      <c r="T106" s="405"/>
      <c r="U106" s="405" t="s">
        <v>7894</v>
      </c>
      <c r="V106" s="405" t="s">
        <v>68</v>
      </c>
      <c r="W106" s="405" t="s">
        <v>68</v>
      </c>
      <c r="X106" s="405" t="s">
        <v>68</v>
      </c>
      <c r="Y106" s="405" t="s">
        <v>68</v>
      </c>
      <c r="Z106" s="405" t="s">
        <v>69</v>
      </c>
      <c r="AA106" s="405"/>
      <c r="AB106" s="405" t="s">
        <v>4732</v>
      </c>
      <c r="AC106" s="406">
        <v>23</v>
      </c>
      <c r="AD106" s="406">
        <v>25</v>
      </c>
      <c r="AE106" s="406">
        <v>-10</v>
      </c>
      <c r="AF106" s="407">
        <v>155.64800000000002</v>
      </c>
      <c r="AG106" s="407">
        <v>0</v>
      </c>
      <c r="AH106" s="408">
        <f t="shared" si="15"/>
        <v>155.64800000000002</v>
      </c>
      <c r="AI106" s="434">
        <f t="shared" si="16"/>
        <v>166.54336000000004</v>
      </c>
      <c r="AJ106" s="410"/>
    </row>
    <row r="107" spans="1:36" s="409" customFormat="1">
      <c r="A107" s="404">
        <v>25</v>
      </c>
      <c r="B107" s="405" t="s">
        <v>8</v>
      </c>
      <c r="C107" s="405" t="s">
        <v>7893</v>
      </c>
      <c r="D107" s="405" t="s">
        <v>7877</v>
      </c>
      <c r="E107" s="405" t="s">
        <v>352</v>
      </c>
      <c r="F107" s="405" t="s">
        <v>7886</v>
      </c>
      <c r="G107" s="405"/>
      <c r="H107" s="405" t="s">
        <v>868</v>
      </c>
      <c r="I107" s="405">
        <v>2000</v>
      </c>
      <c r="J107" s="405" t="s">
        <v>108</v>
      </c>
      <c r="K107" s="405" t="s">
        <v>194</v>
      </c>
      <c r="L107" s="405" t="s">
        <v>7892</v>
      </c>
      <c r="M107" s="405" t="s">
        <v>63</v>
      </c>
      <c r="N107" s="405" t="s">
        <v>113</v>
      </c>
      <c r="O107" s="405" t="s">
        <v>4738</v>
      </c>
      <c r="P107" s="405">
        <v>0</v>
      </c>
      <c r="Q107" s="405"/>
      <c r="R107" s="405"/>
      <c r="S107" s="405" t="s">
        <v>3904</v>
      </c>
      <c r="T107" s="405"/>
      <c r="U107" s="405" t="s">
        <v>7891</v>
      </c>
      <c r="V107" s="405" t="s">
        <v>68</v>
      </c>
      <c r="W107" s="405" t="s">
        <v>68</v>
      </c>
      <c r="X107" s="405" t="s">
        <v>68</v>
      </c>
      <c r="Y107" s="405" t="s">
        <v>68</v>
      </c>
      <c r="Z107" s="405" t="s">
        <v>69</v>
      </c>
      <c r="AA107" s="405"/>
      <c r="AB107" s="405" t="s">
        <v>4732</v>
      </c>
      <c r="AC107" s="406">
        <v>23</v>
      </c>
      <c r="AD107" s="406">
        <v>0</v>
      </c>
      <c r="AE107" s="406">
        <v>16</v>
      </c>
      <c r="AF107" s="407">
        <v>159.74400000000003</v>
      </c>
      <c r="AG107" s="407">
        <v>0</v>
      </c>
      <c r="AH107" s="408">
        <f t="shared" si="15"/>
        <v>159.74400000000003</v>
      </c>
      <c r="AI107" s="434">
        <f t="shared" si="16"/>
        <v>170.92608000000004</v>
      </c>
      <c r="AJ107" s="410"/>
    </row>
    <row r="108" spans="1:36" s="409" customFormat="1">
      <c r="A108" s="404">
        <v>26</v>
      </c>
      <c r="B108" s="405" t="s">
        <v>8</v>
      </c>
      <c r="C108" s="405" t="s">
        <v>7890</v>
      </c>
      <c r="D108" s="405" t="s">
        <v>7877</v>
      </c>
      <c r="E108" s="405" t="s">
        <v>352</v>
      </c>
      <c r="F108" s="405" t="s">
        <v>7886</v>
      </c>
      <c r="G108" s="405"/>
      <c r="H108" s="405" t="s">
        <v>868</v>
      </c>
      <c r="I108" s="405">
        <v>2000</v>
      </c>
      <c r="J108" s="405" t="s">
        <v>108</v>
      </c>
      <c r="K108" s="405" t="s">
        <v>194</v>
      </c>
      <c r="L108" s="405" t="s">
        <v>7889</v>
      </c>
      <c r="M108" s="405" t="s">
        <v>63</v>
      </c>
      <c r="N108" s="405" t="s">
        <v>113</v>
      </c>
      <c r="O108" s="405" t="s">
        <v>4738</v>
      </c>
      <c r="P108" s="405">
        <v>0</v>
      </c>
      <c r="Q108" s="405"/>
      <c r="R108" s="405"/>
      <c r="S108" s="405" t="s">
        <v>3904</v>
      </c>
      <c r="T108" s="405"/>
      <c r="U108" s="405" t="s">
        <v>7888</v>
      </c>
      <c r="V108" s="405" t="s">
        <v>68</v>
      </c>
      <c r="W108" s="405" t="s">
        <v>68</v>
      </c>
      <c r="X108" s="405" t="s">
        <v>68</v>
      </c>
      <c r="Y108" s="405" t="s">
        <v>68</v>
      </c>
      <c r="Z108" s="405" t="s">
        <v>69</v>
      </c>
      <c r="AA108" s="405"/>
      <c r="AB108" s="405" t="s">
        <v>4732</v>
      </c>
      <c r="AC108" s="406">
        <v>23</v>
      </c>
      <c r="AD108" s="406">
        <v>0</v>
      </c>
      <c r="AE108" s="406">
        <v>16</v>
      </c>
      <c r="AF108" s="407">
        <v>159.74400000000003</v>
      </c>
      <c r="AG108" s="407">
        <v>0</v>
      </c>
      <c r="AH108" s="408">
        <f t="shared" si="15"/>
        <v>159.74400000000003</v>
      </c>
      <c r="AI108" s="434">
        <f t="shared" si="16"/>
        <v>170.92608000000004</v>
      </c>
      <c r="AJ108" s="410"/>
    </row>
    <row r="109" spans="1:36" s="409" customFormat="1">
      <c r="A109" s="404">
        <v>27</v>
      </c>
      <c r="B109" s="405" t="s">
        <v>8</v>
      </c>
      <c r="C109" s="405" t="s">
        <v>7887</v>
      </c>
      <c r="D109" s="405" t="s">
        <v>7877</v>
      </c>
      <c r="E109" s="405" t="s">
        <v>352</v>
      </c>
      <c r="F109" s="405" t="s">
        <v>7886</v>
      </c>
      <c r="G109" s="405"/>
      <c r="H109" s="405" t="s">
        <v>868</v>
      </c>
      <c r="I109" s="405">
        <v>2000</v>
      </c>
      <c r="J109" s="405" t="s">
        <v>108</v>
      </c>
      <c r="K109" s="405" t="s">
        <v>194</v>
      </c>
      <c r="L109" s="405" t="s">
        <v>7885</v>
      </c>
      <c r="M109" s="405" t="s">
        <v>63</v>
      </c>
      <c r="N109" s="405" t="s">
        <v>113</v>
      </c>
      <c r="O109" s="405" t="s">
        <v>4738</v>
      </c>
      <c r="P109" s="405">
        <v>0</v>
      </c>
      <c r="Q109" s="405"/>
      <c r="R109" s="405"/>
      <c r="S109" s="405" t="s">
        <v>3904</v>
      </c>
      <c r="T109" s="405"/>
      <c r="U109" s="405" t="s">
        <v>7884</v>
      </c>
      <c r="V109" s="405" t="s">
        <v>68</v>
      </c>
      <c r="W109" s="405" t="s">
        <v>68</v>
      </c>
      <c r="X109" s="405" t="s">
        <v>68</v>
      </c>
      <c r="Y109" s="405" t="s">
        <v>68</v>
      </c>
      <c r="Z109" s="405" t="s">
        <v>69</v>
      </c>
      <c r="AA109" s="405"/>
      <c r="AB109" s="405" t="s">
        <v>4732</v>
      </c>
      <c r="AC109" s="406">
        <v>23</v>
      </c>
      <c r="AD109" s="406">
        <v>0</v>
      </c>
      <c r="AE109" s="406">
        <v>16</v>
      </c>
      <c r="AF109" s="407">
        <v>159.74400000000003</v>
      </c>
      <c r="AG109" s="407">
        <v>0</v>
      </c>
      <c r="AH109" s="408">
        <f t="shared" si="15"/>
        <v>159.74400000000003</v>
      </c>
      <c r="AI109" s="434">
        <f t="shared" si="16"/>
        <v>170.92608000000004</v>
      </c>
      <c r="AJ109" s="410"/>
    </row>
    <row r="110" spans="1:36" s="409" customFormat="1">
      <c r="A110" s="404">
        <v>28</v>
      </c>
      <c r="B110" s="405" t="s">
        <v>7879</v>
      </c>
      <c r="C110" s="405" t="s">
        <v>7883</v>
      </c>
      <c r="D110" s="405" t="s">
        <v>7877</v>
      </c>
      <c r="E110" s="405" t="s">
        <v>7882</v>
      </c>
      <c r="F110" s="405" t="s">
        <v>7881</v>
      </c>
      <c r="G110" s="405"/>
      <c r="H110" s="405" t="s">
        <v>7574</v>
      </c>
      <c r="I110" s="405"/>
      <c r="J110" s="405" t="s">
        <v>396</v>
      </c>
      <c r="K110" s="405"/>
      <c r="L110" s="405"/>
      <c r="M110" s="405" t="s">
        <v>113</v>
      </c>
      <c r="N110" s="405" t="s">
        <v>113</v>
      </c>
      <c r="O110" s="405" t="s">
        <v>4738</v>
      </c>
      <c r="P110" s="405"/>
      <c r="Q110" s="405"/>
      <c r="R110" s="405"/>
      <c r="S110" s="405"/>
      <c r="T110" s="405"/>
      <c r="U110" s="405" t="s">
        <v>7880</v>
      </c>
      <c r="V110" s="405" t="s">
        <v>68</v>
      </c>
      <c r="W110" s="405" t="s">
        <v>68</v>
      </c>
      <c r="X110" s="405" t="s">
        <v>68</v>
      </c>
      <c r="Y110" s="405" t="s">
        <v>68</v>
      </c>
      <c r="Z110" s="405" t="s">
        <v>69</v>
      </c>
      <c r="AA110" s="405"/>
      <c r="AB110" s="405" t="s">
        <v>4732</v>
      </c>
      <c r="AC110" s="406">
        <v>23</v>
      </c>
      <c r="AD110" s="406">
        <v>25</v>
      </c>
      <c r="AE110" s="406">
        <v>50</v>
      </c>
      <c r="AF110" s="407">
        <v>401.40800000000007</v>
      </c>
      <c r="AG110" s="407">
        <v>0</v>
      </c>
      <c r="AH110" s="408">
        <f t="shared" si="15"/>
        <v>401.40800000000007</v>
      </c>
      <c r="AI110" s="434">
        <f t="shared" si="16"/>
        <v>429.50656000000009</v>
      </c>
      <c r="AJ110" s="410"/>
    </row>
    <row r="111" spans="1:36" s="417" customFormat="1" ht="15.75" thickBot="1">
      <c r="A111" s="411">
        <v>29</v>
      </c>
      <c r="B111" s="412" t="s">
        <v>7879</v>
      </c>
      <c r="C111" s="412" t="s">
        <v>7878</v>
      </c>
      <c r="D111" s="412" t="s">
        <v>7877</v>
      </c>
      <c r="E111" s="412" t="s">
        <v>1109</v>
      </c>
      <c r="F111" s="412" t="s">
        <v>7876</v>
      </c>
      <c r="G111" s="412"/>
      <c r="H111" s="412" t="s">
        <v>3335</v>
      </c>
      <c r="I111" s="412" t="s">
        <v>714</v>
      </c>
      <c r="J111" s="412" t="s">
        <v>4774</v>
      </c>
      <c r="K111" s="412" t="s">
        <v>437</v>
      </c>
      <c r="L111" s="412" t="s">
        <v>7875</v>
      </c>
      <c r="M111" s="412" t="s">
        <v>113</v>
      </c>
      <c r="N111" s="412" t="s">
        <v>113</v>
      </c>
      <c r="O111" s="412" t="s">
        <v>4738</v>
      </c>
      <c r="P111" s="412"/>
      <c r="Q111" s="412"/>
      <c r="R111" s="412"/>
      <c r="S111" s="412" t="s">
        <v>7874</v>
      </c>
      <c r="T111" s="412"/>
      <c r="U111" s="412" t="s">
        <v>7873</v>
      </c>
      <c r="V111" s="412" t="s">
        <v>68</v>
      </c>
      <c r="W111" s="412" t="s">
        <v>68</v>
      </c>
      <c r="X111" s="412" t="s">
        <v>68</v>
      </c>
      <c r="Y111" s="412" t="s">
        <v>68</v>
      </c>
      <c r="Z111" s="412" t="s">
        <v>69</v>
      </c>
      <c r="AA111" s="412"/>
      <c r="AB111" s="412" t="s">
        <v>4732</v>
      </c>
      <c r="AC111" s="413">
        <v>23</v>
      </c>
      <c r="AD111" s="413">
        <v>75</v>
      </c>
      <c r="AE111" s="413">
        <v>76</v>
      </c>
      <c r="AF111" s="414">
        <v>712.70400000000018</v>
      </c>
      <c r="AG111" s="414">
        <v>0</v>
      </c>
      <c r="AH111" s="415">
        <f t="shared" si="15"/>
        <v>712.70400000000018</v>
      </c>
      <c r="AI111" s="451">
        <f t="shared" si="16"/>
        <v>762.59328000000028</v>
      </c>
      <c r="AJ111" s="416"/>
    </row>
    <row r="112" spans="1:36" s="11" customFormat="1" ht="15.75" thickBot="1">
      <c r="A112" s="382"/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15"/>
      <c r="AD112" s="15"/>
      <c r="AE112" s="15"/>
      <c r="AF112" s="376"/>
      <c r="AG112" s="376"/>
      <c r="AH112" s="17"/>
      <c r="AI112" s="16"/>
    </row>
    <row r="113" spans="1:37" s="622" customFormat="1" ht="15.75" thickBot="1">
      <c r="A113" s="439" t="s">
        <v>22</v>
      </c>
      <c r="B113" s="618" t="s">
        <v>23</v>
      </c>
      <c r="C113" s="618" t="s">
        <v>24</v>
      </c>
      <c r="D113" s="618" t="s">
        <v>25</v>
      </c>
      <c r="E113" s="618" t="s">
        <v>26</v>
      </c>
      <c r="F113" s="618" t="s">
        <v>27</v>
      </c>
      <c r="G113" s="618" t="s">
        <v>28</v>
      </c>
      <c r="H113" s="618" t="s">
        <v>29</v>
      </c>
      <c r="I113" s="618" t="s">
        <v>30</v>
      </c>
      <c r="J113" s="618" t="s">
        <v>31</v>
      </c>
      <c r="K113" s="618" t="s">
        <v>32</v>
      </c>
      <c r="L113" s="618" t="s">
        <v>33</v>
      </c>
      <c r="M113" s="618" t="s">
        <v>34</v>
      </c>
      <c r="N113" s="618" t="s">
        <v>35</v>
      </c>
      <c r="O113" s="618" t="s">
        <v>36</v>
      </c>
      <c r="P113" s="618" t="s">
        <v>37</v>
      </c>
      <c r="Q113" s="618" t="s">
        <v>38</v>
      </c>
      <c r="R113" s="618" t="s">
        <v>39</v>
      </c>
      <c r="S113" s="618" t="s">
        <v>40</v>
      </c>
      <c r="T113" s="618" t="s">
        <v>41</v>
      </c>
      <c r="U113" s="618" t="s">
        <v>42</v>
      </c>
      <c r="V113" s="618" t="s">
        <v>43</v>
      </c>
      <c r="W113" s="618" t="s">
        <v>44</v>
      </c>
      <c r="X113" s="618" t="s">
        <v>45</v>
      </c>
      <c r="Y113" s="618" t="s">
        <v>46</v>
      </c>
      <c r="Z113" s="618" t="s">
        <v>47</v>
      </c>
      <c r="AA113" s="618" t="s">
        <v>48</v>
      </c>
      <c r="AB113" s="618" t="s">
        <v>49</v>
      </c>
      <c r="AC113" s="377" t="s">
        <v>50</v>
      </c>
      <c r="AD113" s="377" t="s">
        <v>51</v>
      </c>
      <c r="AE113" s="377" t="s">
        <v>52</v>
      </c>
      <c r="AF113" s="377" t="s">
        <v>53</v>
      </c>
      <c r="AG113" s="377" t="s">
        <v>54</v>
      </c>
      <c r="AH113" s="377" t="s">
        <v>55</v>
      </c>
      <c r="AI113" s="619" t="s">
        <v>56</v>
      </c>
      <c r="AJ113" s="620"/>
      <c r="AK113" s="621" t="s">
        <v>57</v>
      </c>
    </row>
    <row r="114" spans="1:37" s="409" customFormat="1">
      <c r="A114" s="404">
        <v>1</v>
      </c>
      <c r="B114" s="405" t="s">
        <v>5042</v>
      </c>
      <c r="C114" s="405" t="s">
        <v>7872</v>
      </c>
      <c r="D114" s="405" t="s">
        <v>7790</v>
      </c>
      <c r="E114" s="405" t="s">
        <v>358</v>
      </c>
      <c r="F114" s="405" t="s">
        <v>7871</v>
      </c>
      <c r="G114" s="405"/>
      <c r="H114" s="405" t="s">
        <v>7870</v>
      </c>
      <c r="I114" s="405"/>
      <c r="J114" s="405" t="s">
        <v>4796</v>
      </c>
      <c r="K114" s="405" t="s">
        <v>437</v>
      </c>
      <c r="L114" s="405" t="s">
        <v>7869</v>
      </c>
      <c r="M114" s="405" t="s">
        <v>113</v>
      </c>
      <c r="N114" s="405" t="s">
        <v>113</v>
      </c>
      <c r="O114" s="405" t="s">
        <v>4738</v>
      </c>
      <c r="P114" s="405"/>
      <c r="Q114" s="405"/>
      <c r="R114" s="405"/>
      <c r="S114" s="405" t="s">
        <v>4202</v>
      </c>
      <c r="T114" s="405"/>
      <c r="U114" s="405" t="s">
        <v>7868</v>
      </c>
      <c r="V114" s="405" t="s">
        <v>68</v>
      </c>
      <c r="W114" s="405" t="s">
        <v>68</v>
      </c>
      <c r="X114" s="405" t="s">
        <v>68</v>
      </c>
      <c r="Y114" s="405" t="s">
        <v>68</v>
      </c>
      <c r="Z114" s="405" t="s">
        <v>69</v>
      </c>
      <c r="AA114" s="405"/>
      <c r="AB114" s="405" t="s">
        <v>4732</v>
      </c>
      <c r="AC114" s="406">
        <v>250</v>
      </c>
      <c r="AD114" s="406">
        <v>200</v>
      </c>
      <c r="AE114" s="406">
        <v>150</v>
      </c>
      <c r="AF114" s="407">
        <v>960</v>
      </c>
      <c r="AG114" s="407">
        <v>0</v>
      </c>
      <c r="AH114" s="408">
        <f t="shared" ref="AH114:AH135" si="17">AF114-AG114</f>
        <v>960</v>
      </c>
      <c r="AI114" s="434">
        <f>AF114*1.07</f>
        <v>1027.2</v>
      </c>
      <c r="AJ114" s="410"/>
      <c r="AK114" s="409" t="s">
        <v>789</v>
      </c>
    </row>
    <row r="115" spans="1:37" s="409" customFormat="1">
      <c r="A115" s="404">
        <v>2</v>
      </c>
      <c r="B115" s="405" t="s">
        <v>1</v>
      </c>
      <c r="C115" s="405" t="s">
        <v>7867</v>
      </c>
      <c r="D115" s="405" t="s">
        <v>7790</v>
      </c>
      <c r="E115" s="405" t="s">
        <v>417</v>
      </c>
      <c r="F115" s="405" t="s">
        <v>4907</v>
      </c>
      <c r="G115" s="405"/>
      <c r="H115" s="405" t="s">
        <v>7866</v>
      </c>
      <c r="I115" s="405"/>
      <c r="J115" s="405" t="s">
        <v>4796</v>
      </c>
      <c r="K115" s="405"/>
      <c r="L115" s="405" t="s">
        <v>7865</v>
      </c>
      <c r="M115" s="405" t="s">
        <v>113</v>
      </c>
      <c r="N115" s="405" t="s">
        <v>113</v>
      </c>
      <c r="O115" s="405" t="s">
        <v>4738</v>
      </c>
      <c r="P115" s="405"/>
      <c r="Q115" s="405"/>
      <c r="R115" s="405"/>
      <c r="S115" s="405"/>
      <c r="T115" s="405"/>
      <c r="U115" s="405" t="s">
        <v>7864</v>
      </c>
      <c r="V115" s="405" t="s">
        <v>68</v>
      </c>
      <c r="W115" s="405" t="s">
        <v>68</v>
      </c>
      <c r="X115" s="405" t="s">
        <v>68</v>
      </c>
      <c r="Y115" s="405" t="s">
        <v>68</v>
      </c>
      <c r="Z115" s="405" t="s">
        <v>69</v>
      </c>
      <c r="AA115" s="405"/>
      <c r="AB115" s="405" t="s">
        <v>4732</v>
      </c>
      <c r="AC115" s="406">
        <v>45</v>
      </c>
      <c r="AD115" s="406">
        <v>200</v>
      </c>
      <c r="AE115" s="406">
        <v>24</v>
      </c>
      <c r="AF115" s="407">
        <v>430.40000000000003</v>
      </c>
      <c r="AG115" s="407">
        <v>0</v>
      </c>
      <c r="AH115" s="408">
        <f t="shared" si="17"/>
        <v>430.40000000000003</v>
      </c>
      <c r="AI115" s="434">
        <f t="shared" ref="AI115:AI135" si="18">AF115*1.07</f>
        <v>460.52800000000008</v>
      </c>
      <c r="AJ115" s="410"/>
      <c r="AK115" s="409" t="s">
        <v>792</v>
      </c>
    </row>
    <row r="116" spans="1:37" s="409" customFormat="1">
      <c r="A116" s="404">
        <v>3</v>
      </c>
      <c r="B116" s="405" t="s">
        <v>8</v>
      </c>
      <c r="C116" s="405" t="s">
        <v>7863</v>
      </c>
      <c r="D116" s="405" t="s">
        <v>7790</v>
      </c>
      <c r="E116" s="405" t="s">
        <v>417</v>
      </c>
      <c r="F116" s="405" t="s">
        <v>7862</v>
      </c>
      <c r="G116" s="405"/>
      <c r="H116" s="405" t="s">
        <v>7861</v>
      </c>
      <c r="I116" s="405"/>
      <c r="J116" s="405" t="s">
        <v>7860</v>
      </c>
      <c r="K116" s="405"/>
      <c r="L116" s="405"/>
      <c r="M116" s="405" t="s">
        <v>113</v>
      </c>
      <c r="N116" s="405" t="s">
        <v>113</v>
      </c>
      <c r="O116" s="405" t="s">
        <v>4738</v>
      </c>
      <c r="P116" s="405"/>
      <c r="Q116" s="405"/>
      <c r="R116" s="405"/>
      <c r="S116" s="405"/>
      <c r="T116" s="405"/>
      <c r="U116" s="405" t="s">
        <v>7859</v>
      </c>
      <c r="V116" s="405" t="s">
        <v>68</v>
      </c>
      <c r="W116" s="405" t="s">
        <v>68</v>
      </c>
      <c r="X116" s="405" t="s">
        <v>68</v>
      </c>
      <c r="Y116" s="405" t="s">
        <v>68</v>
      </c>
      <c r="Z116" s="405" t="s">
        <v>69</v>
      </c>
      <c r="AA116" s="405"/>
      <c r="AB116" s="405" t="s">
        <v>4732</v>
      </c>
      <c r="AC116" s="406">
        <v>45</v>
      </c>
      <c r="AD116" s="406">
        <v>60</v>
      </c>
      <c r="AE116" s="406">
        <v>-10</v>
      </c>
      <c r="AF116" s="407">
        <v>152</v>
      </c>
      <c r="AG116" s="407">
        <v>0</v>
      </c>
      <c r="AH116" s="408">
        <f t="shared" si="17"/>
        <v>152</v>
      </c>
      <c r="AI116" s="434">
        <f t="shared" si="18"/>
        <v>162.64000000000001</v>
      </c>
      <c r="AJ116" s="410"/>
    </row>
    <row r="117" spans="1:37" s="409" customFormat="1">
      <c r="A117" s="404">
        <v>4</v>
      </c>
      <c r="B117" s="405" t="s">
        <v>4544</v>
      </c>
      <c r="C117" s="405" t="s">
        <v>7858</v>
      </c>
      <c r="D117" s="405" t="s">
        <v>7790</v>
      </c>
      <c r="E117" s="405" t="s">
        <v>445</v>
      </c>
      <c r="F117" s="405" t="s">
        <v>7855</v>
      </c>
      <c r="G117" s="405"/>
      <c r="H117" s="405" t="s">
        <v>7696</v>
      </c>
      <c r="I117" s="405"/>
      <c r="J117" s="405" t="s">
        <v>4768</v>
      </c>
      <c r="K117" s="405"/>
      <c r="L117" s="405"/>
      <c r="M117" s="405" t="s">
        <v>113</v>
      </c>
      <c r="N117" s="405" t="s">
        <v>113</v>
      </c>
      <c r="O117" s="405" t="s">
        <v>7854</v>
      </c>
      <c r="P117" s="405"/>
      <c r="Q117" s="405"/>
      <c r="R117" s="405"/>
      <c r="S117" s="405"/>
      <c r="T117" s="405"/>
      <c r="U117" s="405" t="s">
        <v>7857</v>
      </c>
      <c r="V117" s="405" t="s">
        <v>68</v>
      </c>
      <c r="W117" s="405" t="s">
        <v>68</v>
      </c>
      <c r="X117" s="405" t="s">
        <v>68</v>
      </c>
      <c r="Y117" s="405" t="s">
        <v>68</v>
      </c>
      <c r="Z117" s="405" t="s">
        <v>69</v>
      </c>
      <c r="AA117" s="405"/>
      <c r="AB117" s="405" t="s">
        <v>4732</v>
      </c>
      <c r="AC117" s="406">
        <v>45</v>
      </c>
      <c r="AD117" s="406">
        <v>120</v>
      </c>
      <c r="AE117" s="406">
        <v>-10</v>
      </c>
      <c r="AF117" s="407">
        <v>248</v>
      </c>
      <c r="AG117" s="407">
        <v>0</v>
      </c>
      <c r="AH117" s="408">
        <f t="shared" si="17"/>
        <v>248</v>
      </c>
      <c r="AI117" s="434">
        <f t="shared" si="18"/>
        <v>265.36</v>
      </c>
      <c r="AJ117" s="410"/>
    </row>
    <row r="118" spans="1:37" s="409" customFormat="1">
      <c r="A118" s="404">
        <v>5</v>
      </c>
      <c r="B118" s="405" t="s">
        <v>4544</v>
      </c>
      <c r="C118" s="405" t="s">
        <v>7856</v>
      </c>
      <c r="D118" s="405" t="s">
        <v>7790</v>
      </c>
      <c r="E118" s="405" t="s">
        <v>445</v>
      </c>
      <c r="F118" s="405" t="s">
        <v>7855</v>
      </c>
      <c r="G118" s="405"/>
      <c r="H118" s="405" t="s">
        <v>7696</v>
      </c>
      <c r="I118" s="405"/>
      <c r="J118" s="405" t="s">
        <v>4768</v>
      </c>
      <c r="K118" s="405"/>
      <c r="L118" s="405"/>
      <c r="M118" s="405" t="s">
        <v>113</v>
      </c>
      <c r="N118" s="405" t="s">
        <v>113</v>
      </c>
      <c r="O118" s="405" t="s">
        <v>7854</v>
      </c>
      <c r="P118" s="405"/>
      <c r="Q118" s="405"/>
      <c r="R118" s="405"/>
      <c r="S118" s="405"/>
      <c r="T118" s="405"/>
      <c r="U118" s="405" t="s">
        <v>7853</v>
      </c>
      <c r="V118" s="405" t="s">
        <v>68</v>
      </c>
      <c r="W118" s="405" t="s">
        <v>68</v>
      </c>
      <c r="X118" s="405" t="s">
        <v>68</v>
      </c>
      <c r="Y118" s="405" t="s">
        <v>68</v>
      </c>
      <c r="Z118" s="405" t="s">
        <v>69</v>
      </c>
      <c r="AA118" s="405"/>
      <c r="AB118" s="405" t="s">
        <v>4732</v>
      </c>
      <c r="AC118" s="406">
        <v>45</v>
      </c>
      <c r="AD118" s="406">
        <v>120</v>
      </c>
      <c r="AE118" s="406">
        <v>-10</v>
      </c>
      <c r="AF118" s="407">
        <v>248</v>
      </c>
      <c r="AG118" s="407">
        <v>0</v>
      </c>
      <c r="AH118" s="408">
        <f t="shared" si="17"/>
        <v>248</v>
      </c>
      <c r="AI118" s="434">
        <f t="shared" si="18"/>
        <v>265.36</v>
      </c>
      <c r="AJ118" s="410"/>
    </row>
    <row r="119" spans="1:37" s="409" customFormat="1">
      <c r="A119" s="404">
        <v>6</v>
      </c>
      <c r="B119" s="405" t="s">
        <v>4544</v>
      </c>
      <c r="C119" s="405" t="s">
        <v>7852</v>
      </c>
      <c r="D119" s="405" t="s">
        <v>7790</v>
      </c>
      <c r="E119" s="405" t="s">
        <v>321</v>
      </c>
      <c r="F119" s="405" t="s">
        <v>7851</v>
      </c>
      <c r="G119" s="405"/>
      <c r="H119" s="405" t="s">
        <v>113</v>
      </c>
      <c r="I119" s="405"/>
      <c r="J119" s="405" t="s">
        <v>447</v>
      </c>
      <c r="K119" s="405"/>
      <c r="L119" s="405">
        <v>6</v>
      </c>
      <c r="M119" s="405" t="s">
        <v>113</v>
      </c>
      <c r="N119" s="405" t="s">
        <v>113</v>
      </c>
      <c r="O119" s="405" t="s">
        <v>7850</v>
      </c>
      <c r="P119" s="405"/>
      <c r="Q119" s="405"/>
      <c r="R119" s="405"/>
      <c r="S119" s="405"/>
      <c r="T119" s="405"/>
      <c r="U119" s="405" t="s">
        <v>7849</v>
      </c>
      <c r="V119" s="405" t="s">
        <v>68</v>
      </c>
      <c r="W119" s="405" t="s">
        <v>68</v>
      </c>
      <c r="X119" s="405" t="s">
        <v>68</v>
      </c>
      <c r="Y119" s="405" t="s">
        <v>68</v>
      </c>
      <c r="Z119" s="405" t="s">
        <v>69</v>
      </c>
      <c r="AA119" s="405"/>
      <c r="AB119" s="405" t="s">
        <v>4732</v>
      </c>
      <c r="AC119" s="406">
        <v>277</v>
      </c>
      <c r="AD119" s="406">
        <v>0</v>
      </c>
      <c r="AE119" s="406">
        <v>0</v>
      </c>
      <c r="AF119" s="407">
        <v>443.20000000000005</v>
      </c>
      <c r="AG119" s="407">
        <v>0</v>
      </c>
      <c r="AH119" s="408">
        <f t="shared" si="17"/>
        <v>443.20000000000005</v>
      </c>
      <c r="AI119" s="434">
        <f t="shared" si="18"/>
        <v>474.2240000000001</v>
      </c>
      <c r="AJ119" s="410"/>
    </row>
    <row r="120" spans="1:37" s="409" customFormat="1">
      <c r="A120" s="404">
        <v>7</v>
      </c>
      <c r="B120" s="405" t="s">
        <v>4544</v>
      </c>
      <c r="C120" s="405" t="s">
        <v>7848</v>
      </c>
      <c r="D120" s="405" t="s">
        <v>7790</v>
      </c>
      <c r="E120" s="405" t="s">
        <v>400</v>
      </c>
      <c r="F120" s="405" t="s">
        <v>7847</v>
      </c>
      <c r="G120" s="405"/>
      <c r="H120" s="405" t="s">
        <v>4222</v>
      </c>
      <c r="I120" s="405"/>
      <c r="J120" s="405" t="s">
        <v>121</v>
      </c>
      <c r="K120" s="405"/>
      <c r="L120" s="405" t="s">
        <v>7846</v>
      </c>
      <c r="M120" s="405" t="s">
        <v>63</v>
      </c>
      <c r="N120" s="405" t="s">
        <v>2184</v>
      </c>
      <c r="O120" s="405" t="s">
        <v>65</v>
      </c>
      <c r="P120" s="405"/>
      <c r="Q120" s="405"/>
      <c r="R120" s="405"/>
      <c r="S120" s="405"/>
      <c r="T120" s="405"/>
      <c r="U120" s="405" t="s">
        <v>7845</v>
      </c>
      <c r="V120" s="405" t="s">
        <v>68</v>
      </c>
      <c r="W120" s="405" t="s">
        <v>68</v>
      </c>
      <c r="X120" s="405" t="s">
        <v>68</v>
      </c>
      <c r="Y120" s="405" t="s">
        <v>68</v>
      </c>
      <c r="Z120" s="405" t="s">
        <v>69</v>
      </c>
      <c r="AA120" s="405"/>
      <c r="AB120" s="405" t="s">
        <v>238</v>
      </c>
      <c r="AC120" s="406">
        <v>45</v>
      </c>
      <c r="AD120" s="406">
        <v>8</v>
      </c>
      <c r="AE120" s="406">
        <v>8</v>
      </c>
      <c r="AF120" s="407">
        <v>97.600000000000009</v>
      </c>
      <c r="AG120" s="407">
        <v>0</v>
      </c>
      <c r="AH120" s="408">
        <f t="shared" si="17"/>
        <v>97.600000000000009</v>
      </c>
      <c r="AI120" s="434">
        <f t="shared" si="18"/>
        <v>104.43200000000002</v>
      </c>
      <c r="AJ120" s="410"/>
    </row>
    <row r="121" spans="1:37" s="409" customFormat="1">
      <c r="A121" s="404">
        <v>8</v>
      </c>
      <c r="B121" s="405" t="s">
        <v>4544</v>
      </c>
      <c r="C121" s="405" t="s">
        <v>7844</v>
      </c>
      <c r="D121" s="405" t="s">
        <v>7790</v>
      </c>
      <c r="E121" s="405" t="s">
        <v>7843</v>
      </c>
      <c r="F121" s="405" t="s">
        <v>7840</v>
      </c>
      <c r="G121" s="405"/>
      <c r="H121" s="405" t="s">
        <v>7774</v>
      </c>
      <c r="I121" s="405">
        <v>2000</v>
      </c>
      <c r="J121" s="405" t="s">
        <v>121</v>
      </c>
      <c r="K121" s="405" t="s">
        <v>194</v>
      </c>
      <c r="L121" s="405" t="s">
        <v>7839</v>
      </c>
      <c r="M121" s="405" t="s">
        <v>74</v>
      </c>
      <c r="N121" s="405" t="s">
        <v>113</v>
      </c>
      <c r="O121" s="405" t="s">
        <v>4631</v>
      </c>
      <c r="P121" s="405"/>
      <c r="Q121" s="405"/>
      <c r="R121" s="405"/>
      <c r="S121" s="405" t="s">
        <v>7498</v>
      </c>
      <c r="T121" s="405" t="s">
        <v>375</v>
      </c>
      <c r="U121" s="405" t="s">
        <v>7842</v>
      </c>
      <c r="V121" s="405" t="s">
        <v>68</v>
      </c>
      <c r="W121" s="405" t="s">
        <v>68</v>
      </c>
      <c r="X121" s="405" t="s">
        <v>68</v>
      </c>
      <c r="Y121" s="405" t="s">
        <v>68</v>
      </c>
      <c r="Z121" s="405" t="s">
        <v>69</v>
      </c>
      <c r="AA121" s="405"/>
      <c r="AB121" s="405" t="s">
        <v>4732</v>
      </c>
      <c r="AC121" s="406">
        <v>45</v>
      </c>
      <c r="AD121" s="406">
        <v>8</v>
      </c>
      <c r="AE121" s="406">
        <v>8</v>
      </c>
      <c r="AF121" s="407">
        <v>97.600000000000009</v>
      </c>
      <c r="AG121" s="407">
        <v>0</v>
      </c>
      <c r="AH121" s="408">
        <f t="shared" si="17"/>
        <v>97.600000000000009</v>
      </c>
      <c r="AI121" s="434">
        <f t="shared" si="18"/>
        <v>104.43200000000002</v>
      </c>
      <c r="AJ121" s="410"/>
    </row>
    <row r="122" spans="1:37" s="409" customFormat="1">
      <c r="A122" s="404">
        <v>9</v>
      </c>
      <c r="B122" s="405" t="s">
        <v>4544</v>
      </c>
      <c r="C122" s="405" t="s">
        <v>7841</v>
      </c>
      <c r="D122" s="405" t="s">
        <v>7790</v>
      </c>
      <c r="E122" s="405" t="s">
        <v>455</v>
      </c>
      <c r="F122" s="405" t="s">
        <v>7840</v>
      </c>
      <c r="G122" s="405"/>
      <c r="H122" s="405" t="s">
        <v>7774</v>
      </c>
      <c r="I122" s="405">
        <v>2000</v>
      </c>
      <c r="J122" s="405" t="s">
        <v>121</v>
      </c>
      <c r="K122" s="405" t="s">
        <v>194</v>
      </c>
      <c r="L122" s="405" t="s">
        <v>7839</v>
      </c>
      <c r="M122" s="405" t="s">
        <v>74</v>
      </c>
      <c r="N122" s="405" t="s">
        <v>113</v>
      </c>
      <c r="O122" s="405" t="s">
        <v>4631</v>
      </c>
      <c r="P122" s="405"/>
      <c r="Q122" s="405"/>
      <c r="R122" s="405"/>
      <c r="S122" s="405" t="s">
        <v>7498</v>
      </c>
      <c r="T122" s="405" t="s">
        <v>375</v>
      </c>
      <c r="U122" s="405" t="s">
        <v>7838</v>
      </c>
      <c r="V122" s="405" t="s">
        <v>418</v>
      </c>
      <c r="W122" s="405" t="s">
        <v>418</v>
      </c>
      <c r="X122" s="405" t="s">
        <v>68</v>
      </c>
      <c r="Y122" s="405" t="s">
        <v>68</v>
      </c>
      <c r="Z122" s="405" t="s">
        <v>69</v>
      </c>
      <c r="AA122" s="405"/>
      <c r="AB122" s="405" t="s">
        <v>7506</v>
      </c>
      <c r="AC122" s="406">
        <v>45</v>
      </c>
      <c r="AD122" s="406">
        <v>8</v>
      </c>
      <c r="AE122" s="406">
        <v>8</v>
      </c>
      <c r="AF122" s="407">
        <v>97.600000000000009</v>
      </c>
      <c r="AG122" s="407">
        <v>0</v>
      </c>
      <c r="AH122" s="408">
        <f t="shared" si="17"/>
        <v>97.600000000000009</v>
      </c>
      <c r="AI122" s="434">
        <f t="shared" si="18"/>
        <v>104.43200000000002</v>
      </c>
      <c r="AJ122" s="410"/>
    </row>
    <row r="123" spans="1:37" s="409" customFormat="1">
      <c r="A123" s="404">
        <v>10</v>
      </c>
      <c r="B123" s="405" t="s">
        <v>4544</v>
      </c>
      <c r="C123" s="405" t="s">
        <v>7837</v>
      </c>
      <c r="D123" s="405" t="s">
        <v>7790</v>
      </c>
      <c r="E123" s="405" t="s">
        <v>417</v>
      </c>
      <c r="F123" s="405" t="s">
        <v>7836</v>
      </c>
      <c r="G123" s="405"/>
      <c r="H123" s="405" t="s">
        <v>3335</v>
      </c>
      <c r="I123" s="405">
        <v>2000</v>
      </c>
      <c r="J123" s="405" t="s">
        <v>396</v>
      </c>
      <c r="K123" s="405"/>
      <c r="L123" s="405" t="s">
        <v>7835</v>
      </c>
      <c r="M123" s="405" t="s">
        <v>74</v>
      </c>
      <c r="N123" s="405" t="s">
        <v>113</v>
      </c>
      <c r="O123" s="405" t="s">
        <v>65</v>
      </c>
      <c r="P123" s="405"/>
      <c r="Q123" s="405"/>
      <c r="R123" s="405"/>
      <c r="S123" s="405"/>
      <c r="T123" s="405"/>
      <c r="U123" s="405" t="s">
        <v>7834</v>
      </c>
      <c r="V123" s="405" t="s">
        <v>68</v>
      </c>
      <c r="W123" s="405" t="s">
        <v>68</v>
      </c>
      <c r="X123" s="405" t="s">
        <v>68</v>
      </c>
      <c r="Y123" s="405" t="s">
        <v>68</v>
      </c>
      <c r="Z123" s="405" t="s">
        <v>69</v>
      </c>
      <c r="AA123" s="405"/>
      <c r="AB123" s="405" t="s">
        <v>4732</v>
      </c>
      <c r="AC123" s="406">
        <v>45</v>
      </c>
      <c r="AD123" s="406">
        <v>25</v>
      </c>
      <c r="AE123" s="406">
        <v>26</v>
      </c>
      <c r="AF123" s="407">
        <v>153.60000000000002</v>
      </c>
      <c r="AG123" s="407">
        <v>0</v>
      </c>
      <c r="AH123" s="408">
        <f t="shared" si="17"/>
        <v>153.60000000000002</v>
      </c>
      <c r="AI123" s="434">
        <f t="shared" si="18"/>
        <v>164.35200000000003</v>
      </c>
      <c r="AJ123" s="410"/>
    </row>
    <row r="124" spans="1:37" s="409" customFormat="1">
      <c r="A124" s="404">
        <v>11</v>
      </c>
      <c r="B124" s="405" t="s">
        <v>4544</v>
      </c>
      <c r="C124" s="405" t="s">
        <v>7833</v>
      </c>
      <c r="D124" s="405" t="s">
        <v>7790</v>
      </c>
      <c r="E124" s="405" t="s">
        <v>417</v>
      </c>
      <c r="F124" s="405" t="s">
        <v>7828</v>
      </c>
      <c r="G124" s="405"/>
      <c r="H124" s="405" t="s">
        <v>7832</v>
      </c>
      <c r="I124" s="405"/>
      <c r="J124" s="405" t="s">
        <v>7831</v>
      </c>
      <c r="K124" s="405"/>
      <c r="L124" s="405"/>
      <c r="M124" s="405" t="s">
        <v>74</v>
      </c>
      <c r="N124" s="405" t="s">
        <v>113</v>
      </c>
      <c r="O124" s="405" t="s">
        <v>4738</v>
      </c>
      <c r="P124" s="405"/>
      <c r="Q124" s="405"/>
      <c r="R124" s="405"/>
      <c r="S124" s="405"/>
      <c r="T124" s="405"/>
      <c r="U124" s="405" t="s">
        <v>7830</v>
      </c>
      <c r="V124" s="405" t="s">
        <v>68</v>
      </c>
      <c r="W124" s="405" t="s">
        <v>68</v>
      </c>
      <c r="X124" s="405" t="s">
        <v>68</v>
      </c>
      <c r="Y124" s="405" t="s">
        <v>68</v>
      </c>
      <c r="Z124" s="405" t="s">
        <v>69</v>
      </c>
      <c r="AA124" s="405"/>
      <c r="AB124" s="405" t="s">
        <v>4732</v>
      </c>
      <c r="AC124" s="406">
        <v>45</v>
      </c>
      <c r="AD124" s="406">
        <v>60</v>
      </c>
      <c r="AE124" s="406">
        <v>-10</v>
      </c>
      <c r="AF124" s="407">
        <v>152</v>
      </c>
      <c r="AG124" s="407">
        <v>0</v>
      </c>
      <c r="AH124" s="408">
        <f t="shared" si="17"/>
        <v>152</v>
      </c>
      <c r="AI124" s="434">
        <f t="shared" si="18"/>
        <v>162.64000000000001</v>
      </c>
      <c r="AJ124" s="410"/>
    </row>
    <row r="125" spans="1:37" s="409" customFormat="1">
      <c r="A125" s="404">
        <v>12</v>
      </c>
      <c r="B125" s="405" t="s">
        <v>4544</v>
      </c>
      <c r="C125" s="405" t="s">
        <v>7829</v>
      </c>
      <c r="D125" s="405" t="s">
        <v>7790</v>
      </c>
      <c r="E125" s="405" t="s">
        <v>417</v>
      </c>
      <c r="F125" s="405" t="s">
        <v>7828</v>
      </c>
      <c r="G125" s="405"/>
      <c r="H125" s="405" t="s">
        <v>7827</v>
      </c>
      <c r="I125" s="405"/>
      <c r="J125" s="405" t="s">
        <v>7765</v>
      </c>
      <c r="K125" s="405"/>
      <c r="L125" s="405" t="s">
        <v>4895</v>
      </c>
      <c r="M125" s="405" t="s">
        <v>63</v>
      </c>
      <c r="N125" s="405" t="s">
        <v>113</v>
      </c>
      <c r="O125" s="405" t="s">
        <v>4738</v>
      </c>
      <c r="P125" s="405"/>
      <c r="Q125" s="405"/>
      <c r="R125" s="405"/>
      <c r="S125" s="405"/>
      <c r="T125" s="405"/>
      <c r="U125" s="405" t="s">
        <v>7826</v>
      </c>
      <c r="V125" s="405" t="s">
        <v>68</v>
      </c>
      <c r="W125" s="405" t="s">
        <v>68</v>
      </c>
      <c r="X125" s="405" t="s">
        <v>68</v>
      </c>
      <c r="Y125" s="405" t="s">
        <v>68</v>
      </c>
      <c r="Z125" s="405" t="s">
        <v>69</v>
      </c>
      <c r="AA125" s="405"/>
      <c r="AB125" s="405" t="s">
        <v>4732</v>
      </c>
      <c r="AC125" s="406">
        <v>45</v>
      </c>
      <c r="AD125" s="406">
        <v>75</v>
      </c>
      <c r="AE125" s="406">
        <v>0</v>
      </c>
      <c r="AF125" s="407">
        <v>192</v>
      </c>
      <c r="AG125" s="407">
        <v>0</v>
      </c>
      <c r="AH125" s="408">
        <f t="shared" si="17"/>
        <v>192</v>
      </c>
      <c r="AI125" s="434">
        <f t="shared" si="18"/>
        <v>205.44</v>
      </c>
      <c r="AJ125" s="410"/>
    </row>
    <row r="126" spans="1:37" s="409" customFormat="1">
      <c r="A126" s="404">
        <v>13</v>
      </c>
      <c r="B126" s="405" t="s">
        <v>4544</v>
      </c>
      <c r="C126" s="405" t="s">
        <v>7825</v>
      </c>
      <c r="D126" s="405" t="s">
        <v>7790</v>
      </c>
      <c r="E126" s="405" t="s">
        <v>417</v>
      </c>
      <c r="F126" s="405" t="s">
        <v>7820</v>
      </c>
      <c r="G126" s="405"/>
      <c r="H126" s="405" t="s">
        <v>7824</v>
      </c>
      <c r="I126" s="405"/>
      <c r="J126" s="405">
        <v>288</v>
      </c>
      <c r="K126" s="405"/>
      <c r="L126" s="405" t="s">
        <v>4895</v>
      </c>
      <c r="M126" s="405" t="s">
        <v>74</v>
      </c>
      <c r="N126" s="405" t="s">
        <v>113</v>
      </c>
      <c r="O126" s="405" t="s">
        <v>7823</v>
      </c>
      <c r="P126" s="405"/>
      <c r="Q126" s="405"/>
      <c r="R126" s="405"/>
      <c r="S126" s="405"/>
      <c r="T126" s="405"/>
      <c r="U126" s="405" t="s">
        <v>7822</v>
      </c>
      <c r="V126" s="405" t="s">
        <v>68</v>
      </c>
      <c r="W126" s="405" t="s">
        <v>68</v>
      </c>
      <c r="X126" s="405" t="s">
        <v>68</v>
      </c>
      <c r="Y126" s="405" t="s">
        <v>68</v>
      </c>
      <c r="Z126" s="405" t="s">
        <v>69</v>
      </c>
      <c r="AA126" s="405"/>
      <c r="AB126" s="405" t="s">
        <v>4732</v>
      </c>
      <c r="AC126" s="406">
        <v>45</v>
      </c>
      <c r="AD126" s="406">
        <v>240</v>
      </c>
      <c r="AE126" s="406">
        <v>0</v>
      </c>
      <c r="AF126" s="407">
        <v>456</v>
      </c>
      <c r="AG126" s="407">
        <v>0</v>
      </c>
      <c r="AH126" s="408">
        <f t="shared" si="17"/>
        <v>456</v>
      </c>
      <c r="AI126" s="434">
        <f t="shared" si="18"/>
        <v>487.92</v>
      </c>
      <c r="AJ126" s="410"/>
    </row>
    <row r="127" spans="1:37" s="409" customFormat="1">
      <c r="A127" s="404">
        <v>14</v>
      </c>
      <c r="B127" s="405" t="s">
        <v>4544</v>
      </c>
      <c r="C127" s="405" t="s">
        <v>7821</v>
      </c>
      <c r="D127" s="405" t="s">
        <v>7790</v>
      </c>
      <c r="E127" s="405" t="s">
        <v>417</v>
      </c>
      <c r="F127" s="405" t="s">
        <v>7820</v>
      </c>
      <c r="G127" s="405"/>
      <c r="H127" s="405" t="s">
        <v>1156</v>
      </c>
      <c r="I127" s="405">
        <v>2000</v>
      </c>
      <c r="J127" s="405" t="s">
        <v>7819</v>
      </c>
      <c r="K127" s="405"/>
      <c r="L127" s="405" t="s">
        <v>7818</v>
      </c>
      <c r="M127" s="405" t="s">
        <v>74</v>
      </c>
      <c r="N127" s="405" t="s">
        <v>113</v>
      </c>
      <c r="O127" s="405" t="s">
        <v>4738</v>
      </c>
      <c r="P127" s="405">
        <v>0</v>
      </c>
      <c r="Q127" s="405"/>
      <c r="R127" s="405"/>
      <c r="S127" s="405"/>
      <c r="T127" s="405"/>
      <c r="U127" s="405" t="s">
        <v>7817</v>
      </c>
      <c r="V127" s="405" t="s">
        <v>68</v>
      </c>
      <c r="W127" s="405" t="s">
        <v>68</v>
      </c>
      <c r="X127" s="405" t="s">
        <v>68</v>
      </c>
      <c r="Y127" s="405" t="s">
        <v>68</v>
      </c>
      <c r="Z127" s="405" t="s">
        <v>69</v>
      </c>
      <c r="AA127" s="405"/>
      <c r="AB127" s="405" t="s">
        <v>4732</v>
      </c>
      <c r="AC127" s="406">
        <v>45</v>
      </c>
      <c r="AD127" s="406">
        <v>65</v>
      </c>
      <c r="AE127" s="406">
        <v>16</v>
      </c>
      <c r="AF127" s="407">
        <v>201.60000000000002</v>
      </c>
      <c r="AG127" s="407">
        <v>0</v>
      </c>
      <c r="AH127" s="408">
        <f t="shared" si="17"/>
        <v>201.60000000000002</v>
      </c>
      <c r="AI127" s="434">
        <f t="shared" si="18"/>
        <v>215.71200000000005</v>
      </c>
      <c r="AJ127" s="410"/>
    </row>
    <row r="128" spans="1:37" s="409" customFormat="1">
      <c r="A128" s="404">
        <v>15</v>
      </c>
      <c r="B128" s="405" t="s">
        <v>4544</v>
      </c>
      <c r="C128" s="405" t="s">
        <v>7816</v>
      </c>
      <c r="D128" s="405" t="s">
        <v>7790</v>
      </c>
      <c r="E128" s="405" t="s">
        <v>304</v>
      </c>
      <c r="F128" s="405" t="s">
        <v>7794</v>
      </c>
      <c r="G128" s="405"/>
      <c r="H128" s="405" t="s">
        <v>4804</v>
      </c>
      <c r="I128" s="405"/>
      <c r="J128" s="405">
        <v>272</v>
      </c>
      <c r="K128" s="405"/>
      <c r="L128" s="405"/>
      <c r="M128" s="405" t="s">
        <v>74</v>
      </c>
      <c r="N128" s="405" t="s">
        <v>113</v>
      </c>
      <c r="O128" s="405" t="s">
        <v>4738</v>
      </c>
      <c r="P128" s="405"/>
      <c r="Q128" s="405"/>
      <c r="R128" s="405"/>
      <c r="S128" s="405"/>
      <c r="T128" s="405"/>
      <c r="U128" s="405" t="s">
        <v>7815</v>
      </c>
      <c r="V128" s="405" t="s">
        <v>68</v>
      </c>
      <c r="W128" s="405" t="s">
        <v>68</v>
      </c>
      <c r="X128" s="405" t="s">
        <v>68</v>
      </c>
      <c r="Y128" s="405" t="s">
        <v>68</v>
      </c>
      <c r="Z128" s="405" t="s">
        <v>69</v>
      </c>
      <c r="AA128" s="405"/>
      <c r="AB128" s="405" t="s">
        <v>4732</v>
      </c>
      <c r="AC128" s="406">
        <v>45</v>
      </c>
      <c r="AD128" s="406">
        <v>240</v>
      </c>
      <c r="AE128" s="406">
        <v>-10</v>
      </c>
      <c r="AF128" s="407">
        <v>440</v>
      </c>
      <c r="AG128" s="407">
        <v>0</v>
      </c>
      <c r="AH128" s="408">
        <f t="shared" si="17"/>
        <v>440</v>
      </c>
      <c r="AI128" s="434">
        <f t="shared" si="18"/>
        <v>470.8</v>
      </c>
      <c r="AJ128" s="410"/>
    </row>
    <row r="129" spans="1:36" s="409" customFormat="1">
      <c r="A129" s="404">
        <v>16</v>
      </c>
      <c r="B129" s="405" t="s">
        <v>4544</v>
      </c>
      <c r="C129" s="405" t="s">
        <v>7814</v>
      </c>
      <c r="D129" s="405" t="s">
        <v>7790</v>
      </c>
      <c r="E129" s="405" t="s">
        <v>417</v>
      </c>
      <c r="F129" s="405" t="s">
        <v>7794</v>
      </c>
      <c r="G129" s="405"/>
      <c r="H129" s="405" t="s">
        <v>7813</v>
      </c>
      <c r="I129" s="405"/>
      <c r="J129" s="405">
        <v>288</v>
      </c>
      <c r="K129" s="405"/>
      <c r="L129" s="405"/>
      <c r="M129" s="405" t="s">
        <v>74</v>
      </c>
      <c r="N129" s="405" t="s">
        <v>113</v>
      </c>
      <c r="O129" s="405" t="s">
        <v>4738</v>
      </c>
      <c r="P129" s="405"/>
      <c r="Q129" s="405"/>
      <c r="R129" s="405"/>
      <c r="S129" s="405"/>
      <c r="T129" s="405"/>
      <c r="U129" s="405" t="s">
        <v>7812</v>
      </c>
      <c r="V129" s="405" t="s">
        <v>68</v>
      </c>
      <c r="W129" s="405" t="s">
        <v>68</v>
      </c>
      <c r="X129" s="405" t="s">
        <v>68</v>
      </c>
      <c r="Y129" s="405" t="s">
        <v>68</v>
      </c>
      <c r="Z129" s="405" t="s">
        <v>69</v>
      </c>
      <c r="AA129" s="405"/>
      <c r="AB129" s="405" t="s">
        <v>4732</v>
      </c>
      <c r="AC129" s="406">
        <v>45</v>
      </c>
      <c r="AD129" s="406">
        <v>240</v>
      </c>
      <c r="AE129" s="406">
        <v>-10</v>
      </c>
      <c r="AF129" s="407">
        <v>440</v>
      </c>
      <c r="AG129" s="407">
        <v>0</v>
      </c>
      <c r="AH129" s="408">
        <f t="shared" si="17"/>
        <v>440</v>
      </c>
      <c r="AI129" s="434">
        <f t="shared" si="18"/>
        <v>470.8</v>
      </c>
      <c r="AJ129" s="410"/>
    </row>
    <row r="130" spans="1:36" s="409" customFormat="1">
      <c r="A130" s="404">
        <v>17</v>
      </c>
      <c r="B130" s="405" t="s">
        <v>4544</v>
      </c>
      <c r="C130" s="405" t="s">
        <v>7811</v>
      </c>
      <c r="D130" s="405" t="s">
        <v>7790</v>
      </c>
      <c r="E130" s="405" t="s">
        <v>417</v>
      </c>
      <c r="F130" s="405" t="s">
        <v>7794</v>
      </c>
      <c r="G130" s="405"/>
      <c r="H130" s="405" t="s">
        <v>7810</v>
      </c>
      <c r="I130" s="405"/>
      <c r="J130" s="405">
        <v>288</v>
      </c>
      <c r="K130" s="405"/>
      <c r="L130" s="405" t="s">
        <v>7809</v>
      </c>
      <c r="M130" s="405" t="s">
        <v>74</v>
      </c>
      <c r="N130" s="405" t="s">
        <v>113</v>
      </c>
      <c r="O130" s="405" t="s">
        <v>7808</v>
      </c>
      <c r="P130" s="405">
        <v>0</v>
      </c>
      <c r="Q130" s="405"/>
      <c r="R130" s="405"/>
      <c r="S130" s="405"/>
      <c r="T130" s="405"/>
      <c r="U130" s="405" t="s">
        <v>7807</v>
      </c>
      <c r="V130" s="405" t="s">
        <v>68</v>
      </c>
      <c r="W130" s="405" t="s">
        <v>68</v>
      </c>
      <c r="X130" s="405" t="s">
        <v>68</v>
      </c>
      <c r="Y130" s="405" t="s">
        <v>68</v>
      </c>
      <c r="Z130" s="405" t="s">
        <v>69</v>
      </c>
      <c r="AA130" s="405"/>
      <c r="AB130" s="405" t="s">
        <v>4732</v>
      </c>
      <c r="AC130" s="406">
        <v>45</v>
      </c>
      <c r="AD130" s="406">
        <v>240</v>
      </c>
      <c r="AE130" s="406">
        <v>152</v>
      </c>
      <c r="AF130" s="407">
        <v>699.2</v>
      </c>
      <c r="AG130" s="407">
        <v>0</v>
      </c>
      <c r="AH130" s="408">
        <f t="shared" si="17"/>
        <v>699.2</v>
      </c>
      <c r="AI130" s="434">
        <f t="shared" si="18"/>
        <v>748.14400000000012</v>
      </c>
      <c r="AJ130" s="410"/>
    </row>
    <row r="131" spans="1:36" s="409" customFormat="1">
      <c r="A131" s="404">
        <v>18</v>
      </c>
      <c r="B131" s="405" t="s">
        <v>4544</v>
      </c>
      <c r="C131" s="405" t="s">
        <v>7806</v>
      </c>
      <c r="D131" s="405" t="s">
        <v>7790</v>
      </c>
      <c r="E131" s="405" t="s">
        <v>417</v>
      </c>
      <c r="F131" s="405" t="s">
        <v>7794</v>
      </c>
      <c r="G131" s="405"/>
      <c r="H131" s="405" t="s">
        <v>7793</v>
      </c>
      <c r="I131" s="405"/>
      <c r="J131" s="405">
        <v>384</v>
      </c>
      <c r="K131" s="405"/>
      <c r="L131" s="405"/>
      <c r="M131" s="405" t="s">
        <v>113</v>
      </c>
      <c r="N131" s="405" t="s">
        <v>113</v>
      </c>
      <c r="O131" s="405" t="s">
        <v>7805</v>
      </c>
      <c r="P131" s="405"/>
      <c r="Q131" s="405"/>
      <c r="R131" s="405"/>
      <c r="S131" s="405"/>
      <c r="T131" s="405"/>
      <c r="U131" s="405" t="s">
        <v>7804</v>
      </c>
      <c r="V131" s="405" t="s">
        <v>68</v>
      </c>
      <c r="W131" s="405" t="s">
        <v>68</v>
      </c>
      <c r="X131" s="405" t="s">
        <v>68</v>
      </c>
      <c r="Y131" s="405" t="s">
        <v>68</v>
      </c>
      <c r="Z131" s="405" t="s">
        <v>69</v>
      </c>
      <c r="AA131" s="405"/>
      <c r="AB131" s="405" t="s">
        <v>4732</v>
      </c>
      <c r="AC131" s="406">
        <v>45</v>
      </c>
      <c r="AD131" s="406">
        <v>300</v>
      </c>
      <c r="AE131" s="406">
        <v>-10</v>
      </c>
      <c r="AF131" s="407">
        <v>536</v>
      </c>
      <c r="AG131" s="407">
        <v>0</v>
      </c>
      <c r="AH131" s="408">
        <f t="shared" si="17"/>
        <v>536</v>
      </c>
      <c r="AI131" s="434">
        <f t="shared" si="18"/>
        <v>573.52</v>
      </c>
      <c r="AJ131" s="410"/>
    </row>
    <row r="132" spans="1:36" s="409" customFormat="1">
      <c r="A132" s="404">
        <v>19</v>
      </c>
      <c r="B132" s="405" t="s">
        <v>4544</v>
      </c>
      <c r="C132" s="405" t="s">
        <v>7803</v>
      </c>
      <c r="D132" s="405" t="s">
        <v>7790</v>
      </c>
      <c r="E132" s="405" t="s">
        <v>417</v>
      </c>
      <c r="F132" s="405" t="s">
        <v>7794</v>
      </c>
      <c r="G132" s="405"/>
      <c r="H132" s="405" t="s">
        <v>7802</v>
      </c>
      <c r="I132" s="405"/>
      <c r="J132" s="405">
        <v>384</v>
      </c>
      <c r="K132" s="405"/>
      <c r="L132" s="405"/>
      <c r="M132" s="405" t="s">
        <v>113</v>
      </c>
      <c r="N132" s="405" t="s">
        <v>113</v>
      </c>
      <c r="O132" s="405" t="s">
        <v>4738</v>
      </c>
      <c r="P132" s="405"/>
      <c r="Q132" s="405"/>
      <c r="R132" s="405"/>
      <c r="S132" s="405"/>
      <c r="T132" s="405"/>
      <c r="U132" s="405" t="s">
        <v>7801</v>
      </c>
      <c r="V132" s="405" t="s">
        <v>68</v>
      </c>
      <c r="W132" s="405" t="s">
        <v>68</v>
      </c>
      <c r="X132" s="405" t="s">
        <v>68</v>
      </c>
      <c r="Y132" s="405" t="s">
        <v>68</v>
      </c>
      <c r="Z132" s="405" t="s">
        <v>69</v>
      </c>
      <c r="AA132" s="405"/>
      <c r="AB132" s="405" t="s">
        <v>4732</v>
      </c>
      <c r="AC132" s="406">
        <v>45</v>
      </c>
      <c r="AD132" s="406">
        <v>300</v>
      </c>
      <c r="AE132" s="406">
        <v>-10</v>
      </c>
      <c r="AF132" s="407">
        <v>536</v>
      </c>
      <c r="AG132" s="407">
        <v>0</v>
      </c>
      <c r="AH132" s="408">
        <f t="shared" si="17"/>
        <v>536</v>
      </c>
      <c r="AI132" s="434">
        <f t="shared" si="18"/>
        <v>573.52</v>
      </c>
      <c r="AJ132" s="410"/>
    </row>
    <row r="133" spans="1:36" s="409" customFormat="1">
      <c r="A133" s="404">
        <v>20</v>
      </c>
      <c r="B133" s="405" t="s">
        <v>4544</v>
      </c>
      <c r="C133" s="405" t="s">
        <v>7800</v>
      </c>
      <c r="D133" s="405" t="s">
        <v>7790</v>
      </c>
      <c r="E133" s="405" t="s">
        <v>417</v>
      </c>
      <c r="F133" s="405" t="s">
        <v>7794</v>
      </c>
      <c r="G133" s="405"/>
      <c r="H133" s="405" t="s">
        <v>7799</v>
      </c>
      <c r="I133" s="405"/>
      <c r="J133" s="405" t="s">
        <v>4788</v>
      </c>
      <c r="K133" s="405"/>
      <c r="L133" s="405" t="s">
        <v>7798</v>
      </c>
      <c r="M133" s="405" t="s">
        <v>113</v>
      </c>
      <c r="N133" s="405" t="s">
        <v>113</v>
      </c>
      <c r="O133" s="405" t="s">
        <v>7797</v>
      </c>
      <c r="P133" s="405"/>
      <c r="Q133" s="405"/>
      <c r="R133" s="405"/>
      <c r="S133" s="405"/>
      <c r="T133" s="405"/>
      <c r="U133" s="405" t="s">
        <v>7796</v>
      </c>
      <c r="V133" s="405" t="s">
        <v>68</v>
      </c>
      <c r="W133" s="405" t="s">
        <v>68</v>
      </c>
      <c r="X133" s="405" t="s">
        <v>68</v>
      </c>
      <c r="Y133" s="405" t="s">
        <v>68</v>
      </c>
      <c r="Z133" s="405" t="s">
        <v>69</v>
      </c>
      <c r="AA133" s="405"/>
      <c r="AB133" s="405" t="s">
        <v>4732</v>
      </c>
      <c r="AC133" s="406">
        <v>45</v>
      </c>
      <c r="AD133" s="406">
        <v>200</v>
      </c>
      <c r="AE133" s="406">
        <v>0</v>
      </c>
      <c r="AF133" s="407">
        <v>392</v>
      </c>
      <c r="AG133" s="407">
        <v>0</v>
      </c>
      <c r="AH133" s="408">
        <f t="shared" si="17"/>
        <v>392</v>
      </c>
      <c r="AI133" s="434">
        <f t="shared" si="18"/>
        <v>419.44</v>
      </c>
      <c r="AJ133" s="410"/>
    </row>
    <row r="134" spans="1:36" s="409" customFormat="1">
      <c r="A134" s="404">
        <v>21</v>
      </c>
      <c r="B134" s="405" t="s">
        <v>4544</v>
      </c>
      <c r="C134" s="405" t="s">
        <v>7795</v>
      </c>
      <c r="D134" s="405" t="s">
        <v>7790</v>
      </c>
      <c r="E134" s="405" t="s">
        <v>304</v>
      </c>
      <c r="F134" s="405" t="s">
        <v>7794</v>
      </c>
      <c r="G134" s="405"/>
      <c r="H134" s="405" t="s">
        <v>7793</v>
      </c>
      <c r="I134" s="405"/>
      <c r="J134" s="405" t="s">
        <v>4774</v>
      </c>
      <c r="K134" s="405"/>
      <c r="L134" s="405"/>
      <c r="M134" s="405" t="s">
        <v>74</v>
      </c>
      <c r="N134" s="405" t="s">
        <v>113</v>
      </c>
      <c r="O134" s="405" t="s">
        <v>4738</v>
      </c>
      <c r="P134" s="405"/>
      <c r="Q134" s="405"/>
      <c r="R134" s="405"/>
      <c r="S134" s="405"/>
      <c r="T134" s="405"/>
      <c r="U134" s="405" t="s">
        <v>7792</v>
      </c>
      <c r="V134" s="405" t="s">
        <v>68</v>
      </c>
      <c r="W134" s="405" t="s">
        <v>68</v>
      </c>
      <c r="X134" s="405" t="s">
        <v>68</v>
      </c>
      <c r="Y134" s="405" t="s">
        <v>68</v>
      </c>
      <c r="Z134" s="405" t="s">
        <v>69</v>
      </c>
      <c r="AA134" s="405"/>
      <c r="AB134" s="405" t="s">
        <v>4732</v>
      </c>
      <c r="AC134" s="406">
        <v>45</v>
      </c>
      <c r="AD134" s="406">
        <v>75</v>
      </c>
      <c r="AE134" s="406">
        <v>-10</v>
      </c>
      <c r="AF134" s="407">
        <v>176</v>
      </c>
      <c r="AG134" s="407">
        <v>0</v>
      </c>
      <c r="AH134" s="408">
        <f t="shared" si="17"/>
        <v>176</v>
      </c>
      <c r="AI134" s="434">
        <f t="shared" si="18"/>
        <v>188.32000000000002</v>
      </c>
      <c r="AJ134" s="410"/>
    </row>
    <row r="135" spans="1:36" s="417" customFormat="1" ht="15.75" thickBot="1">
      <c r="A135" s="411">
        <v>22</v>
      </c>
      <c r="B135" s="412" t="s">
        <v>6</v>
      </c>
      <c r="C135" s="412" t="s">
        <v>7791</v>
      </c>
      <c r="D135" s="412" t="s">
        <v>7790</v>
      </c>
      <c r="E135" s="412" t="s">
        <v>358</v>
      </c>
      <c r="F135" s="412" t="s">
        <v>7789</v>
      </c>
      <c r="G135" s="412"/>
      <c r="H135" s="412" t="s">
        <v>7788</v>
      </c>
      <c r="I135" s="412"/>
      <c r="J135" s="412" t="s">
        <v>389</v>
      </c>
      <c r="K135" s="412"/>
      <c r="L135" s="412" t="s">
        <v>7787</v>
      </c>
      <c r="M135" s="412" t="s">
        <v>63</v>
      </c>
      <c r="N135" s="412" t="s">
        <v>75</v>
      </c>
      <c r="O135" s="412" t="s">
        <v>7635</v>
      </c>
      <c r="P135" s="412"/>
      <c r="Q135" s="412"/>
      <c r="R135" s="412"/>
      <c r="S135" s="412"/>
      <c r="T135" s="412"/>
      <c r="U135" s="412" t="s">
        <v>7786</v>
      </c>
      <c r="V135" s="412" t="s">
        <v>68</v>
      </c>
      <c r="W135" s="412" t="s">
        <v>68</v>
      </c>
      <c r="X135" s="412" t="s">
        <v>68</v>
      </c>
      <c r="Y135" s="412" t="s">
        <v>68</v>
      </c>
      <c r="Z135" s="412" t="s">
        <v>69</v>
      </c>
      <c r="AA135" s="412"/>
      <c r="AB135" s="412" t="s">
        <v>7785</v>
      </c>
      <c r="AC135" s="413">
        <v>45</v>
      </c>
      <c r="AD135" s="413">
        <v>15</v>
      </c>
      <c r="AE135" s="413">
        <v>8</v>
      </c>
      <c r="AF135" s="414">
        <v>108.80000000000001</v>
      </c>
      <c r="AG135" s="414">
        <v>0</v>
      </c>
      <c r="AH135" s="415">
        <f t="shared" si="17"/>
        <v>108.80000000000001</v>
      </c>
      <c r="AI135" s="451">
        <f t="shared" si="18"/>
        <v>116.41600000000003</v>
      </c>
      <c r="AJ135" s="416"/>
    </row>
    <row r="136" spans="1:36" s="11" customFormat="1">
      <c r="A136" s="382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15"/>
      <c r="AD136" s="15"/>
      <c r="AE136" s="15"/>
      <c r="AF136" s="376"/>
      <c r="AG136" s="376"/>
      <c r="AH136" s="17"/>
      <c r="AI136" s="16"/>
    </row>
    <row r="137" spans="1:36" s="11" customFormat="1">
      <c r="A137" s="382" t="s">
        <v>133</v>
      </c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10"/>
      <c r="AD137" s="10"/>
      <c r="AE137" s="10"/>
      <c r="AF137" s="376"/>
      <c r="AG137" s="376"/>
      <c r="AH137" s="17"/>
      <c r="AI137" s="18"/>
    </row>
    <row r="138" spans="1:36" s="11" customFormat="1">
      <c r="A138" s="382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10"/>
      <c r="AD138" s="10"/>
      <c r="AE138" s="10"/>
      <c r="AF138" s="376"/>
      <c r="AG138" s="376"/>
      <c r="AH138" s="10"/>
      <c r="AI138" s="12"/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/>
    </customSheetView>
    <customSheetView guid="{5B1FA305-463D-4B6E-BF98-81A6929C891E}" scale="75" hiddenColumns="1">
      <pageMargins left="0" right="0" top="0" bottom="0" header="0" footer="0"/>
      <pageSetup orientation="portrait" horizontalDpi="4294967295" verticalDpi="4294967295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/>
    </customSheetView>
    <customSheetView guid="{B6E6045D-E631-482D-8F65-2EABDB0B6ECE}" scale="75" hiddenColumns="1">
      <selection sqref="A1:AK221"/>
      <pageMargins left="0" right="0" top="0" bottom="0" header="0" footer="0"/>
      <pageSetup orientation="portrait" horizontalDpi="4294967295" verticalDpi="4294967295"/>
    </customSheetView>
    <customSheetView guid="{074FE138-8171-45F3-8951-6B9C47661CC2}" scale="75" hiddenColumns="1">
      <selection sqref="A1:AK221"/>
      <pageMargins left="0" right="0" top="0" bottom="0" header="0" footer="0"/>
      <pageSetup orientation="portrait" horizontalDpi="4294967295" verticalDpi="4294967295"/>
    </customSheetView>
    <customSheetView guid="{6B75CD61-CFF4-4706-A14B-83CD51F19D1B}" scale="75" hiddenColumns="1">
      <selection sqref="A1:AK221"/>
      <pageMargins left="0" right="0" top="0" bottom="0" header="0" footer="0"/>
      <pageSetup orientation="portrait" horizontalDpi="4294967295" verticalDpi="4294967295"/>
    </customSheetView>
    <customSheetView guid="{8ABA602B-BA8D-44BA-AAC3-E387ACC3E4C4}" scale="75" hiddenColumns="1">
      <pageMargins left="0" right="0" top="0" bottom="0" header="0" footer="0"/>
      <pageSetup orientation="portrait" horizontalDpi="4294967295" verticalDpi="4294967295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/>
    </customSheetView>
    <customSheetView guid="{71B299E4-61CE-49C1-81D9-062E3F90F2BD}" scale="75" hiddenColumns="1">
      <pageMargins left="0" right="0" top="0" bottom="0" header="0" footer="0"/>
      <pageSetup orientation="portrait" horizontalDpi="4294967295" verticalDpi="4294967295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/>
    </customSheetView>
  </customSheetViews>
  <hyperlinks>
    <hyperlink ref="AK42" location="'OVERVIEW'!A1" display="BACK TO OVERVIEW"/>
    <hyperlink ref="AK32" location="'OVERVIEW'!A1" display="BACK TO OVERVIEW"/>
    <hyperlink ref="AK57" location="'OVERVIEW'!A1" display="BACK TO OVERVIEW"/>
    <hyperlink ref="AK113" location="'OVERVIEW'!A1" display="BACK TO OVERVIEW"/>
  </hyperlinks>
  <pageMargins left="0" right="0" top="0" bottom="0" header="0" footer="0"/>
  <pageSetup orientation="portrait" horizontalDpi="4294967295" verticalDpi="4294967295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A1:AJ342"/>
  <sheetViews>
    <sheetView topLeftCell="M322" zoomScale="75" zoomScaleNormal="75" workbookViewId="0">
      <selection activeCell="AI326" sqref="AI326"/>
    </sheetView>
  </sheetViews>
  <sheetFormatPr baseColWidth="10" defaultColWidth="6.85546875" defaultRowHeight="15"/>
  <cols>
    <col min="1" max="1" width="4.28515625" style="992" bestFit="1" customWidth="1"/>
    <col min="2" max="2" width="20.7109375" style="208" bestFit="1" customWidth="1"/>
    <col min="3" max="3" width="12.85546875" style="208" hidden="1" customWidth="1"/>
    <col min="4" max="4" width="9.28515625" style="208" hidden="1" customWidth="1"/>
    <col min="5" max="5" width="11.5703125" style="208" hidden="1" customWidth="1"/>
    <col min="6" max="6" width="23" style="208" bestFit="1" customWidth="1"/>
    <col min="7" max="7" width="7.140625" style="208" hidden="1" customWidth="1"/>
    <col min="8" max="8" width="12.85546875" style="208" bestFit="1" customWidth="1"/>
    <col min="9" max="9" width="8.85546875" style="208" hidden="1" customWidth="1"/>
    <col min="10" max="10" width="6.42578125" style="208" bestFit="1" customWidth="1"/>
    <col min="11" max="11" width="11.5703125" style="208" bestFit="1" customWidth="1"/>
    <col min="12" max="12" width="8.28515625" style="208" bestFit="1" customWidth="1"/>
    <col min="13" max="13" width="11.140625" style="208" bestFit="1" customWidth="1"/>
    <col min="14" max="14" width="6.42578125" style="208" bestFit="1" customWidth="1"/>
    <col min="15" max="15" width="27" style="208" bestFit="1" customWidth="1"/>
    <col min="16" max="16" width="9.28515625" style="208" hidden="1" customWidth="1"/>
    <col min="17" max="17" width="12.85546875" style="208" hidden="1" customWidth="1"/>
    <col min="18" max="18" width="15.7109375" style="208" hidden="1" customWidth="1"/>
    <col min="19" max="19" width="24.28515625" style="208" bestFit="1" customWidth="1"/>
    <col min="20" max="20" width="10.5703125" style="208" hidden="1" customWidth="1"/>
    <col min="21" max="21" width="30.5703125" style="208" bestFit="1" customWidth="1"/>
    <col min="22" max="22" width="38.140625" style="208" hidden="1" customWidth="1"/>
    <col min="23" max="23" width="21.85546875" style="208" bestFit="1" customWidth="1"/>
    <col min="24" max="24" width="17.42578125" style="208" bestFit="1" customWidth="1"/>
    <col min="25" max="25" width="15" style="208" bestFit="1" customWidth="1"/>
    <col min="26" max="26" width="4.7109375" style="208" bestFit="1" customWidth="1"/>
    <col min="27" max="27" width="6" style="208" bestFit="1" customWidth="1"/>
    <col min="28" max="28" width="13.85546875" style="208" hidden="1" customWidth="1"/>
    <col min="29" max="29" width="13.140625" style="209" hidden="1" customWidth="1"/>
    <col min="30" max="30" width="10" style="209" hidden="1" customWidth="1"/>
    <col min="31" max="31" width="9.85546875" style="209" hidden="1" customWidth="1"/>
    <col min="32" max="32" width="8.5703125" style="994" bestFit="1" customWidth="1"/>
    <col min="33" max="33" width="12.5703125" style="994" bestFit="1" customWidth="1"/>
    <col min="34" max="34" width="10" style="407" bestFit="1" customWidth="1"/>
    <col min="35" max="35" width="11" style="407" bestFit="1" customWidth="1"/>
    <col min="36" max="36" width="8.5703125" style="210" bestFit="1" customWidth="1"/>
    <col min="37" max="16384" width="6.85546875" style="210"/>
  </cols>
  <sheetData>
    <row r="1" spans="1:35" s="346" customFormat="1" ht="73.5" customHeight="1" thickBot="1">
      <c r="A1" s="991"/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4"/>
      <c r="AD1" s="344"/>
      <c r="AE1" s="344"/>
      <c r="AF1" s="993"/>
      <c r="AG1" s="993"/>
      <c r="AH1" s="407"/>
      <c r="AI1" s="407"/>
    </row>
    <row r="2" spans="1:35" s="622" customFormat="1" ht="15.75" thickBot="1">
      <c r="A2" s="439" t="s">
        <v>22</v>
      </c>
      <c r="B2" s="618" t="s">
        <v>23</v>
      </c>
      <c r="C2" s="618" t="s">
        <v>24</v>
      </c>
      <c r="D2" s="618" t="s">
        <v>25</v>
      </c>
      <c r="E2" s="618" t="s">
        <v>26</v>
      </c>
      <c r="F2" s="618" t="s">
        <v>27</v>
      </c>
      <c r="G2" s="618" t="s">
        <v>28</v>
      </c>
      <c r="H2" s="618" t="s">
        <v>29</v>
      </c>
      <c r="I2" s="618" t="s">
        <v>30</v>
      </c>
      <c r="J2" s="618" t="s">
        <v>31</v>
      </c>
      <c r="K2" s="618" t="s">
        <v>32</v>
      </c>
      <c r="L2" s="618" t="s">
        <v>33</v>
      </c>
      <c r="M2" s="618" t="s">
        <v>34</v>
      </c>
      <c r="N2" s="618" t="s">
        <v>35</v>
      </c>
      <c r="O2" s="618" t="s">
        <v>36</v>
      </c>
      <c r="P2" s="618" t="s">
        <v>37</v>
      </c>
      <c r="Q2" s="618" t="s">
        <v>38</v>
      </c>
      <c r="R2" s="618" t="s">
        <v>39</v>
      </c>
      <c r="S2" s="618" t="s">
        <v>40</v>
      </c>
      <c r="T2" s="618" t="s">
        <v>41</v>
      </c>
      <c r="U2" s="618" t="s">
        <v>42</v>
      </c>
      <c r="V2" s="618" t="s">
        <v>43</v>
      </c>
      <c r="W2" s="618" t="s">
        <v>44</v>
      </c>
      <c r="X2" s="618" t="s">
        <v>45</v>
      </c>
      <c r="Y2" s="618" t="s">
        <v>46</v>
      </c>
      <c r="Z2" s="618" t="s">
        <v>47</v>
      </c>
      <c r="AA2" s="618" t="s">
        <v>48</v>
      </c>
      <c r="AB2" s="618" t="s">
        <v>49</v>
      </c>
      <c r="AC2" s="377" t="s">
        <v>50</v>
      </c>
      <c r="AD2" s="377" t="s">
        <v>51</v>
      </c>
      <c r="AE2" s="377" t="s">
        <v>52</v>
      </c>
      <c r="AF2" s="377" t="s">
        <v>53</v>
      </c>
      <c r="AG2" s="377" t="s">
        <v>54</v>
      </c>
      <c r="AH2" s="995" t="s">
        <v>55</v>
      </c>
      <c r="AI2" s="995" t="s">
        <v>56</v>
      </c>
    </row>
    <row r="3" spans="1:35" s="409" customFormat="1">
      <c r="A3" s="404">
        <v>1</v>
      </c>
      <c r="B3" s="405" t="s">
        <v>5042</v>
      </c>
      <c r="C3" s="405" t="s">
        <v>5043</v>
      </c>
      <c r="D3" s="405" t="s">
        <v>5044</v>
      </c>
      <c r="E3" s="405" t="s">
        <v>5045</v>
      </c>
      <c r="F3" s="405" t="s">
        <v>5046</v>
      </c>
      <c r="G3" s="405" t="s">
        <v>133</v>
      </c>
      <c r="H3" s="405" t="s">
        <v>133</v>
      </c>
      <c r="I3" s="405" t="s">
        <v>133</v>
      </c>
      <c r="J3" s="405" t="s">
        <v>133</v>
      </c>
      <c r="K3" s="405" t="s">
        <v>133</v>
      </c>
      <c r="L3" s="405" t="s">
        <v>133</v>
      </c>
      <c r="M3" s="405" t="s">
        <v>113</v>
      </c>
      <c r="N3" s="405" t="s">
        <v>113</v>
      </c>
      <c r="O3" s="405" t="s">
        <v>5047</v>
      </c>
      <c r="P3" s="405" t="s">
        <v>133</v>
      </c>
      <c r="Q3" s="405" t="s">
        <v>133</v>
      </c>
      <c r="R3" s="405" t="s">
        <v>133</v>
      </c>
      <c r="S3" s="405" t="s">
        <v>133</v>
      </c>
      <c r="T3" s="405" t="s">
        <v>133</v>
      </c>
      <c r="U3" s="405" t="s">
        <v>5048</v>
      </c>
      <c r="V3" s="405" t="s">
        <v>68</v>
      </c>
      <c r="W3" s="405" t="s">
        <v>68</v>
      </c>
      <c r="X3" s="405" t="s">
        <v>68</v>
      </c>
      <c r="Y3" s="405" t="s">
        <v>68</v>
      </c>
      <c r="Z3" s="405" t="s">
        <v>69</v>
      </c>
      <c r="AA3" s="405" t="s">
        <v>133</v>
      </c>
      <c r="AB3" s="405" t="s">
        <v>5049</v>
      </c>
      <c r="AC3" s="406">
        <v>12</v>
      </c>
      <c r="AD3" s="406">
        <v>0</v>
      </c>
      <c r="AE3" s="406">
        <v>0</v>
      </c>
      <c r="AF3" s="407">
        <v>18.72</v>
      </c>
      <c r="AG3" s="407">
        <v>0</v>
      </c>
      <c r="AH3" s="407">
        <f t="shared" ref="AH3:AH18" si="0">AF3-AG3</f>
        <v>18.72</v>
      </c>
      <c r="AI3" s="407">
        <f>AF3*1.07</f>
        <v>20.0304</v>
      </c>
    </row>
    <row r="4" spans="1:35" s="409" customFormat="1">
      <c r="A4" s="404">
        <v>2</v>
      </c>
      <c r="B4" s="405" t="s">
        <v>5042</v>
      </c>
      <c r="C4" s="405" t="s">
        <v>5050</v>
      </c>
      <c r="D4" s="405" t="s">
        <v>5044</v>
      </c>
      <c r="E4" s="405" t="s">
        <v>5045</v>
      </c>
      <c r="F4" s="405" t="s">
        <v>5046</v>
      </c>
      <c r="G4" s="405" t="s">
        <v>133</v>
      </c>
      <c r="H4" s="405" t="s">
        <v>133</v>
      </c>
      <c r="I4" s="405" t="s">
        <v>133</v>
      </c>
      <c r="J4" s="405" t="s">
        <v>133</v>
      </c>
      <c r="K4" s="405" t="s">
        <v>133</v>
      </c>
      <c r="L4" s="405" t="s">
        <v>133</v>
      </c>
      <c r="M4" s="405" t="s">
        <v>113</v>
      </c>
      <c r="N4" s="405" t="s">
        <v>113</v>
      </c>
      <c r="O4" s="405" t="s">
        <v>5047</v>
      </c>
      <c r="P4" s="405" t="s">
        <v>133</v>
      </c>
      <c r="Q4" s="405" t="s">
        <v>133</v>
      </c>
      <c r="R4" s="405" t="s">
        <v>133</v>
      </c>
      <c r="S4" s="405" t="s">
        <v>133</v>
      </c>
      <c r="T4" s="405" t="s">
        <v>133</v>
      </c>
      <c r="U4" s="405" t="s">
        <v>5051</v>
      </c>
      <c r="V4" s="405" t="s">
        <v>68</v>
      </c>
      <c r="W4" s="405" t="s">
        <v>68</v>
      </c>
      <c r="X4" s="405" t="s">
        <v>68</v>
      </c>
      <c r="Y4" s="405" t="s">
        <v>68</v>
      </c>
      <c r="Z4" s="405" t="s">
        <v>69</v>
      </c>
      <c r="AA4" s="405" t="s">
        <v>133</v>
      </c>
      <c r="AB4" s="405" t="s">
        <v>5049</v>
      </c>
      <c r="AC4" s="406">
        <v>12</v>
      </c>
      <c r="AD4" s="406">
        <v>0</v>
      </c>
      <c r="AE4" s="406">
        <v>0</v>
      </c>
      <c r="AF4" s="407">
        <v>18.72</v>
      </c>
      <c r="AG4" s="407">
        <v>0</v>
      </c>
      <c r="AH4" s="407">
        <f t="shared" si="0"/>
        <v>18.72</v>
      </c>
      <c r="AI4" s="407">
        <f t="shared" ref="AI4:AI18" si="1">AF4*1.07</f>
        <v>20.0304</v>
      </c>
    </row>
    <row r="5" spans="1:35" s="409" customFormat="1">
      <c r="A5" s="404">
        <v>3</v>
      </c>
      <c r="B5" s="405" t="s">
        <v>5042</v>
      </c>
      <c r="C5" s="405" t="s">
        <v>5052</v>
      </c>
      <c r="D5" s="405" t="s">
        <v>5044</v>
      </c>
      <c r="E5" s="405" t="s">
        <v>5045</v>
      </c>
      <c r="F5" s="405" t="s">
        <v>5046</v>
      </c>
      <c r="G5" s="405" t="s">
        <v>133</v>
      </c>
      <c r="H5" s="405" t="s">
        <v>133</v>
      </c>
      <c r="I5" s="405" t="s">
        <v>133</v>
      </c>
      <c r="J5" s="405" t="s">
        <v>133</v>
      </c>
      <c r="K5" s="405" t="s">
        <v>133</v>
      </c>
      <c r="L5" s="405" t="s">
        <v>133</v>
      </c>
      <c r="M5" s="405" t="s">
        <v>113</v>
      </c>
      <c r="N5" s="405" t="s">
        <v>113</v>
      </c>
      <c r="O5" s="405" t="s">
        <v>5047</v>
      </c>
      <c r="P5" s="405" t="s">
        <v>133</v>
      </c>
      <c r="Q5" s="405" t="s">
        <v>133</v>
      </c>
      <c r="R5" s="405" t="s">
        <v>133</v>
      </c>
      <c r="S5" s="405" t="s">
        <v>133</v>
      </c>
      <c r="T5" s="405" t="s">
        <v>133</v>
      </c>
      <c r="U5" s="405" t="s">
        <v>5053</v>
      </c>
      <c r="V5" s="405" t="s">
        <v>68</v>
      </c>
      <c r="W5" s="405" t="s">
        <v>68</v>
      </c>
      <c r="X5" s="405" t="s">
        <v>68</v>
      </c>
      <c r="Y5" s="405" t="s">
        <v>68</v>
      </c>
      <c r="Z5" s="405" t="s">
        <v>69</v>
      </c>
      <c r="AA5" s="405" t="s">
        <v>133</v>
      </c>
      <c r="AB5" s="405" t="s">
        <v>5049</v>
      </c>
      <c r="AC5" s="406">
        <v>12</v>
      </c>
      <c r="AD5" s="406">
        <v>0</v>
      </c>
      <c r="AE5" s="406">
        <v>0</v>
      </c>
      <c r="AF5" s="407">
        <v>18.72</v>
      </c>
      <c r="AG5" s="407">
        <v>0</v>
      </c>
      <c r="AH5" s="407">
        <f t="shared" si="0"/>
        <v>18.72</v>
      </c>
      <c r="AI5" s="407">
        <f t="shared" si="1"/>
        <v>20.0304</v>
      </c>
    </row>
    <row r="6" spans="1:35" s="409" customFormat="1">
      <c r="A6" s="404">
        <v>4</v>
      </c>
      <c r="B6" s="405" t="s">
        <v>5042</v>
      </c>
      <c r="C6" s="405" t="s">
        <v>5054</v>
      </c>
      <c r="D6" s="405" t="s">
        <v>5044</v>
      </c>
      <c r="E6" s="405" t="s">
        <v>5045</v>
      </c>
      <c r="F6" s="405" t="s">
        <v>5046</v>
      </c>
      <c r="G6" s="405" t="s">
        <v>133</v>
      </c>
      <c r="H6" s="405" t="s">
        <v>133</v>
      </c>
      <c r="I6" s="405" t="s">
        <v>133</v>
      </c>
      <c r="J6" s="405" t="s">
        <v>133</v>
      </c>
      <c r="K6" s="405" t="s">
        <v>133</v>
      </c>
      <c r="L6" s="405" t="s">
        <v>133</v>
      </c>
      <c r="M6" s="405" t="s">
        <v>113</v>
      </c>
      <c r="N6" s="405" t="s">
        <v>113</v>
      </c>
      <c r="O6" s="405" t="s">
        <v>5047</v>
      </c>
      <c r="P6" s="405" t="s">
        <v>133</v>
      </c>
      <c r="Q6" s="405" t="s">
        <v>133</v>
      </c>
      <c r="R6" s="405" t="s">
        <v>133</v>
      </c>
      <c r="S6" s="405" t="s">
        <v>133</v>
      </c>
      <c r="T6" s="405" t="s">
        <v>133</v>
      </c>
      <c r="U6" s="405" t="s">
        <v>5055</v>
      </c>
      <c r="V6" s="405" t="s">
        <v>68</v>
      </c>
      <c r="W6" s="405" t="s">
        <v>68</v>
      </c>
      <c r="X6" s="405" t="s">
        <v>68</v>
      </c>
      <c r="Y6" s="405" t="s">
        <v>68</v>
      </c>
      <c r="Z6" s="405" t="s">
        <v>69</v>
      </c>
      <c r="AA6" s="405" t="s">
        <v>133</v>
      </c>
      <c r="AB6" s="405" t="s">
        <v>5049</v>
      </c>
      <c r="AC6" s="406">
        <v>12</v>
      </c>
      <c r="AD6" s="406">
        <v>0</v>
      </c>
      <c r="AE6" s="406">
        <v>0</v>
      </c>
      <c r="AF6" s="407">
        <v>18.72</v>
      </c>
      <c r="AG6" s="407">
        <v>0</v>
      </c>
      <c r="AH6" s="407">
        <f t="shared" si="0"/>
        <v>18.72</v>
      </c>
      <c r="AI6" s="407">
        <f t="shared" si="1"/>
        <v>20.0304</v>
      </c>
    </row>
    <row r="7" spans="1:35" s="409" customFormat="1">
      <c r="A7" s="404">
        <v>5</v>
      </c>
      <c r="B7" s="405" t="s">
        <v>5042</v>
      </c>
      <c r="C7" s="405" t="s">
        <v>5056</v>
      </c>
      <c r="D7" s="405" t="s">
        <v>5044</v>
      </c>
      <c r="E7" s="405" t="s">
        <v>5045</v>
      </c>
      <c r="F7" s="405" t="s">
        <v>5046</v>
      </c>
      <c r="G7" s="405" t="s">
        <v>133</v>
      </c>
      <c r="H7" s="405" t="s">
        <v>133</v>
      </c>
      <c r="I7" s="405" t="s">
        <v>133</v>
      </c>
      <c r="J7" s="405" t="s">
        <v>133</v>
      </c>
      <c r="K7" s="405" t="s">
        <v>133</v>
      </c>
      <c r="L7" s="405" t="s">
        <v>133</v>
      </c>
      <c r="M7" s="405" t="s">
        <v>113</v>
      </c>
      <c r="N7" s="405" t="s">
        <v>113</v>
      </c>
      <c r="O7" s="405" t="s">
        <v>5047</v>
      </c>
      <c r="P7" s="405" t="s">
        <v>133</v>
      </c>
      <c r="Q7" s="405" t="s">
        <v>133</v>
      </c>
      <c r="R7" s="405" t="s">
        <v>133</v>
      </c>
      <c r="S7" s="405" t="s">
        <v>133</v>
      </c>
      <c r="T7" s="405" t="s">
        <v>133</v>
      </c>
      <c r="U7" s="405" t="s">
        <v>5057</v>
      </c>
      <c r="V7" s="405" t="s">
        <v>68</v>
      </c>
      <c r="W7" s="405" t="s">
        <v>68</v>
      </c>
      <c r="X7" s="405" t="s">
        <v>68</v>
      </c>
      <c r="Y7" s="405" t="s">
        <v>68</v>
      </c>
      <c r="Z7" s="405" t="s">
        <v>69</v>
      </c>
      <c r="AA7" s="405" t="s">
        <v>133</v>
      </c>
      <c r="AB7" s="405" t="s">
        <v>5049</v>
      </c>
      <c r="AC7" s="406">
        <v>12</v>
      </c>
      <c r="AD7" s="406">
        <v>0</v>
      </c>
      <c r="AE7" s="406">
        <v>0</v>
      </c>
      <c r="AF7" s="407">
        <v>18.72</v>
      </c>
      <c r="AG7" s="407">
        <v>0</v>
      </c>
      <c r="AH7" s="407">
        <f t="shared" si="0"/>
        <v>18.72</v>
      </c>
      <c r="AI7" s="407">
        <f t="shared" si="1"/>
        <v>20.0304</v>
      </c>
    </row>
    <row r="8" spans="1:35" s="409" customFormat="1">
      <c r="A8" s="404">
        <v>6</v>
      </c>
      <c r="B8" s="405" t="s">
        <v>5042</v>
      </c>
      <c r="C8" s="405" t="s">
        <v>5058</v>
      </c>
      <c r="D8" s="405" t="s">
        <v>5044</v>
      </c>
      <c r="E8" s="405" t="s">
        <v>5045</v>
      </c>
      <c r="F8" s="405" t="s">
        <v>5046</v>
      </c>
      <c r="G8" s="405" t="s">
        <v>133</v>
      </c>
      <c r="H8" s="405" t="s">
        <v>133</v>
      </c>
      <c r="I8" s="405" t="s">
        <v>133</v>
      </c>
      <c r="J8" s="405" t="s">
        <v>133</v>
      </c>
      <c r="K8" s="405" t="s">
        <v>133</v>
      </c>
      <c r="L8" s="405" t="s">
        <v>133</v>
      </c>
      <c r="M8" s="405" t="s">
        <v>113</v>
      </c>
      <c r="N8" s="405" t="s">
        <v>113</v>
      </c>
      <c r="O8" s="405" t="s">
        <v>5047</v>
      </c>
      <c r="P8" s="405" t="s">
        <v>133</v>
      </c>
      <c r="Q8" s="405" t="s">
        <v>133</v>
      </c>
      <c r="R8" s="405" t="s">
        <v>133</v>
      </c>
      <c r="S8" s="405" t="s">
        <v>133</v>
      </c>
      <c r="T8" s="405" t="s">
        <v>133</v>
      </c>
      <c r="U8" s="405" t="s">
        <v>5059</v>
      </c>
      <c r="V8" s="405" t="s">
        <v>68</v>
      </c>
      <c r="W8" s="405" t="s">
        <v>68</v>
      </c>
      <c r="X8" s="405" t="s">
        <v>68</v>
      </c>
      <c r="Y8" s="405" t="s">
        <v>68</v>
      </c>
      <c r="Z8" s="405" t="s">
        <v>69</v>
      </c>
      <c r="AA8" s="405" t="s">
        <v>133</v>
      </c>
      <c r="AB8" s="405" t="s">
        <v>5049</v>
      </c>
      <c r="AC8" s="406">
        <v>12</v>
      </c>
      <c r="AD8" s="406">
        <v>0</v>
      </c>
      <c r="AE8" s="406">
        <v>0</v>
      </c>
      <c r="AF8" s="407">
        <v>18.72</v>
      </c>
      <c r="AG8" s="407">
        <v>0</v>
      </c>
      <c r="AH8" s="407">
        <f t="shared" si="0"/>
        <v>18.72</v>
      </c>
      <c r="AI8" s="407">
        <f t="shared" si="1"/>
        <v>20.0304</v>
      </c>
    </row>
    <row r="9" spans="1:35" s="409" customFormat="1">
      <c r="A9" s="404">
        <v>7</v>
      </c>
      <c r="B9" s="405" t="s">
        <v>5042</v>
      </c>
      <c r="C9" s="405" t="s">
        <v>5060</v>
      </c>
      <c r="D9" s="405" t="s">
        <v>5044</v>
      </c>
      <c r="E9" s="405" t="s">
        <v>5045</v>
      </c>
      <c r="F9" s="405" t="s">
        <v>5046</v>
      </c>
      <c r="G9" s="405" t="s">
        <v>133</v>
      </c>
      <c r="H9" s="405" t="s">
        <v>133</v>
      </c>
      <c r="I9" s="405" t="s">
        <v>133</v>
      </c>
      <c r="J9" s="405" t="s">
        <v>133</v>
      </c>
      <c r="K9" s="405" t="s">
        <v>133</v>
      </c>
      <c r="L9" s="405" t="s">
        <v>133</v>
      </c>
      <c r="M9" s="405" t="s">
        <v>113</v>
      </c>
      <c r="N9" s="405" t="s">
        <v>113</v>
      </c>
      <c r="O9" s="405" t="s">
        <v>5047</v>
      </c>
      <c r="P9" s="405" t="s">
        <v>133</v>
      </c>
      <c r="Q9" s="405" t="s">
        <v>133</v>
      </c>
      <c r="R9" s="405" t="s">
        <v>133</v>
      </c>
      <c r="S9" s="405" t="s">
        <v>133</v>
      </c>
      <c r="T9" s="405" t="s">
        <v>133</v>
      </c>
      <c r="U9" s="405" t="s">
        <v>5061</v>
      </c>
      <c r="V9" s="405" t="s">
        <v>68</v>
      </c>
      <c r="W9" s="405" t="s">
        <v>68</v>
      </c>
      <c r="X9" s="405" t="s">
        <v>68</v>
      </c>
      <c r="Y9" s="405" t="s">
        <v>68</v>
      </c>
      <c r="Z9" s="405" t="s">
        <v>69</v>
      </c>
      <c r="AA9" s="405" t="s">
        <v>133</v>
      </c>
      <c r="AB9" s="405" t="s">
        <v>5049</v>
      </c>
      <c r="AC9" s="406">
        <v>12</v>
      </c>
      <c r="AD9" s="406">
        <v>0</v>
      </c>
      <c r="AE9" s="406">
        <v>0</v>
      </c>
      <c r="AF9" s="407">
        <v>18.72</v>
      </c>
      <c r="AG9" s="407">
        <v>0</v>
      </c>
      <c r="AH9" s="407">
        <f t="shared" si="0"/>
        <v>18.72</v>
      </c>
      <c r="AI9" s="407">
        <f t="shared" si="1"/>
        <v>20.0304</v>
      </c>
    </row>
    <row r="10" spans="1:35" s="409" customFormat="1">
      <c r="A10" s="404">
        <v>8</v>
      </c>
      <c r="B10" s="405" t="s">
        <v>5042</v>
      </c>
      <c r="C10" s="405" t="s">
        <v>5062</v>
      </c>
      <c r="D10" s="405" t="s">
        <v>5044</v>
      </c>
      <c r="E10" s="405" t="s">
        <v>5045</v>
      </c>
      <c r="F10" s="405" t="s">
        <v>5046</v>
      </c>
      <c r="G10" s="405" t="s">
        <v>133</v>
      </c>
      <c r="H10" s="405" t="s">
        <v>133</v>
      </c>
      <c r="I10" s="405" t="s">
        <v>133</v>
      </c>
      <c r="J10" s="405" t="s">
        <v>133</v>
      </c>
      <c r="K10" s="405" t="s">
        <v>133</v>
      </c>
      <c r="L10" s="405" t="s">
        <v>133</v>
      </c>
      <c r="M10" s="405" t="s">
        <v>113</v>
      </c>
      <c r="N10" s="405" t="s">
        <v>113</v>
      </c>
      <c r="O10" s="405" t="s">
        <v>5047</v>
      </c>
      <c r="P10" s="405" t="s">
        <v>133</v>
      </c>
      <c r="Q10" s="405" t="s">
        <v>133</v>
      </c>
      <c r="R10" s="405" t="s">
        <v>133</v>
      </c>
      <c r="S10" s="405" t="s">
        <v>133</v>
      </c>
      <c r="T10" s="405" t="s">
        <v>133</v>
      </c>
      <c r="U10" s="405" t="s">
        <v>5063</v>
      </c>
      <c r="V10" s="405" t="s">
        <v>68</v>
      </c>
      <c r="W10" s="405" t="s">
        <v>68</v>
      </c>
      <c r="X10" s="405" t="s">
        <v>68</v>
      </c>
      <c r="Y10" s="405" t="s">
        <v>68</v>
      </c>
      <c r="Z10" s="405" t="s">
        <v>69</v>
      </c>
      <c r="AA10" s="405" t="s">
        <v>133</v>
      </c>
      <c r="AB10" s="405" t="s">
        <v>5049</v>
      </c>
      <c r="AC10" s="406">
        <v>12</v>
      </c>
      <c r="AD10" s="406">
        <v>0</v>
      </c>
      <c r="AE10" s="406">
        <v>0</v>
      </c>
      <c r="AF10" s="407">
        <v>18.72</v>
      </c>
      <c r="AG10" s="407">
        <v>0</v>
      </c>
      <c r="AH10" s="407">
        <f t="shared" si="0"/>
        <v>18.72</v>
      </c>
      <c r="AI10" s="407">
        <f t="shared" si="1"/>
        <v>20.0304</v>
      </c>
    </row>
    <row r="11" spans="1:35" s="409" customFormat="1">
      <c r="A11" s="404">
        <v>9</v>
      </c>
      <c r="B11" s="405" t="s">
        <v>5042</v>
      </c>
      <c r="C11" s="405" t="s">
        <v>5064</v>
      </c>
      <c r="D11" s="405" t="s">
        <v>5044</v>
      </c>
      <c r="E11" s="405" t="s">
        <v>5045</v>
      </c>
      <c r="F11" s="405" t="s">
        <v>5046</v>
      </c>
      <c r="G11" s="405" t="s">
        <v>133</v>
      </c>
      <c r="H11" s="405" t="s">
        <v>133</v>
      </c>
      <c r="I11" s="405" t="s">
        <v>133</v>
      </c>
      <c r="J11" s="405" t="s">
        <v>133</v>
      </c>
      <c r="K11" s="405" t="s">
        <v>133</v>
      </c>
      <c r="L11" s="405" t="s">
        <v>133</v>
      </c>
      <c r="M11" s="405" t="s">
        <v>113</v>
      </c>
      <c r="N11" s="405" t="s">
        <v>113</v>
      </c>
      <c r="O11" s="405" t="s">
        <v>5047</v>
      </c>
      <c r="P11" s="405" t="s">
        <v>133</v>
      </c>
      <c r="Q11" s="405" t="s">
        <v>133</v>
      </c>
      <c r="R11" s="405" t="s">
        <v>133</v>
      </c>
      <c r="S11" s="405" t="s">
        <v>133</v>
      </c>
      <c r="T11" s="405" t="s">
        <v>133</v>
      </c>
      <c r="U11" s="405" t="s">
        <v>5065</v>
      </c>
      <c r="V11" s="405" t="s">
        <v>68</v>
      </c>
      <c r="W11" s="405" t="s">
        <v>68</v>
      </c>
      <c r="X11" s="405" t="s">
        <v>68</v>
      </c>
      <c r="Y11" s="405" t="s">
        <v>68</v>
      </c>
      <c r="Z11" s="405" t="s">
        <v>69</v>
      </c>
      <c r="AA11" s="405" t="s">
        <v>133</v>
      </c>
      <c r="AB11" s="405" t="s">
        <v>5049</v>
      </c>
      <c r="AC11" s="406">
        <v>12</v>
      </c>
      <c r="AD11" s="406">
        <v>0</v>
      </c>
      <c r="AE11" s="406">
        <v>0</v>
      </c>
      <c r="AF11" s="407">
        <v>18.72</v>
      </c>
      <c r="AG11" s="407">
        <v>0</v>
      </c>
      <c r="AH11" s="407">
        <f t="shared" si="0"/>
        <v>18.72</v>
      </c>
      <c r="AI11" s="407">
        <f t="shared" si="1"/>
        <v>20.0304</v>
      </c>
    </row>
    <row r="12" spans="1:35" s="409" customFormat="1">
      <c r="A12" s="404">
        <v>10</v>
      </c>
      <c r="B12" s="405" t="s">
        <v>5042</v>
      </c>
      <c r="C12" s="405" t="s">
        <v>5066</v>
      </c>
      <c r="D12" s="405" t="s">
        <v>5044</v>
      </c>
      <c r="E12" s="405" t="s">
        <v>5067</v>
      </c>
      <c r="F12" s="405" t="s">
        <v>5068</v>
      </c>
      <c r="G12" s="405" t="s">
        <v>133</v>
      </c>
      <c r="H12" s="405" t="s">
        <v>133</v>
      </c>
      <c r="I12" s="405" t="s">
        <v>133</v>
      </c>
      <c r="J12" s="405" t="s">
        <v>133</v>
      </c>
      <c r="K12" s="405" t="s">
        <v>133</v>
      </c>
      <c r="L12" s="405" t="s">
        <v>133</v>
      </c>
      <c r="M12" s="405" t="s">
        <v>113</v>
      </c>
      <c r="N12" s="405" t="s">
        <v>113</v>
      </c>
      <c r="O12" s="405" t="s">
        <v>133</v>
      </c>
      <c r="P12" s="405" t="s">
        <v>133</v>
      </c>
      <c r="Q12" s="405" t="s">
        <v>133</v>
      </c>
      <c r="R12" s="405" t="s">
        <v>133</v>
      </c>
      <c r="S12" s="405" t="s">
        <v>133</v>
      </c>
      <c r="T12" s="405" t="s">
        <v>133</v>
      </c>
      <c r="U12" s="405" t="s">
        <v>5069</v>
      </c>
      <c r="V12" s="405" t="s">
        <v>68</v>
      </c>
      <c r="W12" s="405" t="s">
        <v>68</v>
      </c>
      <c r="X12" s="405" t="s">
        <v>68</v>
      </c>
      <c r="Y12" s="405" t="s">
        <v>68</v>
      </c>
      <c r="Z12" s="405" t="s">
        <v>69</v>
      </c>
      <c r="AA12" s="405" t="s">
        <v>133</v>
      </c>
      <c r="AB12" s="405" t="s">
        <v>5049</v>
      </c>
      <c r="AC12" s="406">
        <v>12</v>
      </c>
      <c r="AD12" s="406">
        <v>0</v>
      </c>
      <c r="AE12" s="406">
        <v>0</v>
      </c>
      <c r="AF12" s="407">
        <v>18.72</v>
      </c>
      <c r="AG12" s="407">
        <v>0</v>
      </c>
      <c r="AH12" s="407">
        <f t="shared" si="0"/>
        <v>18.72</v>
      </c>
      <c r="AI12" s="407">
        <f t="shared" si="1"/>
        <v>20.0304</v>
      </c>
    </row>
    <row r="13" spans="1:35" s="409" customFormat="1">
      <c r="A13" s="404">
        <v>11</v>
      </c>
      <c r="B13" s="405" t="s">
        <v>5070</v>
      </c>
      <c r="C13" s="405" t="s">
        <v>5071</v>
      </c>
      <c r="D13" s="405" t="s">
        <v>5044</v>
      </c>
      <c r="E13" s="405" t="s">
        <v>5072</v>
      </c>
      <c r="F13" s="405" t="s">
        <v>5073</v>
      </c>
      <c r="G13" s="405" t="s">
        <v>133</v>
      </c>
      <c r="H13" s="405" t="s">
        <v>133</v>
      </c>
      <c r="I13" s="405" t="s">
        <v>133</v>
      </c>
      <c r="J13" s="405" t="s">
        <v>133</v>
      </c>
      <c r="K13" s="405" t="s">
        <v>133</v>
      </c>
      <c r="L13" s="405" t="s">
        <v>133</v>
      </c>
      <c r="M13" s="405" t="s">
        <v>113</v>
      </c>
      <c r="N13" s="405" t="s">
        <v>113</v>
      </c>
      <c r="O13" s="405" t="s">
        <v>133</v>
      </c>
      <c r="P13" s="405" t="s">
        <v>133</v>
      </c>
      <c r="Q13" s="405" t="s">
        <v>133</v>
      </c>
      <c r="R13" s="405" t="s">
        <v>133</v>
      </c>
      <c r="S13" s="405" t="s">
        <v>133</v>
      </c>
      <c r="T13" s="405" t="s">
        <v>133</v>
      </c>
      <c r="U13" s="405" t="s">
        <v>5074</v>
      </c>
      <c r="V13" s="405" t="s">
        <v>68</v>
      </c>
      <c r="W13" s="405" t="s">
        <v>68</v>
      </c>
      <c r="X13" s="405" t="s">
        <v>68</v>
      </c>
      <c r="Y13" s="405" t="s">
        <v>68</v>
      </c>
      <c r="Z13" s="405" t="s">
        <v>69</v>
      </c>
      <c r="AA13" s="405" t="s">
        <v>133</v>
      </c>
      <c r="AB13" s="405" t="s">
        <v>5075</v>
      </c>
      <c r="AC13" s="406">
        <v>12</v>
      </c>
      <c r="AD13" s="406">
        <v>0</v>
      </c>
      <c r="AE13" s="406">
        <v>0</v>
      </c>
      <c r="AF13" s="407">
        <v>18.72</v>
      </c>
      <c r="AG13" s="407">
        <v>0</v>
      </c>
      <c r="AH13" s="407">
        <f t="shared" si="0"/>
        <v>18.72</v>
      </c>
      <c r="AI13" s="407">
        <f t="shared" si="1"/>
        <v>20.0304</v>
      </c>
    </row>
    <row r="14" spans="1:35" s="409" customFormat="1">
      <c r="A14" s="404">
        <v>12</v>
      </c>
      <c r="B14" s="405" t="s">
        <v>5070</v>
      </c>
      <c r="C14" s="405" t="s">
        <v>5076</v>
      </c>
      <c r="D14" s="405" t="s">
        <v>5044</v>
      </c>
      <c r="E14" s="405" t="s">
        <v>5072</v>
      </c>
      <c r="F14" s="405" t="s">
        <v>5073</v>
      </c>
      <c r="G14" s="405" t="s">
        <v>133</v>
      </c>
      <c r="H14" s="405" t="s">
        <v>133</v>
      </c>
      <c r="I14" s="405" t="s">
        <v>133</v>
      </c>
      <c r="J14" s="405" t="s">
        <v>133</v>
      </c>
      <c r="K14" s="405" t="s">
        <v>133</v>
      </c>
      <c r="L14" s="405" t="s">
        <v>133</v>
      </c>
      <c r="M14" s="405" t="s">
        <v>113</v>
      </c>
      <c r="N14" s="405" t="s">
        <v>113</v>
      </c>
      <c r="O14" s="405" t="s">
        <v>133</v>
      </c>
      <c r="P14" s="405" t="s">
        <v>133</v>
      </c>
      <c r="Q14" s="405" t="s">
        <v>133</v>
      </c>
      <c r="R14" s="405" t="s">
        <v>133</v>
      </c>
      <c r="S14" s="405" t="s">
        <v>133</v>
      </c>
      <c r="T14" s="405" t="s">
        <v>133</v>
      </c>
      <c r="U14" s="405" t="s">
        <v>5077</v>
      </c>
      <c r="V14" s="405" t="s">
        <v>68</v>
      </c>
      <c r="W14" s="405" t="s">
        <v>68</v>
      </c>
      <c r="X14" s="405" t="s">
        <v>68</v>
      </c>
      <c r="Y14" s="405" t="s">
        <v>68</v>
      </c>
      <c r="Z14" s="405" t="s">
        <v>69</v>
      </c>
      <c r="AA14" s="405" t="s">
        <v>133</v>
      </c>
      <c r="AB14" s="405" t="s">
        <v>5075</v>
      </c>
      <c r="AC14" s="406">
        <v>12</v>
      </c>
      <c r="AD14" s="406">
        <v>0</v>
      </c>
      <c r="AE14" s="406">
        <v>0</v>
      </c>
      <c r="AF14" s="407">
        <v>18.72</v>
      </c>
      <c r="AG14" s="407">
        <v>0</v>
      </c>
      <c r="AH14" s="407">
        <f t="shared" si="0"/>
        <v>18.72</v>
      </c>
      <c r="AI14" s="407">
        <f t="shared" si="1"/>
        <v>20.0304</v>
      </c>
    </row>
    <row r="15" spans="1:35" s="409" customFormat="1">
      <c r="A15" s="404">
        <v>13</v>
      </c>
      <c r="B15" s="405" t="s">
        <v>5070</v>
      </c>
      <c r="C15" s="405" t="s">
        <v>5078</v>
      </c>
      <c r="D15" s="405" t="s">
        <v>5044</v>
      </c>
      <c r="E15" s="405" t="s">
        <v>5072</v>
      </c>
      <c r="F15" s="405" t="s">
        <v>5073</v>
      </c>
      <c r="G15" s="405" t="s">
        <v>133</v>
      </c>
      <c r="H15" s="405" t="s">
        <v>133</v>
      </c>
      <c r="I15" s="405" t="s">
        <v>133</v>
      </c>
      <c r="J15" s="405" t="s">
        <v>133</v>
      </c>
      <c r="K15" s="405" t="s">
        <v>133</v>
      </c>
      <c r="L15" s="405" t="s">
        <v>133</v>
      </c>
      <c r="M15" s="405" t="s">
        <v>113</v>
      </c>
      <c r="N15" s="405" t="s">
        <v>113</v>
      </c>
      <c r="O15" s="405" t="s">
        <v>133</v>
      </c>
      <c r="P15" s="405" t="s">
        <v>133</v>
      </c>
      <c r="Q15" s="405" t="s">
        <v>133</v>
      </c>
      <c r="R15" s="405" t="s">
        <v>133</v>
      </c>
      <c r="S15" s="405" t="s">
        <v>133</v>
      </c>
      <c r="T15" s="405" t="s">
        <v>133</v>
      </c>
      <c r="U15" s="405" t="s">
        <v>5079</v>
      </c>
      <c r="V15" s="405" t="s">
        <v>68</v>
      </c>
      <c r="W15" s="405" t="s">
        <v>68</v>
      </c>
      <c r="X15" s="405" t="s">
        <v>68</v>
      </c>
      <c r="Y15" s="405" t="s">
        <v>68</v>
      </c>
      <c r="Z15" s="405" t="s">
        <v>69</v>
      </c>
      <c r="AA15" s="405" t="s">
        <v>133</v>
      </c>
      <c r="AB15" s="405" t="s">
        <v>5075</v>
      </c>
      <c r="AC15" s="406">
        <v>12</v>
      </c>
      <c r="AD15" s="406">
        <v>0</v>
      </c>
      <c r="AE15" s="406">
        <v>0</v>
      </c>
      <c r="AF15" s="407">
        <v>18.72</v>
      </c>
      <c r="AG15" s="407">
        <v>0</v>
      </c>
      <c r="AH15" s="407">
        <f t="shared" si="0"/>
        <v>18.72</v>
      </c>
      <c r="AI15" s="407">
        <f t="shared" si="1"/>
        <v>20.0304</v>
      </c>
    </row>
    <row r="16" spans="1:35" s="409" customFormat="1">
      <c r="A16" s="404">
        <v>14</v>
      </c>
      <c r="B16" s="405" t="s">
        <v>5070</v>
      </c>
      <c r="C16" s="405" t="s">
        <v>5080</v>
      </c>
      <c r="D16" s="405" t="s">
        <v>5044</v>
      </c>
      <c r="E16" s="405" t="s">
        <v>5072</v>
      </c>
      <c r="F16" s="405" t="s">
        <v>5073</v>
      </c>
      <c r="G16" s="405" t="s">
        <v>133</v>
      </c>
      <c r="H16" s="405" t="s">
        <v>133</v>
      </c>
      <c r="I16" s="405" t="s">
        <v>133</v>
      </c>
      <c r="J16" s="405" t="s">
        <v>133</v>
      </c>
      <c r="K16" s="405" t="s">
        <v>133</v>
      </c>
      <c r="L16" s="405" t="s">
        <v>133</v>
      </c>
      <c r="M16" s="405" t="s">
        <v>113</v>
      </c>
      <c r="N16" s="405" t="s">
        <v>113</v>
      </c>
      <c r="O16" s="405"/>
      <c r="P16" s="405" t="s">
        <v>133</v>
      </c>
      <c r="Q16" s="405" t="s">
        <v>133</v>
      </c>
      <c r="R16" s="405" t="s">
        <v>133</v>
      </c>
      <c r="S16" s="405" t="s">
        <v>133</v>
      </c>
      <c r="T16" s="405" t="s">
        <v>133</v>
      </c>
      <c r="U16" s="405" t="s">
        <v>5081</v>
      </c>
      <c r="V16" s="405" t="s">
        <v>68</v>
      </c>
      <c r="W16" s="405" t="s">
        <v>68</v>
      </c>
      <c r="X16" s="405" t="s">
        <v>68</v>
      </c>
      <c r="Y16" s="405" t="s">
        <v>68</v>
      </c>
      <c r="Z16" s="405" t="s">
        <v>69</v>
      </c>
      <c r="AA16" s="405" t="s">
        <v>133</v>
      </c>
      <c r="AB16" s="405" t="s">
        <v>5075</v>
      </c>
      <c r="AC16" s="406">
        <v>12</v>
      </c>
      <c r="AD16" s="406">
        <v>0</v>
      </c>
      <c r="AE16" s="406">
        <v>0</v>
      </c>
      <c r="AF16" s="407">
        <v>18.72</v>
      </c>
      <c r="AG16" s="407">
        <v>0</v>
      </c>
      <c r="AH16" s="407">
        <f t="shared" si="0"/>
        <v>18.72</v>
      </c>
      <c r="AI16" s="407">
        <f t="shared" si="1"/>
        <v>20.0304</v>
      </c>
    </row>
    <row r="17" spans="1:36" s="409" customFormat="1">
      <c r="A17" s="404">
        <v>15</v>
      </c>
      <c r="B17" s="405" t="s">
        <v>5070</v>
      </c>
      <c r="C17" s="405" t="s">
        <v>5082</v>
      </c>
      <c r="D17" s="405" t="s">
        <v>5044</v>
      </c>
      <c r="E17" s="405" t="s">
        <v>5072</v>
      </c>
      <c r="F17" s="405" t="s">
        <v>5073</v>
      </c>
      <c r="G17" s="405" t="s">
        <v>133</v>
      </c>
      <c r="H17" s="405" t="s">
        <v>133</v>
      </c>
      <c r="I17" s="405" t="s">
        <v>133</v>
      </c>
      <c r="J17" s="405" t="s">
        <v>133</v>
      </c>
      <c r="K17" s="405" t="s">
        <v>133</v>
      </c>
      <c r="L17" s="405" t="s">
        <v>133</v>
      </c>
      <c r="M17" s="405" t="s">
        <v>113</v>
      </c>
      <c r="N17" s="405" t="s">
        <v>113</v>
      </c>
      <c r="O17" s="405"/>
      <c r="P17" s="405" t="s">
        <v>133</v>
      </c>
      <c r="Q17" s="405" t="s">
        <v>133</v>
      </c>
      <c r="R17" s="405" t="s">
        <v>133</v>
      </c>
      <c r="S17" s="405" t="s">
        <v>133</v>
      </c>
      <c r="T17" s="405" t="s">
        <v>133</v>
      </c>
      <c r="U17" s="405" t="s">
        <v>5083</v>
      </c>
      <c r="V17" s="405" t="s">
        <v>5084</v>
      </c>
      <c r="W17" s="405" t="s">
        <v>68</v>
      </c>
      <c r="X17" s="405" t="s">
        <v>68</v>
      </c>
      <c r="Y17" s="405" t="s">
        <v>68</v>
      </c>
      <c r="Z17" s="405" t="s">
        <v>69</v>
      </c>
      <c r="AA17" s="405" t="s">
        <v>133</v>
      </c>
      <c r="AB17" s="405" t="s">
        <v>5075</v>
      </c>
      <c r="AC17" s="406">
        <v>12</v>
      </c>
      <c r="AD17" s="406">
        <v>0</v>
      </c>
      <c r="AE17" s="406">
        <v>0</v>
      </c>
      <c r="AF17" s="407">
        <v>18.72</v>
      </c>
      <c r="AG17" s="407">
        <v>0</v>
      </c>
      <c r="AH17" s="407">
        <f t="shared" si="0"/>
        <v>18.72</v>
      </c>
      <c r="AI17" s="407">
        <f t="shared" si="1"/>
        <v>20.0304</v>
      </c>
    </row>
    <row r="18" spans="1:36" s="417" customFormat="1" ht="15.75" thickBot="1">
      <c r="A18" s="411">
        <v>16</v>
      </c>
      <c r="B18" s="412" t="s">
        <v>5070</v>
      </c>
      <c r="C18" s="412" t="s">
        <v>5085</v>
      </c>
      <c r="D18" s="412" t="s">
        <v>5044</v>
      </c>
      <c r="E18" s="412" t="s">
        <v>5072</v>
      </c>
      <c r="F18" s="412" t="s">
        <v>5073</v>
      </c>
      <c r="G18" s="412" t="s">
        <v>133</v>
      </c>
      <c r="H18" s="412" t="s">
        <v>133</v>
      </c>
      <c r="I18" s="412" t="s">
        <v>133</v>
      </c>
      <c r="J18" s="412" t="s">
        <v>133</v>
      </c>
      <c r="K18" s="412" t="s">
        <v>133</v>
      </c>
      <c r="L18" s="412" t="s">
        <v>133</v>
      </c>
      <c r="M18" s="412" t="s">
        <v>113</v>
      </c>
      <c r="N18" s="412" t="s">
        <v>113</v>
      </c>
      <c r="O18" s="412"/>
      <c r="P18" s="412" t="s">
        <v>133</v>
      </c>
      <c r="Q18" s="412" t="s">
        <v>133</v>
      </c>
      <c r="R18" s="412" t="s">
        <v>133</v>
      </c>
      <c r="S18" s="412" t="s">
        <v>133</v>
      </c>
      <c r="T18" s="412" t="s">
        <v>133</v>
      </c>
      <c r="U18" s="412" t="s">
        <v>5086</v>
      </c>
      <c r="V18" s="412" t="s">
        <v>68</v>
      </c>
      <c r="W18" s="412" t="s">
        <v>68</v>
      </c>
      <c r="X18" s="412" t="s">
        <v>68</v>
      </c>
      <c r="Y18" s="412" t="s">
        <v>68</v>
      </c>
      <c r="Z18" s="412" t="s">
        <v>69</v>
      </c>
      <c r="AA18" s="412" t="s">
        <v>133</v>
      </c>
      <c r="AB18" s="412" t="s">
        <v>5075</v>
      </c>
      <c r="AC18" s="413">
        <v>12</v>
      </c>
      <c r="AD18" s="413">
        <v>0</v>
      </c>
      <c r="AE18" s="413">
        <v>0</v>
      </c>
      <c r="AF18" s="414">
        <v>18.72</v>
      </c>
      <c r="AG18" s="414">
        <v>0</v>
      </c>
      <c r="AH18" s="414">
        <f t="shared" si="0"/>
        <v>18.72</v>
      </c>
      <c r="AI18" s="414">
        <f t="shared" si="1"/>
        <v>20.0304</v>
      </c>
    </row>
    <row r="19" spans="1:36" s="11" customFormat="1" ht="15.75" thickBot="1">
      <c r="A19" s="382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15"/>
      <c r="AD19" s="15"/>
      <c r="AE19" s="15"/>
      <c r="AF19" s="376"/>
      <c r="AG19" s="376"/>
      <c r="AH19" s="407"/>
      <c r="AI19" s="407"/>
    </row>
    <row r="20" spans="1:36" s="622" customFormat="1" ht="15.75" thickBot="1">
      <c r="A20" s="439" t="s">
        <v>22</v>
      </c>
      <c r="B20" s="618" t="s">
        <v>23</v>
      </c>
      <c r="C20" s="618" t="s">
        <v>24</v>
      </c>
      <c r="D20" s="618" t="s">
        <v>25</v>
      </c>
      <c r="E20" s="618" t="s">
        <v>26</v>
      </c>
      <c r="F20" s="618" t="s">
        <v>27</v>
      </c>
      <c r="G20" s="618" t="s">
        <v>28</v>
      </c>
      <c r="H20" s="618" t="s">
        <v>29</v>
      </c>
      <c r="I20" s="618" t="s">
        <v>30</v>
      </c>
      <c r="J20" s="618" t="s">
        <v>31</v>
      </c>
      <c r="K20" s="618" t="s">
        <v>32</v>
      </c>
      <c r="L20" s="618" t="s">
        <v>33</v>
      </c>
      <c r="M20" s="618" t="s">
        <v>34</v>
      </c>
      <c r="N20" s="618" t="s">
        <v>35</v>
      </c>
      <c r="O20" s="618" t="s">
        <v>36</v>
      </c>
      <c r="P20" s="618" t="s">
        <v>37</v>
      </c>
      <c r="Q20" s="618" t="s">
        <v>38</v>
      </c>
      <c r="R20" s="618" t="s">
        <v>39</v>
      </c>
      <c r="S20" s="618" t="s">
        <v>40</v>
      </c>
      <c r="T20" s="618" t="s">
        <v>41</v>
      </c>
      <c r="U20" s="618" t="s">
        <v>42</v>
      </c>
      <c r="V20" s="618" t="s">
        <v>43</v>
      </c>
      <c r="W20" s="618" t="s">
        <v>44</v>
      </c>
      <c r="X20" s="618" t="s">
        <v>45</v>
      </c>
      <c r="Y20" s="618" t="s">
        <v>46</v>
      </c>
      <c r="Z20" s="618" t="s">
        <v>47</v>
      </c>
      <c r="AA20" s="618" t="s">
        <v>48</v>
      </c>
      <c r="AB20" s="618" t="s">
        <v>49</v>
      </c>
      <c r="AC20" s="377" t="s">
        <v>50</v>
      </c>
      <c r="AD20" s="377" t="s">
        <v>51</v>
      </c>
      <c r="AE20" s="377" t="s">
        <v>52</v>
      </c>
      <c r="AF20" s="377" t="s">
        <v>53</v>
      </c>
      <c r="AG20" s="377" t="s">
        <v>54</v>
      </c>
      <c r="AH20" s="995" t="s">
        <v>55</v>
      </c>
      <c r="AI20" s="995" t="s">
        <v>56</v>
      </c>
    </row>
    <row r="21" spans="1:36" s="409" customFormat="1">
      <c r="A21" s="404">
        <v>1</v>
      </c>
      <c r="B21" s="405" t="s">
        <v>5087</v>
      </c>
      <c r="C21" s="405" t="s">
        <v>5088</v>
      </c>
      <c r="D21" s="405" t="s">
        <v>5089</v>
      </c>
      <c r="E21" s="405" t="s">
        <v>3520</v>
      </c>
      <c r="F21" s="405" t="s">
        <v>5090</v>
      </c>
      <c r="G21" s="405"/>
      <c r="H21" s="405"/>
      <c r="I21" s="405"/>
      <c r="J21" s="405"/>
      <c r="K21" s="405"/>
      <c r="L21" s="405"/>
      <c r="M21" s="405" t="s">
        <v>113</v>
      </c>
      <c r="N21" s="405" t="s">
        <v>113</v>
      </c>
      <c r="O21" s="405"/>
      <c r="P21" s="405"/>
      <c r="Q21" s="405"/>
      <c r="R21" s="405"/>
      <c r="S21" s="405"/>
      <c r="T21" s="405"/>
      <c r="U21" s="405" t="s">
        <v>5091</v>
      </c>
      <c r="V21" s="405" t="s">
        <v>68</v>
      </c>
      <c r="W21" s="996" t="s">
        <v>68</v>
      </c>
      <c r="X21" s="996" t="s">
        <v>68</v>
      </c>
      <c r="Y21" s="996" t="s">
        <v>68</v>
      </c>
      <c r="Z21" s="996"/>
      <c r="AA21" s="996"/>
      <c r="AB21" s="996">
        <v>13000000011</v>
      </c>
      <c r="AC21" s="997">
        <v>51</v>
      </c>
      <c r="AD21" s="997">
        <v>0</v>
      </c>
      <c r="AE21" s="997">
        <v>0</v>
      </c>
      <c r="AF21" s="998">
        <v>81.600000000000009</v>
      </c>
      <c r="AG21" s="998">
        <v>0</v>
      </c>
      <c r="AH21" s="407">
        <f>AF21-AG21</f>
        <v>81.600000000000009</v>
      </c>
      <c r="AI21" s="407">
        <f>AF21*1.07</f>
        <v>87.312000000000012</v>
      </c>
      <c r="AJ21" s="410"/>
    </row>
    <row r="22" spans="1:36" s="409" customFormat="1">
      <c r="A22" s="404">
        <v>2</v>
      </c>
      <c r="B22" s="405" t="s">
        <v>5087</v>
      </c>
      <c r="C22" s="405" t="s">
        <v>5092</v>
      </c>
      <c r="D22" s="405" t="s">
        <v>5089</v>
      </c>
      <c r="E22" s="405" t="s">
        <v>3520</v>
      </c>
      <c r="F22" s="405" t="s">
        <v>5090</v>
      </c>
      <c r="G22" s="405"/>
      <c r="H22" s="405"/>
      <c r="I22" s="405"/>
      <c r="J22" s="405"/>
      <c r="K22" s="405"/>
      <c r="L22" s="405"/>
      <c r="M22" s="405" t="s">
        <v>113</v>
      </c>
      <c r="N22" s="405" t="s">
        <v>113</v>
      </c>
      <c r="O22" s="405"/>
      <c r="P22" s="405"/>
      <c r="Q22" s="405"/>
      <c r="R22" s="405"/>
      <c r="S22" s="405"/>
      <c r="T22" s="405"/>
      <c r="U22" s="405" t="s">
        <v>5093</v>
      </c>
      <c r="V22" s="405" t="s">
        <v>68</v>
      </c>
      <c r="W22" s="996" t="s">
        <v>68</v>
      </c>
      <c r="X22" s="996" t="s">
        <v>68</v>
      </c>
      <c r="Y22" s="996" t="s">
        <v>68</v>
      </c>
      <c r="Z22" s="996"/>
      <c r="AA22" s="996"/>
      <c r="AB22" s="996">
        <v>13000000011</v>
      </c>
      <c r="AC22" s="997">
        <v>51</v>
      </c>
      <c r="AD22" s="997">
        <v>0</v>
      </c>
      <c r="AE22" s="997">
        <v>0</v>
      </c>
      <c r="AF22" s="998">
        <v>81.600000000000009</v>
      </c>
      <c r="AG22" s="998">
        <v>0</v>
      </c>
      <c r="AH22" s="407">
        <f>AF22-AG22</f>
        <v>81.600000000000009</v>
      </c>
      <c r="AI22" s="407">
        <f t="shared" ref="AI22:AI25" si="2">AF22*1.07</f>
        <v>87.312000000000012</v>
      </c>
      <c r="AJ22" s="410"/>
    </row>
    <row r="23" spans="1:36" s="409" customFormat="1">
      <c r="A23" s="404">
        <v>3</v>
      </c>
      <c r="B23" s="405" t="s">
        <v>5087</v>
      </c>
      <c r="C23" s="405" t="s">
        <v>5094</v>
      </c>
      <c r="D23" s="405" t="s">
        <v>5089</v>
      </c>
      <c r="E23" s="405" t="s">
        <v>3520</v>
      </c>
      <c r="F23" s="405" t="s">
        <v>5090</v>
      </c>
      <c r="G23" s="405"/>
      <c r="H23" s="405"/>
      <c r="I23" s="405"/>
      <c r="J23" s="405"/>
      <c r="K23" s="405"/>
      <c r="L23" s="405"/>
      <c r="M23" s="405" t="s">
        <v>113</v>
      </c>
      <c r="N23" s="405" t="s">
        <v>113</v>
      </c>
      <c r="O23" s="405"/>
      <c r="P23" s="405"/>
      <c r="Q23" s="405"/>
      <c r="R23" s="405"/>
      <c r="S23" s="405"/>
      <c r="T23" s="405"/>
      <c r="U23" s="405" t="s">
        <v>5095</v>
      </c>
      <c r="V23" s="405" t="s">
        <v>68</v>
      </c>
      <c r="W23" s="996" t="s">
        <v>68</v>
      </c>
      <c r="X23" s="996" t="s">
        <v>68</v>
      </c>
      <c r="Y23" s="996" t="s">
        <v>68</v>
      </c>
      <c r="Z23" s="996"/>
      <c r="AA23" s="996"/>
      <c r="AB23" s="996">
        <v>13000000011</v>
      </c>
      <c r="AC23" s="997">
        <v>51</v>
      </c>
      <c r="AD23" s="997">
        <v>0</v>
      </c>
      <c r="AE23" s="997">
        <v>0</v>
      </c>
      <c r="AF23" s="998">
        <v>81.600000000000009</v>
      </c>
      <c r="AG23" s="998">
        <v>0</v>
      </c>
      <c r="AH23" s="407">
        <f>AF23-AG23</f>
        <v>81.600000000000009</v>
      </c>
      <c r="AI23" s="407">
        <f t="shared" si="2"/>
        <v>87.312000000000012</v>
      </c>
      <c r="AJ23" s="410"/>
    </row>
    <row r="24" spans="1:36" s="409" customFormat="1">
      <c r="A24" s="404">
        <v>4</v>
      </c>
      <c r="B24" s="405" t="s">
        <v>5087</v>
      </c>
      <c r="C24" s="405" t="s">
        <v>5096</v>
      </c>
      <c r="D24" s="405" t="s">
        <v>5089</v>
      </c>
      <c r="E24" s="405" t="s">
        <v>3520</v>
      </c>
      <c r="F24" s="405" t="s">
        <v>5090</v>
      </c>
      <c r="G24" s="405"/>
      <c r="H24" s="405"/>
      <c r="I24" s="405"/>
      <c r="J24" s="405"/>
      <c r="K24" s="405"/>
      <c r="L24" s="405"/>
      <c r="M24" s="405" t="s">
        <v>113</v>
      </c>
      <c r="N24" s="405" t="s">
        <v>113</v>
      </c>
      <c r="O24" s="405"/>
      <c r="P24" s="405"/>
      <c r="Q24" s="405"/>
      <c r="R24" s="405"/>
      <c r="S24" s="405"/>
      <c r="T24" s="405"/>
      <c r="U24" s="405" t="s">
        <v>5097</v>
      </c>
      <c r="V24" s="405" t="s">
        <v>68</v>
      </c>
      <c r="W24" s="996" t="s">
        <v>68</v>
      </c>
      <c r="X24" s="996" t="s">
        <v>68</v>
      </c>
      <c r="Y24" s="996" t="s">
        <v>68</v>
      </c>
      <c r="Z24" s="996"/>
      <c r="AA24" s="996"/>
      <c r="AB24" s="996">
        <v>13000000011</v>
      </c>
      <c r="AC24" s="997">
        <v>51</v>
      </c>
      <c r="AD24" s="997">
        <v>0</v>
      </c>
      <c r="AE24" s="997">
        <v>0</v>
      </c>
      <c r="AF24" s="998">
        <v>81.600000000000009</v>
      </c>
      <c r="AG24" s="998">
        <v>0</v>
      </c>
      <c r="AH24" s="407">
        <f>AF24-AG24</f>
        <v>81.600000000000009</v>
      </c>
      <c r="AI24" s="407">
        <f t="shared" si="2"/>
        <v>87.312000000000012</v>
      </c>
      <c r="AJ24" s="410"/>
    </row>
    <row r="25" spans="1:36" s="417" customFormat="1" ht="15.75" thickBot="1">
      <c r="A25" s="411">
        <v>5</v>
      </c>
      <c r="B25" s="412" t="s">
        <v>5087</v>
      </c>
      <c r="C25" s="412" t="s">
        <v>5098</v>
      </c>
      <c r="D25" s="412" t="s">
        <v>5089</v>
      </c>
      <c r="E25" s="412" t="s">
        <v>3520</v>
      </c>
      <c r="F25" s="412" t="s">
        <v>5090</v>
      </c>
      <c r="G25" s="412"/>
      <c r="H25" s="412"/>
      <c r="I25" s="412"/>
      <c r="J25" s="412"/>
      <c r="K25" s="412"/>
      <c r="L25" s="412"/>
      <c r="M25" s="412" t="s">
        <v>113</v>
      </c>
      <c r="N25" s="412" t="s">
        <v>113</v>
      </c>
      <c r="O25" s="412"/>
      <c r="P25" s="412"/>
      <c r="Q25" s="412"/>
      <c r="R25" s="412"/>
      <c r="S25" s="412"/>
      <c r="T25" s="412"/>
      <c r="U25" s="412" t="s">
        <v>5099</v>
      </c>
      <c r="V25" s="412" t="s">
        <v>68</v>
      </c>
      <c r="W25" s="999" t="s">
        <v>68</v>
      </c>
      <c r="X25" s="999" t="s">
        <v>68</v>
      </c>
      <c r="Y25" s="999" t="s">
        <v>68</v>
      </c>
      <c r="Z25" s="999"/>
      <c r="AA25" s="999"/>
      <c r="AB25" s="999">
        <v>13000000011</v>
      </c>
      <c r="AC25" s="1000">
        <v>51</v>
      </c>
      <c r="AD25" s="1000">
        <v>0</v>
      </c>
      <c r="AE25" s="1000">
        <v>0</v>
      </c>
      <c r="AF25" s="1001">
        <v>81.600000000000009</v>
      </c>
      <c r="AG25" s="1001">
        <v>0</v>
      </c>
      <c r="AH25" s="414">
        <f>AF25-AG25</f>
        <v>81.600000000000009</v>
      </c>
      <c r="AI25" s="414">
        <f t="shared" si="2"/>
        <v>87.312000000000012</v>
      </c>
      <c r="AJ25" s="416"/>
    </row>
    <row r="26" spans="1:36" s="11" customFormat="1" ht="15.75" thickBot="1">
      <c r="A26" s="382"/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15"/>
      <c r="AD26" s="15"/>
      <c r="AE26" s="15"/>
      <c r="AF26" s="709"/>
      <c r="AG26" s="709"/>
      <c r="AH26" s="407"/>
      <c r="AI26" s="407"/>
    </row>
    <row r="27" spans="1:36" s="622" customFormat="1" ht="15.75" thickBot="1">
      <c r="A27" s="439" t="s">
        <v>22</v>
      </c>
      <c r="B27" s="618" t="s">
        <v>23</v>
      </c>
      <c r="C27" s="618" t="s">
        <v>24</v>
      </c>
      <c r="D27" s="618" t="s">
        <v>25</v>
      </c>
      <c r="E27" s="618" t="s">
        <v>26</v>
      </c>
      <c r="F27" s="618" t="s">
        <v>27</v>
      </c>
      <c r="G27" s="618" t="s">
        <v>28</v>
      </c>
      <c r="H27" s="618" t="s">
        <v>29</v>
      </c>
      <c r="I27" s="618" t="s">
        <v>30</v>
      </c>
      <c r="J27" s="618" t="s">
        <v>31</v>
      </c>
      <c r="K27" s="618" t="s">
        <v>32</v>
      </c>
      <c r="L27" s="618" t="s">
        <v>33</v>
      </c>
      <c r="M27" s="618" t="s">
        <v>34</v>
      </c>
      <c r="N27" s="618" t="s">
        <v>35</v>
      </c>
      <c r="O27" s="618" t="s">
        <v>36</v>
      </c>
      <c r="P27" s="618" t="s">
        <v>37</v>
      </c>
      <c r="Q27" s="618" t="s">
        <v>38</v>
      </c>
      <c r="R27" s="618" t="s">
        <v>39</v>
      </c>
      <c r="S27" s="618" t="s">
        <v>40</v>
      </c>
      <c r="T27" s="618" t="s">
        <v>41</v>
      </c>
      <c r="U27" s="618" t="s">
        <v>42</v>
      </c>
      <c r="V27" s="618" t="s">
        <v>43</v>
      </c>
      <c r="W27" s="618" t="s">
        <v>44</v>
      </c>
      <c r="X27" s="618" t="s">
        <v>45</v>
      </c>
      <c r="Y27" s="618" t="s">
        <v>46</v>
      </c>
      <c r="Z27" s="618" t="s">
        <v>47</v>
      </c>
      <c r="AA27" s="618" t="s">
        <v>48</v>
      </c>
      <c r="AB27" s="618" t="s">
        <v>49</v>
      </c>
      <c r="AC27" s="377" t="s">
        <v>50</v>
      </c>
      <c r="AD27" s="377" t="s">
        <v>51</v>
      </c>
      <c r="AE27" s="377" t="s">
        <v>52</v>
      </c>
      <c r="AF27" s="377" t="s">
        <v>53</v>
      </c>
      <c r="AG27" s="377" t="s">
        <v>54</v>
      </c>
      <c r="AH27" s="995" t="s">
        <v>55</v>
      </c>
      <c r="AI27" s="995" t="s">
        <v>56</v>
      </c>
    </row>
    <row r="28" spans="1:36" s="409" customFormat="1">
      <c r="A28" s="404">
        <v>1</v>
      </c>
      <c r="B28" s="405" t="s">
        <v>5100</v>
      </c>
      <c r="C28" s="405" t="s">
        <v>5101</v>
      </c>
      <c r="D28" s="405" t="s">
        <v>5102</v>
      </c>
      <c r="E28" s="405" t="s">
        <v>240</v>
      </c>
      <c r="F28" s="405" t="s">
        <v>5103</v>
      </c>
      <c r="G28" s="405"/>
      <c r="H28" s="405"/>
      <c r="I28" s="405"/>
      <c r="J28" s="405"/>
      <c r="K28" s="405"/>
      <c r="L28" s="405"/>
      <c r="M28" s="405" t="s">
        <v>113</v>
      </c>
      <c r="N28" s="405" t="s">
        <v>113</v>
      </c>
      <c r="O28" s="405" t="s">
        <v>5047</v>
      </c>
      <c r="P28" s="405"/>
      <c r="Q28" s="405"/>
      <c r="R28" s="405"/>
      <c r="S28" s="405"/>
      <c r="T28" s="405"/>
      <c r="U28" s="405" t="s">
        <v>5104</v>
      </c>
      <c r="V28" s="405" t="s">
        <v>68</v>
      </c>
      <c r="W28" s="405" t="s">
        <v>68</v>
      </c>
      <c r="X28" s="405" t="s">
        <v>68</v>
      </c>
      <c r="Y28" s="405" t="s">
        <v>68</v>
      </c>
      <c r="Z28" s="405" t="s">
        <v>69</v>
      </c>
      <c r="AA28" s="405"/>
      <c r="AB28" s="405">
        <v>13000000011</v>
      </c>
      <c r="AC28" s="406">
        <v>33</v>
      </c>
      <c r="AD28" s="406">
        <v>0</v>
      </c>
      <c r="AE28" s="406">
        <v>0</v>
      </c>
      <c r="AF28" s="998">
        <v>52.800000000000004</v>
      </c>
      <c r="AG28" s="407">
        <v>0</v>
      </c>
      <c r="AH28" s="407">
        <f t="shared" ref="AH28:AH44" si="3">AF28-AG28</f>
        <v>52.800000000000004</v>
      </c>
      <c r="AI28" s="407">
        <f>AF28*1.07</f>
        <v>56.496000000000009</v>
      </c>
      <c r="AJ28" s="410"/>
    </row>
    <row r="29" spans="1:36" s="409" customFormat="1">
      <c r="A29" s="404">
        <v>2</v>
      </c>
      <c r="B29" s="405" t="s">
        <v>5100</v>
      </c>
      <c r="C29" s="405" t="s">
        <v>5105</v>
      </c>
      <c r="D29" s="405" t="s">
        <v>5102</v>
      </c>
      <c r="E29" s="405" t="s">
        <v>240</v>
      </c>
      <c r="F29" s="405" t="s">
        <v>5103</v>
      </c>
      <c r="G29" s="405"/>
      <c r="H29" s="405"/>
      <c r="I29" s="405"/>
      <c r="J29" s="405"/>
      <c r="K29" s="405"/>
      <c r="L29" s="405"/>
      <c r="M29" s="405" t="s">
        <v>113</v>
      </c>
      <c r="N29" s="405" t="s">
        <v>113</v>
      </c>
      <c r="O29" s="405" t="s">
        <v>5047</v>
      </c>
      <c r="P29" s="405"/>
      <c r="Q29" s="405"/>
      <c r="R29" s="405"/>
      <c r="S29" s="405"/>
      <c r="T29" s="405"/>
      <c r="U29" s="405" t="s">
        <v>5106</v>
      </c>
      <c r="V29" s="405" t="s">
        <v>68</v>
      </c>
      <c r="W29" s="405" t="s">
        <v>68</v>
      </c>
      <c r="X29" s="405" t="s">
        <v>68</v>
      </c>
      <c r="Y29" s="405" t="s">
        <v>68</v>
      </c>
      <c r="Z29" s="405" t="s">
        <v>69</v>
      </c>
      <c r="AA29" s="405"/>
      <c r="AB29" s="405">
        <v>13000000011</v>
      </c>
      <c r="AC29" s="406">
        <v>33</v>
      </c>
      <c r="AD29" s="406">
        <v>0</v>
      </c>
      <c r="AE29" s="406">
        <v>0</v>
      </c>
      <c r="AF29" s="998">
        <v>52.800000000000004</v>
      </c>
      <c r="AG29" s="407">
        <v>0</v>
      </c>
      <c r="AH29" s="407">
        <f t="shared" si="3"/>
        <v>52.800000000000004</v>
      </c>
      <c r="AI29" s="407">
        <f t="shared" ref="AI29:AI44" si="4">AF29*1.07</f>
        <v>56.496000000000009</v>
      </c>
      <c r="AJ29" s="410"/>
    </row>
    <row r="30" spans="1:36" s="409" customFormat="1">
      <c r="A30" s="404">
        <v>3</v>
      </c>
      <c r="B30" s="405" t="s">
        <v>5107</v>
      </c>
      <c r="C30" s="405" t="s">
        <v>5108</v>
      </c>
      <c r="D30" s="405" t="s">
        <v>5102</v>
      </c>
      <c r="E30" s="405" t="s">
        <v>2723</v>
      </c>
      <c r="F30" s="405" t="s">
        <v>5109</v>
      </c>
      <c r="G30" s="405"/>
      <c r="H30" s="405"/>
      <c r="I30" s="405"/>
      <c r="J30" s="405"/>
      <c r="K30" s="405"/>
      <c r="L30" s="405"/>
      <c r="M30" s="405" t="s">
        <v>113</v>
      </c>
      <c r="N30" s="405" t="s">
        <v>113</v>
      </c>
      <c r="O30" s="405"/>
      <c r="P30" s="405"/>
      <c r="Q30" s="405"/>
      <c r="R30" s="405"/>
      <c r="S30" s="405"/>
      <c r="T30" s="405"/>
      <c r="U30" s="405" t="s">
        <v>5110</v>
      </c>
      <c r="V30" s="405" t="s">
        <v>68</v>
      </c>
      <c r="W30" s="405" t="s">
        <v>68</v>
      </c>
      <c r="X30" s="405" t="s">
        <v>68</v>
      </c>
      <c r="Y30" s="405" t="s">
        <v>68</v>
      </c>
      <c r="Z30" s="405" t="s">
        <v>69</v>
      </c>
      <c r="AA30" s="405"/>
      <c r="AB30" s="405">
        <v>13000000011</v>
      </c>
      <c r="AC30" s="406">
        <v>33</v>
      </c>
      <c r="AD30" s="406">
        <v>0</v>
      </c>
      <c r="AE30" s="406">
        <v>0</v>
      </c>
      <c r="AF30" s="998">
        <v>52.800000000000004</v>
      </c>
      <c r="AG30" s="407">
        <v>0</v>
      </c>
      <c r="AH30" s="407">
        <f t="shared" si="3"/>
        <v>52.800000000000004</v>
      </c>
      <c r="AI30" s="407">
        <f t="shared" si="4"/>
        <v>56.496000000000009</v>
      </c>
      <c r="AJ30" s="410"/>
    </row>
    <row r="31" spans="1:36" s="409" customFormat="1">
      <c r="A31" s="404">
        <v>4</v>
      </c>
      <c r="B31" s="405" t="s">
        <v>5107</v>
      </c>
      <c r="C31" s="405" t="s">
        <v>5111</v>
      </c>
      <c r="D31" s="405" t="s">
        <v>5102</v>
      </c>
      <c r="E31" s="405" t="s">
        <v>3520</v>
      </c>
      <c r="F31" s="405" t="s">
        <v>5112</v>
      </c>
      <c r="G31" s="405"/>
      <c r="H31" s="405"/>
      <c r="I31" s="405"/>
      <c r="J31" s="405"/>
      <c r="K31" s="405"/>
      <c r="L31" s="405"/>
      <c r="M31" s="405" t="s">
        <v>113</v>
      </c>
      <c r="N31" s="405" t="s">
        <v>113</v>
      </c>
      <c r="O31" s="405"/>
      <c r="P31" s="405"/>
      <c r="Q31" s="405"/>
      <c r="R31" s="405"/>
      <c r="S31" s="405"/>
      <c r="T31" s="405"/>
      <c r="U31" s="405" t="s">
        <v>5113</v>
      </c>
      <c r="V31" s="405" t="s">
        <v>68</v>
      </c>
      <c r="W31" s="405" t="s">
        <v>68</v>
      </c>
      <c r="X31" s="405" t="s">
        <v>68</v>
      </c>
      <c r="Y31" s="405" t="s">
        <v>68</v>
      </c>
      <c r="Z31" s="405" t="s">
        <v>69</v>
      </c>
      <c r="AA31" s="405"/>
      <c r="AB31" s="405">
        <v>13000000011</v>
      </c>
      <c r="AC31" s="406">
        <v>33</v>
      </c>
      <c r="AD31" s="406">
        <v>0</v>
      </c>
      <c r="AE31" s="406">
        <v>0</v>
      </c>
      <c r="AF31" s="998">
        <v>52.800000000000004</v>
      </c>
      <c r="AG31" s="407">
        <v>0</v>
      </c>
      <c r="AH31" s="407">
        <f t="shared" si="3"/>
        <v>52.800000000000004</v>
      </c>
      <c r="AI31" s="407">
        <f t="shared" si="4"/>
        <v>56.496000000000009</v>
      </c>
      <c r="AJ31" s="410"/>
    </row>
    <row r="32" spans="1:36" s="409" customFormat="1">
      <c r="A32" s="404">
        <v>5</v>
      </c>
      <c r="B32" s="405" t="s">
        <v>5114</v>
      </c>
      <c r="C32" s="405" t="s">
        <v>5115</v>
      </c>
      <c r="D32" s="405" t="s">
        <v>5102</v>
      </c>
      <c r="E32" s="405" t="s">
        <v>5116</v>
      </c>
      <c r="F32" s="405" t="s">
        <v>5117</v>
      </c>
      <c r="G32" s="405"/>
      <c r="H32" s="405"/>
      <c r="I32" s="405"/>
      <c r="J32" s="405"/>
      <c r="K32" s="405"/>
      <c r="L32" s="405"/>
      <c r="M32" s="405" t="s">
        <v>113</v>
      </c>
      <c r="N32" s="405" t="s">
        <v>113</v>
      </c>
      <c r="O32" s="405" t="s">
        <v>5047</v>
      </c>
      <c r="P32" s="405"/>
      <c r="Q32" s="405"/>
      <c r="R32" s="405"/>
      <c r="S32" s="405"/>
      <c r="T32" s="405"/>
      <c r="U32" s="405" t="s">
        <v>5118</v>
      </c>
      <c r="V32" s="405" t="s">
        <v>68</v>
      </c>
      <c r="W32" s="405" t="s">
        <v>68</v>
      </c>
      <c r="X32" s="405" t="s">
        <v>68</v>
      </c>
      <c r="Y32" s="405" t="s">
        <v>68</v>
      </c>
      <c r="Z32" s="405" t="s">
        <v>69</v>
      </c>
      <c r="AA32" s="405"/>
      <c r="AB32" s="405">
        <v>18000000011</v>
      </c>
      <c r="AC32" s="406">
        <v>51</v>
      </c>
      <c r="AD32" s="406">
        <v>0</v>
      </c>
      <c r="AE32" s="406">
        <v>0</v>
      </c>
      <c r="AF32" s="998">
        <v>81.600000000000009</v>
      </c>
      <c r="AG32" s="407">
        <v>0</v>
      </c>
      <c r="AH32" s="407">
        <f t="shared" si="3"/>
        <v>81.600000000000009</v>
      </c>
      <c r="AI32" s="407">
        <f t="shared" si="4"/>
        <v>87.312000000000012</v>
      </c>
      <c r="AJ32" s="410"/>
    </row>
    <row r="33" spans="1:36" s="409" customFormat="1">
      <c r="A33" s="404">
        <v>6</v>
      </c>
      <c r="B33" s="405" t="s">
        <v>5114</v>
      </c>
      <c r="C33" s="405" t="s">
        <v>5119</v>
      </c>
      <c r="D33" s="405" t="s">
        <v>5102</v>
      </c>
      <c r="E33" s="405" t="s">
        <v>5116</v>
      </c>
      <c r="F33" s="405" t="s">
        <v>5117</v>
      </c>
      <c r="G33" s="405"/>
      <c r="H33" s="405"/>
      <c r="I33" s="405"/>
      <c r="J33" s="405"/>
      <c r="K33" s="405"/>
      <c r="L33" s="405"/>
      <c r="M33" s="405" t="s">
        <v>113</v>
      </c>
      <c r="N33" s="405" t="s">
        <v>113</v>
      </c>
      <c r="O33" s="405" t="s">
        <v>5047</v>
      </c>
      <c r="P33" s="405"/>
      <c r="Q33" s="405"/>
      <c r="R33" s="405"/>
      <c r="S33" s="405"/>
      <c r="T33" s="405"/>
      <c r="U33" s="405" t="s">
        <v>5120</v>
      </c>
      <c r="V33" s="405" t="s">
        <v>68</v>
      </c>
      <c r="W33" s="405" t="s">
        <v>68</v>
      </c>
      <c r="X33" s="405" t="s">
        <v>68</v>
      </c>
      <c r="Y33" s="405" t="s">
        <v>68</v>
      </c>
      <c r="Z33" s="405" t="s">
        <v>69</v>
      </c>
      <c r="AA33" s="405"/>
      <c r="AB33" s="405">
        <v>18000000011</v>
      </c>
      <c r="AC33" s="406">
        <v>51</v>
      </c>
      <c r="AD33" s="406">
        <v>0</v>
      </c>
      <c r="AE33" s="406">
        <v>0</v>
      </c>
      <c r="AF33" s="998">
        <v>81.600000000000009</v>
      </c>
      <c r="AG33" s="407">
        <v>0</v>
      </c>
      <c r="AH33" s="407">
        <f t="shared" si="3"/>
        <v>81.600000000000009</v>
      </c>
      <c r="AI33" s="407">
        <f t="shared" si="4"/>
        <v>87.312000000000012</v>
      </c>
      <c r="AJ33" s="410"/>
    </row>
    <row r="34" spans="1:36" s="409" customFormat="1">
      <c r="A34" s="404">
        <v>7</v>
      </c>
      <c r="B34" s="405" t="s">
        <v>5114</v>
      </c>
      <c r="C34" s="405" t="s">
        <v>5121</v>
      </c>
      <c r="D34" s="405" t="s">
        <v>5102</v>
      </c>
      <c r="E34" s="405" t="s">
        <v>5116</v>
      </c>
      <c r="F34" s="405" t="s">
        <v>5117</v>
      </c>
      <c r="G34" s="405"/>
      <c r="H34" s="405"/>
      <c r="I34" s="405"/>
      <c r="J34" s="405"/>
      <c r="K34" s="405"/>
      <c r="L34" s="405"/>
      <c r="M34" s="405" t="s">
        <v>113</v>
      </c>
      <c r="N34" s="405" t="s">
        <v>113</v>
      </c>
      <c r="O34" s="405" t="s">
        <v>5047</v>
      </c>
      <c r="P34" s="405"/>
      <c r="Q34" s="405"/>
      <c r="R34" s="405"/>
      <c r="S34" s="405"/>
      <c r="T34" s="405"/>
      <c r="U34" s="405" t="s">
        <v>5122</v>
      </c>
      <c r="V34" s="405" t="s">
        <v>68</v>
      </c>
      <c r="W34" s="405" t="s">
        <v>68</v>
      </c>
      <c r="X34" s="405" t="s">
        <v>68</v>
      </c>
      <c r="Y34" s="405" t="s">
        <v>68</v>
      </c>
      <c r="Z34" s="405" t="s">
        <v>69</v>
      </c>
      <c r="AA34" s="405"/>
      <c r="AB34" s="405">
        <v>18000000011</v>
      </c>
      <c r="AC34" s="406">
        <v>51</v>
      </c>
      <c r="AD34" s="406">
        <v>0</v>
      </c>
      <c r="AE34" s="406">
        <v>0</v>
      </c>
      <c r="AF34" s="998">
        <v>81.600000000000009</v>
      </c>
      <c r="AG34" s="407">
        <v>0</v>
      </c>
      <c r="AH34" s="407">
        <f t="shared" si="3"/>
        <v>81.600000000000009</v>
      </c>
      <c r="AI34" s="407">
        <f t="shared" si="4"/>
        <v>87.312000000000012</v>
      </c>
      <c r="AJ34" s="410"/>
    </row>
    <row r="35" spans="1:36" s="409" customFormat="1">
      <c r="A35" s="404">
        <v>8</v>
      </c>
      <c r="B35" s="405" t="s">
        <v>5114</v>
      </c>
      <c r="C35" s="405" t="s">
        <v>5123</v>
      </c>
      <c r="D35" s="405" t="s">
        <v>5102</v>
      </c>
      <c r="E35" s="405" t="s">
        <v>5116</v>
      </c>
      <c r="F35" s="405" t="s">
        <v>5117</v>
      </c>
      <c r="G35" s="405"/>
      <c r="H35" s="405"/>
      <c r="I35" s="405"/>
      <c r="J35" s="405"/>
      <c r="K35" s="405"/>
      <c r="L35" s="405"/>
      <c r="M35" s="405" t="s">
        <v>113</v>
      </c>
      <c r="N35" s="405" t="s">
        <v>113</v>
      </c>
      <c r="O35" s="405" t="s">
        <v>5047</v>
      </c>
      <c r="P35" s="405"/>
      <c r="Q35" s="405"/>
      <c r="R35" s="405"/>
      <c r="S35" s="405"/>
      <c r="T35" s="405"/>
      <c r="U35" s="405" t="s">
        <v>5124</v>
      </c>
      <c r="V35" s="405" t="s">
        <v>68</v>
      </c>
      <c r="W35" s="405" t="s">
        <v>68</v>
      </c>
      <c r="X35" s="405" t="s">
        <v>68</v>
      </c>
      <c r="Y35" s="405" t="s">
        <v>68</v>
      </c>
      <c r="Z35" s="405" t="s">
        <v>69</v>
      </c>
      <c r="AA35" s="405"/>
      <c r="AB35" s="405">
        <v>18000000011</v>
      </c>
      <c r="AC35" s="406">
        <v>51</v>
      </c>
      <c r="AD35" s="406">
        <v>0</v>
      </c>
      <c r="AE35" s="406">
        <v>0</v>
      </c>
      <c r="AF35" s="998">
        <v>81.600000000000009</v>
      </c>
      <c r="AG35" s="407">
        <v>0</v>
      </c>
      <c r="AH35" s="407">
        <f t="shared" si="3"/>
        <v>81.600000000000009</v>
      </c>
      <c r="AI35" s="407">
        <f t="shared" si="4"/>
        <v>87.312000000000012</v>
      </c>
      <c r="AJ35" s="410"/>
    </row>
    <row r="36" spans="1:36" s="409" customFormat="1">
      <c r="A36" s="404">
        <v>9</v>
      </c>
      <c r="B36" s="405" t="s">
        <v>5114</v>
      </c>
      <c r="C36" s="405" t="s">
        <v>5125</v>
      </c>
      <c r="D36" s="405" t="s">
        <v>5102</v>
      </c>
      <c r="E36" s="405" t="s">
        <v>5116</v>
      </c>
      <c r="F36" s="405" t="s">
        <v>5117</v>
      </c>
      <c r="G36" s="405"/>
      <c r="H36" s="405"/>
      <c r="I36" s="405"/>
      <c r="J36" s="405"/>
      <c r="K36" s="405"/>
      <c r="L36" s="405"/>
      <c r="M36" s="405" t="s">
        <v>113</v>
      </c>
      <c r="N36" s="405" t="s">
        <v>113</v>
      </c>
      <c r="O36" s="405" t="s">
        <v>5047</v>
      </c>
      <c r="P36" s="405"/>
      <c r="Q36" s="405"/>
      <c r="R36" s="405"/>
      <c r="S36" s="405"/>
      <c r="T36" s="405"/>
      <c r="U36" s="405" t="s">
        <v>5126</v>
      </c>
      <c r="V36" s="405" t="s">
        <v>68</v>
      </c>
      <c r="W36" s="405" t="s">
        <v>68</v>
      </c>
      <c r="X36" s="405" t="s">
        <v>68</v>
      </c>
      <c r="Y36" s="405" t="s">
        <v>68</v>
      </c>
      <c r="Z36" s="405" t="s">
        <v>69</v>
      </c>
      <c r="AA36" s="405"/>
      <c r="AB36" s="405">
        <v>18000000011</v>
      </c>
      <c r="AC36" s="406">
        <v>51</v>
      </c>
      <c r="AD36" s="406">
        <v>0</v>
      </c>
      <c r="AE36" s="406">
        <v>0</v>
      </c>
      <c r="AF36" s="998">
        <v>81.600000000000009</v>
      </c>
      <c r="AG36" s="407">
        <v>0</v>
      </c>
      <c r="AH36" s="407">
        <f t="shared" si="3"/>
        <v>81.600000000000009</v>
      </c>
      <c r="AI36" s="407">
        <f t="shared" si="4"/>
        <v>87.312000000000012</v>
      </c>
      <c r="AJ36" s="410"/>
    </row>
    <row r="37" spans="1:36" s="409" customFormat="1">
      <c r="A37" s="404">
        <v>10</v>
      </c>
      <c r="B37" s="405" t="s">
        <v>5114</v>
      </c>
      <c r="C37" s="405" t="s">
        <v>5127</v>
      </c>
      <c r="D37" s="405" t="s">
        <v>5102</v>
      </c>
      <c r="E37" s="405" t="s">
        <v>5116</v>
      </c>
      <c r="F37" s="405" t="s">
        <v>5117</v>
      </c>
      <c r="G37" s="405"/>
      <c r="H37" s="405"/>
      <c r="I37" s="405"/>
      <c r="J37" s="405"/>
      <c r="K37" s="405"/>
      <c r="L37" s="405"/>
      <c r="M37" s="405" t="s">
        <v>113</v>
      </c>
      <c r="N37" s="405" t="s">
        <v>113</v>
      </c>
      <c r="O37" s="405" t="s">
        <v>5047</v>
      </c>
      <c r="P37" s="405"/>
      <c r="Q37" s="405"/>
      <c r="R37" s="405"/>
      <c r="S37" s="405"/>
      <c r="T37" s="405"/>
      <c r="U37" s="405" t="s">
        <v>5128</v>
      </c>
      <c r="V37" s="405" t="s">
        <v>68</v>
      </c>
      <c r="W37" s="405" t="s">
        <v>68</v>
      </c>
      <c r="X37" s="405" t="s">
        <v>68</v>
      </c>
      <c r="Y37" s="405" t="s">
        <v>68</v>
      </c>
      <c r="Z37" s="405" t="s">
        <v>69</v>
      </c>
      <c r="AA37" s="405"/>
      <c r="AB37" s="405">
        <v>18000000011</v>
      </c>
      <c r="AC37" s="406">
        <v>51</v>
      </c>
      <c r="AD37" s="406">
        <v>0</v>
      </c>
      <c r="AE37" s="406">
        <v>0</v>
      </c>
      <c r="AF37" s="998">
        <v>81.600000000000009</v>
      </c>
      <c r="AG37" s="407">
        <v>0</v>
      </c>
      <c r="AH37" s="407">
        <f t="shared" si="3"/>
        <v>81.600000000000009</v>
      </c>
      <c r="AI37" s="407">
        <f t="shared" si="4"/>
        <v>87.312000000000012</v>
      </c>
      <c r="AJ37" s="410"/>
    </row>
    <row r="38" spans="1:36" s="409" customFormat="1">
      <c r="A38" s="404">
        <v>11</v>
      </c>
      <c r="B38" s="405" t="s">
        <v>5114</v>
      </c>
      <c r="C38" s="405" t="s">
        <v>5129</v>
      </c>
      <c r="D38" s="405" t="s">
        <v>5102</v>
      </c>
      <c r="E38" s="405" t="s">
        <v>5116</v>
      </c>
      <c r="F38" s="405" t="s">
        <v>5117</v>
      </c>
      <c r="G38" s="405"/>
      <c r="H38" s="405"/>
      <c r="I38" s="405"/>
      <c r="J38" s="405"/>
      <c r="K38" s="405"/>
      <c r="L38" s="405"/>
      <c r="M38" s="405" t="s">
        <v>113</v>
      </c>
      <c r="N38" s="405" t="s">
        <v>113</v>
      </c>
      <c r="O38" s="405" t="s">
        <v>5047</v>
      </c>
      <c r="P38" s="405"/>
      <c r="Q38" s="405"/>
      <c r="R38" s="405"/>
      <c r="S38" s="405"/>
      <c r="T38" s="405"/>
      <c r="U38" s="405" t="s">
        <v>5130</v>
      </c>
      <c r="V38" s="405" t="s">
        <v>68</v>
      </c>
      <c r="W38" s="405" t="s">
        <v>68</v>
      </c>
      <c r="X38" s="405" t="s">
        <v>68</v>
      </c>
      <c r="Y38" s="405" t="s">
        <v>68</v>
      </c>
      <c r="Z38" s="405" t="s">
        <v>69</v>
      </c>
      <c r="AA38" s="405"/>
      <c r="AB38" s="405">
        <v>18000000011</v>
      </c>
      <c r="AC38" s="406">
        <v>51</v>
      </c>
      <c r="AD38" s="406">
        <v>0</v>
      </c>
      <c r="AE38" s="406">
        <v>0</v>
      </c>
      <c r="AF38" s="998">
        <v>81.600000000000009</v>
      </c>
      <c r="AG38" s="407">
        <v>0</v>
      </c>
      <c r="AH38" s="407">
        <f t="shared" si="3"/>
        <v>81.600000000000009</v>
      </c>
      <c r="AI38" s="407">
        <f t="shared" si="4"/>
        <v>87.312000000000012</v>
      </c>
      <c r="AJ38" s="410"/>
    </row>
    <row r="39" spans="1:36" s="409" customFormat="1">
      <c r="A39" s="404">
        <v>12</v>
      </c>
      <c r="B39" s="405" t="s">
        <v>5114</v>
      </c>
      <c r="C39" s="405" t="s">
        <v>5131</v>
      </c>
      <c r="D39" s="405" t="s">
        <v>5102</v>
      </c>
      <c r="E39" s="405" t="s">
        <v>5116</v>
      </c>
      <c r="F39" s="405" t="s">
        <v>5117</v>
      </c>
      <c r="G39" s="405"/>
      <c r="H39" s="405"/>
      <c r="I39" s="405"/>
      <c r="J39" s="405"/>
      <c r="K39" s="405"/>
      <c r="L39" s="405"/>
      <c r="M39" s="405" t="s">
        <v>113</v>
      </c>
      <c r="N39" s="405" t="s">
        <v>113</v>
      </c>
      <c r="O39" s="405" t="s">
        <v>5047</v>
      </c>
      <c r="P39" s="405"/>
      <c r="Q39" s="405"/>
      <c r="R39" s="405"/>
      <c r="S39" s="405"/>
      <c r="T39" s="405"/>
      <c r="U39" s="405" t="s">
        <v>5132</v>
      </c>
      <c r="V39" s="405" t="s">
        <v>68</v>
      </c>
      <c r="W39" s="405" t="s">
        <v>68</v>
      </c>
      <c r="X39" s="405" t="s">
        <v>68</v>
      </c>
      <c r="Y39" s="405" t="s">
        <v>68</v>
      </c>
      <c r="Z39" s="405" t="s">
        <v>69</v>
      </c>
      <c r="AA39" s="405"/>
      <c r="AB39" s="405">
        <v>18000000011</v>
      </c>
      <c r="AC39" s="406">
        <v>51</v>
      </c>
      <c r="AD39" s="406">
        <v>0</v>
      </c>
      <c r="AE39" s="406">
        <v>0</v>
      </c>
      <c r="AF39" s="998">
        <v>81.600000000000009</v>
      </c>
      <c r="AG39" s="407">
        <v>0</v>
      </c>
      <c r="AH39" s="407">
        <f t="shared" si="3"/>
        <v>81.600000000000009</v>
      </c>
      <c r="AI39" s="407">
        <f t="shared" si="4"/>
        <v>87.312000000000012</v>
      </c>
      <c r="AJ39" s="410"/>
    </row>
    <row r="40" spans="1:36" s="409" customFormat="1">
      <c r="A40" s="404">
        <v>13</v>
      </c>
      <c r="B40" s="405" t="s">
        <v>5114</v>
      </c>
      <c r="C40" s="405" t="s">
        <v>5133</v>
      </c>
      <c r="D40" s="405" t="s">
        <v>5102</v>
      </c>
      <c r="E40" s="405" t="s">
        <v>5116</v>
      </c>
      <c r="F40" s="405" t="s">
        <v>5134</v>
      </c>
      <c r="G40" s="405"/>
      <c r="H40" s="405"/>
      <c r="I40" s="405"/>
      <c r="J40" s="405"/>
      <c r="K40" s="405"/>
      <c r="L40" s="405"/>
      <c r="M40" s="405" t="s">
        <v>113</v>
      </c>
      <c r="N40" s="405" t="s">
        <v>113</v>
      </c>
      <c r="O40" s="405" t="s">
        <v>5047</v>
      </c>
      <c r="P40" s="405"/>
      <c r="Q40" s="405"/>
      <c r="R40" s="405"/>
      <c r="S40" s="405"/>
      <c r="T40" s="405"/>
      <c r="U40" s="405" t="s">
        <v>5135</v>
      </c>
      <c r="V40" s="405" t="s">
        <v>68</v>
      </c>
      <c r="W40" s="405" t="s">
        <v>68</v>
      </c>
      <c r="X40" s="405" t="s">
        <v>68</v>
      </c>
      <c r="Y40" s="405" t="s">
        <v>68</v>
      </c>
      <c r="Z40" s="405" t="s">
        <v>69</v>
      </c>
      <c r="AA40" s="405"/>
      <c r="AB40" s="405">
        <v>18000000011</v>
      </c>
      <c r="AC40" s="406">
        <v>113</v>
      </c>
      <c r="AD40" s="406">
        <v>0</v>
      </c>
      <c r="AE40" s="406">
        <v>0</v>
      </c>
      <c r="AF40" s="998">
        <v>180.8</v>
      </c>
      <c r="AG40" s="407">
        <v>0</v>
      </c>
      <c r="AH40" s="407">
        <f t="shared" si="3"/>
        <v>180.8</v>
      </c>
      <c r="AI40" s="407">
        <f t="shared" si="4"/>
        <v>193.45600000000002</v>
      </c>
      <c r="AJ40" s="410"/>
    </row>
    <row r="41" spans="1:36" s="409" customFormat="1">
      <c r="A41" s="404">
        <v>14</v>
      </c>
      <c r="B41" s="405" t="s">
        <v>5114</v>
      </c>
      <c r="C41" s="405" t="s">
        <v>5136</v>
      </c>
      <c r="D41" s="405" t="s">
        <v>5102</v>
      </c>
      <c r="E41" s="405" t="s">
        <v>5116</v>
      </c>
      <c r="F41" s="405" t="s">
        <v>5134</v>
      </c>
      <c r="G41" s="405"/>
      <c r="H41" s="405"/>
      <c r="I41" s="405"/>
      <c r="J41" s="405"/>
      <c r="K41" s="405"/>
      <c r="L41" s="405"/>
      <c r="M41" s="405" t="s">
        <v>113</v>
      </c>
      <c r="N41" s="405" t="s">
        <v>113</v>
      </c>
      <c r="O41" s="405" t="s">
        <v>5047</v>
      </c>
      <c r="P41" s="405"/>
      <c r="Q41" s="405"/>
      <c r="R41" s="405"/>
      <c r="S41" s="405"/>
      <c r="T41" s="405"/>
      <c r="U41" s="405" t="s">
        <v>5137</v>
      </c>
      <c r="V41" s="405" t="s">
        <v>68</v>
      </c>
      <c r="W41" s="405" t="s">
        <v>68</v>
      </c>
      <c r="X41" s="405" t="s">
        <v>68</v>
      </c>
      <c r="Y41" s="405" t="s">
        <v>68</v>
      </c>
      <c r="Z41" s="405" t="s">
        <v>69</v>
      </c>
      <c r="AA41" s="405"/>
      <c r="AB41" s="405">
        <v>18000000011</v>
      </c>
      <c r="AC41" s="406">
        <v>113</v>
      </c>
      <c r="AD41" s="406">
        <v>0</v>
      </c>
      <c r="AE41" s="406">
        <v>0</v>
      </c>
      <c r="AF41" s="998">
        <v>180.8</v>
      </c>
      <c r="AG41" s="407">
        <v>0</v>
      </c>
      <c r="AH41" s="407">
        <f t="shared" si="3"/>
        <v>180.8</v>
      </c>
      <c r="AI41" s="407">
        <f t="shared" si="4"/>
        <v>193.45600000000002</v>
      </c>
      <c r="AJ41" s="410"/>
    </row>
    <row r="42" spans="1:36" s="409" customFormat="1">
      <c r="A42" s="404">
        <v>15</v>
      </c>
      <c r="B42" s="405" t="s">
        <v>5114</v>
      </c>
      <c r="C42" s="405" t="s">
        <v>5138</v>
      </c>
      <c r="D42" s="405" t="s">
        <v>5102</v>
      </c>
      <c r="E42" s="405" t="s">
        <v>5116</v>
      </c>
      <c r="F42" s="405" t="s">
        <v>5134</v>
      </c>
      <c r="G42" s="405"/>
      <c r="H42" s="405"/>
      <c r="I42" s="405"/>
      <c r="J42" s="405"/>
      <c r="K42" s="405"/>
      <c r="L42" s="405"/>
      <c r="M42" s="405" t="s">
        <v>113</v>
      </c>
      <c r="N42" s="405" t="s">
        <v>113</v>
      </c>
      <c r="O42" s="405" t="s">
        <v>5047</v>
      </c>
      <c r="P42" s="405"/>
      <c r="Q42" s="405"/>
      <c r="R42" s="405"/>
      <c r="S42" s="405"/>
      <c r="T42" s="405"/>
      <c r="U42" s="405" t="s">
        <v>5139</v>
      </c>
      <c r="V42" s="405" t="s">
        <v>68</v>
      </c>
      <c r="W42" s="405" t="s">
        <v>68</v>
      </c>
      <c r="X42" s="405" t="s">
        <v>68</v>
      </c>
      <c r="Y42" s="405" t="s">
        <v>68</v>
      </c>
      <c r="Z42" s="405" t="s">
        <v>69</v>
      </c>
      <c r="AA42" s="405"/>
      <c r="AB42" s="405">
        <v>18000000011</v>
      </c>
      <c r="AC42" s="406">
        <v>113</v>
      </c>
      <c r="AD42" s="406">
        <v>0</v>
      </c>
      <c r="AE42" s="406">
        <v>0</v>
      </c>
      <c r="AF42" s="998">
        <v>180.8</v>
      </c>
      <c r="AG42" s="407">
        <v>0</v>
      </c>
      <c r="AH42" s="407">
        <f t="shared" si="3"/>
        <v>180.8</v>
      </c>
      <c r="AI42" s="407">
        <f t="shared" si="4"/>
        <v>193.45600000000002</v>
      </c>
      <c r="AJ42" s="410"/>
    </row>
    <row r="43" spans="1:36" s="409" customFormat="1">
      <c r="A43" s="404">
        <v>16</v>
      </c>
      <c r="B43" s="405" t="s">
        <v>5114</v>
      </c>
      <c r="C43" s="405" t="s">
        <v>5140</v>
      </c>
      <c r="D43" s="405" t="s">
        <v>5102</v>
      </c>
      <c r="E43" s="405" t="s">
        <v>5116</v>
      </c>
      <c r="F43" s="405" t="s">
        <v>5134</v>
      </c>
      <c r="G43" s="405"/>
      <c r="H43" s="405"/>
      <c r="I43" s="405"/>
      <c r="J43" s="405"/>
      <c r="K43" s="405"/>
      <c r="L43" s="405"/>
      <c r="M43" s="405" t="s">
        <v>113</v>
      </c>
      <c r="N43" s="405" t="s">
        <v>113</v>
      </c>
      <c r="O43" s="405" t="s">
        <v>5047</v>
      </c>
      <c r="P43" s="405"/>
      <c r="Q43" s="405"/>
      <c r="R43" s="405"/>
      <c r="S43" s="405"/>
      <c r="T43" s="405"/>
      <c r="U43" s="405" t="s">
        <v>5141</v>
      </c>
      <c r="V43" s="405" t="s">
        <v>68</v>
      </c>
      <c r="W43" s="405" t="s">
        <v>68</v>
      </c>
      <c r="X43" s="405" t="s">
        <v>68</v>
      </c>
      <c r="Y43" s="405" t="s">
        <v>68</v>
      </c>
      <c r="Z43" s="405" t="s">
        <v>69</v>
      </c>
      <c r="AA43" s="405"/>
      <c r="AB43" s="405">
        <v>18000000011</v>
      </c>
      <c r="AC43" s="406">
        <v>113</v>
      </c>
      <c r="AD43" s="406">
        <v>0</v>
      </c>
      <c r="AE43" s="406">
        <v>0</v>
      </c>
      <c r="AF43" s="998">
        <v>180.8</v>
      </c>
      <c r="AG43" s="407">
        <v>0</v>
      </c>
      <c r="AH43" s="407">
        <f t="shared" si="3"/>
        <v>180.8</v>
      </c>
      <c r="AI43" s="407">
        <f t="shared" si="4"/>
        <v>193.45600000000002</v>
      </c>
      <c r="AJ43" s="410"/>
    </row>
    <row r="44" spans="1:36" s="417" customFormat="1" ht="15.75" thickBot="1">
      <c r="A44" s="411">
        <v>17</v>
      </c>
      <c r="B44" s="412" t="s">
        <v>5114</v>
      </c>
      <c r="C44" s="412" t="s">
        <v>5142</v>
      </c>
      <c r="D44" s="412" t="s">
        <v>5102</v>
      </c>
      <c r="E44" s="412" t="s">
        <v>5116</v>
      </c>
      <c r="F44" s="412" t="s">
        <v>5134</v>
      </c>
      <c r="G44" s="412"/>
      <c r="H44" s="412"/>
      <c r="I44" s="412"/>
      <c r="J44" s="412"/>
      <c r="K44" s="412"/>
      <c r="L44" s="412"/>
      <c r="M44" s="412" t="s">
        <v>113</v>
      </c>
      <c r="N44" s="412" t="s">
        <v>113</v>
      </c>
      <c r="O44" s="412" t="s">
        <v>5047</v>
      </c>
      <c r="P44" s="412"/>
      <c r="Q44" s="412"/>
      <c r="R44" s="412"/>
      <c r="S44" s="412"/>
      <c r="T44" s="412"/>
      <c r="U44" s="412" t="s">
        <v>5143</v>
      </c>
      <c r="V44" s="412" t="s">
        <v>68</v>
      </c>
      <c r="W44" s="412" t="s">
        <v>68</v>
      </c>
      <c r="X44" s="412" t="s">
        <v>68</v>
      </c>
      <c r="Y44" s="412" t="s">
        <v>68</v>
      </c>
      <c r="Z44" s="412" t="s">
        <v>69</v>
      </c>
      <c r="AA44" s="412"/>
      <c r="AB44" s="412">
        <v>18000000011</v>
      </c>
      <c r="AC44" s="413">
        <v>113</v>
      </c>
      <c r="AD44" s="413">
        <v>0</v>
      </c>
      <c r="AE44" s="413">
        <v>0</v>
      </c>
      <c r="AF44" s="1001">
        <v>180.8</v>
      </c>
      <c r="AG44" s="414">
        <v>0</v>
      </c>
      <c r="AH44" s="414">
        <f t="shared" si="3"/>
        <v>180.8</v>
      </c>
      <c r="AI44" s="414">
        <f t="shared" si="4"/>
        <v>193.45600000000002</v>
      </c>
      <c r="AJ44" s="416"/>
    </row>
    <row r="45" spans="1:36" s="11" customFormat="1" ht="15.75" thickBot="1">
      <c r="A45" s="382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15"/>
      <c r="AD45" s="15"/>
      <c r="AE45" s="15"/>
      <c r="AF45" s="376"/>
      <c r="AG45" s="376"/>
      <c r="AH45" s="407"/>
      <c r="AI45" s="407"/>
    </row>
    <row r="46" spans="1:36" s="1002" customFormat="1" ht="15.75" thickBot="1">
      <c r="A46" s="571" t="s">
        <v>22</v>
      </c>
      <c r="B46" s="925" t="s">
        <v>23</v>
      </c>
      <c r="C46" s="925" t="s">
        <v>24</v>
      </c>
      <c r="D46" s="925" t="s">
        <v>25</v>
      </c>
      <c r="E46" s="925" t="s">
        <v>26</v>
      </c>
      <c r="F46" s="925" t="s">
        <v>27</v>
      </c>
      <c r="G46" s="925" t="s">
        <v>28</v>
      </c>
      <c r="H46" s="925" t="s">
        <v>29</v>
      </c>
      <c r="I46" s="925" t="s">
        <v>30</v>
      </c>
      <c r="J46" s="925" t="s">
        <v>31</v>
      </c>
      <c r="K46" s="925" t="s">
        <v>32</v>
      </c>
      <c r="L46" s="925" t="s">
        <v>33</v>
      </c>
      <c r="M46" s="925" t="s">
        <v>34</v>
      </c>
      <c r="N46" s="925" t="s">
        <v>35</v>
      </c>
      <c r="O46" s="925" t="s">
        <v>36</v>
      </c>
      <c r="P46" s="925" t="s">
        <v>37</v>
      </c>
      <c r="Q46" s="925" t="s">
        <v>38</v>
      </c>
      <c r="R46" s="925" t="s">
        <v>39</v>
      </c>
      <c r="S46" s="925" t="s">
        <v>40</v>
      </c>
      <c r="T46" s="925" t="s">
        <v>41</v>
      </c>
      <c r="U46" s="925" t="s">
        <v>42</v>
      </c>
      <c r="V46" s="925" t="s">
        <v>43</v>
      </c>
      <c r="W46" s="925" t="s">
        <v>44</v>
      </c>
      <c r="X46" s="925" t="s">
        <v>45</v>
      </c>
      <c r="Y46" s="925" t="s">
        <v>46</v>
      </c>
      <c r="Z46" s="925" t="s">
        <v>47</v>
      </c>
      <c r="AA46" s="925" t="s">
        <v>48</v>
      </c>
      <c r="AB46" s="925" t="s">
        <v>49</v>
      </c>
      <c r="AC46" s="583" t="s">
        <v>50</v>
      </c>
      <c r="AD46" s="583" t="s">
        <v>51</v>
      </c>
      <c r="AE46" s="583" t="s">
        <v>52</v>
      </c>
      <c r="AF46" s="583" t="s">
        <v>53</v>
      </c>
      <c r="AG46" s="583" t="s">
        <v>54</v>
      </c>
      <c r="AH46" s="995" t="s">
        <v>55</v>
      </c>
      <c r="AI46" s="995" t="s">
        <v>56</v>
      </c>
    </row>
    <row r="47" spans="1:36" s="1010" customFormat="1" ht="15.75" thickBot="1">
      <c r="A47" s="1003">
        <v>1</v>
      </c>
      <c r="B47" s="1004" t="s">
        <v>5144</v>
      </c>
      <c r="C47" s="1004" t="s">
        <v>5145</v>
      </c>
      <c r="D47" s="1004" t="s">
        <v>5146</v>
      </c>
      <c r="E47" s="1004" t="s">
        <v>5147</v>
      </c>
      <c r="F47" s="1004" t="s">
        <v>5148</v>
      </c>
      <c r="G47" s="1004"/>
      <c r="H47" s="1004"/>
      <c r="I47" s="1004"/>
      <c r="J47" s="1005"/>
      <c r="K47" s="1004"/>
      <c r="L47" s="1005"/>
      <c r="M47" s="1004" t="s">
        <v>113</v>
      </c>
      <c r="N47" s="1004" t="s">
        <v>113</v>
      </c>
      <c r="O47" s="1004"/>
      <c r="P47" s="1004"/>
      <c r="Q47" s="1004"/>
      <c r="R47" s="1004"/>
      <c r="S47" s="1004"/>
      <c r="T47" s="1004"/>
      <c r="U47" s="1004" t="s">
        <v>5149</v>
      </c>
      <c r="V47" s="1004" t="s">
        <v>5150</v>
      </c>
      <c r="W47" s="1004" t="s">
        <v>68</v>
      </c>
      <c r="X47" s="1004" t="s">
        <v>68</v>
      </c>
      <c r="Y47" s="1004" t="s">
        <v>68</v>
      </c>
      <c r="Z47" s="1004" t="s">
        <v>69</v>
      </c>
      <c r="AA47" s="1004"/>
      <c r="AB47" s="1004">
        <v>18000000021</v>
      </c>
      <c r="AC47" s="1006">
        <v>53</v>
      </c>
      <c r="AD47" s="1007">
        <v>0</v>
      </c>
      <c r="AE47" s="1007">
        <v>0</v>
      </c>
      <c r="AF47" s="1008">
        <v>84.800000000000011</v>
      </c>
      <c r="AG47" s="1008">
        <v>0</v>
      </c>
      <c r="AH47" s="786">
        <f>AF47-AG47</f>
        <v>84.800000000000011</v>
      </c>
      <c r="AI47" s="786">
        <f>AF47*1.07</f>
        <v>90.736000000000018</v>
      </c>
      <c r="AJ47" s="1009"/>
    </row>
    <row r="48" spans="1:36" ht="15.75" thickBot="1"/>
    <row r="49" spans="1:36" s="1002" customFormat="1" ht="15.75" thickBot="1">
      <c r="A49" s="571" t="s">
        <v>22</v>
      </c>
      <c r="B49" s="925" t="s">
        <v>23</v>
      </c>
      <c r="C49" s="925" t="s">
        <v>24</v>
      </c>
      <c r="D49" s="925" t="s">
        <v>25</v>
      </c>
      <c r="E49" s="925" t="s">
        <v>26</v>
      </c>
      <c r="F49" s="925" t="s">
        <v>27</v>
      </c>
      <c r="G49" s="925" t="s">
        <v>28</v>
      </c>
      <c r="H49" s="925" t="s">
        <v>29</v>
      </c>
      <c r="I49" s="925" t="s">
        <v>30</v>
      </c>
      <c r="J49" s="925" t="s">
        <v>31</v>
      </c>
      <c r="K49" s="925" t="s">
        <v>32</v>
      </c>
      <c r="L49" s="925" t="s">
        <v>33</v>
      </c>
      <c r="M49" s="925" t="s">
        <v>34</v>
      </c>
      <c r="N49" s="925" t="s">
        <v>35</v>
      </c>
      <c r="O49" s="925" t="s">
        <v>36</v>
      </c>
      <c r="P49" s="925" t="s">
        <v>37</v>
      </c>
      <c r="Q49" s="925" t="s">
        <v>38</v>
      </c>
      <c r="R49" s="925" t="s">
        <v>39</v>
      </c>
      <c r="S49" s="925" t="s">
        <v>40</v>
      </c>
      <c r="T49" s="925" t="s">
        <v>41</v>
      </c>
      <c r="U49" s="925" t="s">
        <v>42</v>
      </c>
      <c r="V49" s="925" t="s">
        <v>43</v>
      </c>
      <c r="W49" s="925" t="s">
        <v>44</v>
      </c>
      <c r="X49" s="925" t="s">
        <v>45</v>
      </c>
      <c r="Y49" s="925" t="s">
        <v>46</v>
      </c>
      <c r="Z49" s="925" t="s">
        <v>47</v>
      </c>
      <c r="AA49" s="925" t="s">
        <v>48</v>
      </c>
      <c r="AB49" s="925" t="s">
        <v>49</v>
      </c>
      <c r="AC49" s="583" t="s">
        <v>50</v>
      </c>
      <c r="AD49" s="583" t="s">
        <v>51</v>
      </c>
      <c r="AE49" s="583" t="s">
        <v>52</v>
      </c>
      <c r="AF49" s="583" t="s">
        <v>53</v>
      </c>
      <c r="AG49" s="583" t="s">
        <v>54</v>
      </c>
      <c r="AH49" s="995" t="s">
        <v>55</v>
      </c>
      <c r="AI49" s="995" t="s">
        <v>56</v>
      </c>
    </row>
    <row r="50" spans="1:36" s="346" customFormat="1">
      <c r="A50" s="1011">
        <v>1</v>
      </c>
      <c r="B50" s="343" t="s">
        <v>5042</v>
      </c>
      <c r="C50" s="343" t="s">
        <v>5151</v>
      </c>
      <c r="D50" s="343" t="s">
        <v>5152</v>
      </c>
      <c r="E50" s="343" t="s">
        <v>5153</v>
      </c>
      <c r="F50" s="343" t="s">
        <v>5154</v>
      </c>
      <c r="G50" s="343"/>
      <c r="H50" s="343"/>
      <c r="I50" s="343"/>
      <c r="J50" s="343"/>
      <c r="K50" s="343"/>
      <c r="L50" s="343"/>
      <c r="M50" s="343" t="s">
        <v>113</v>
      </c>
      <c r="N50" s="343" t="s">
        <v>113</v>
      </c>
      <c r="O50" s="343"/>
      <c r="P50" s="343"/>
      <c r="Q50" s="343"/>
      <c r="R50" s="343"/>
      <c r="S50" s="343"/>
      <c r="T50" s="343"/>
      <c r="U50" s="343" t="s">
        <v>5155</v>
      </c>
      <c r="V50" s="343" t="s">
        <v>68</v>
      </c>
      <c r="W50" s="343" t="s">
        <v>68</v>
      </c>
      <c r="X50" s="343" t="s">
        <v>68</v>
      </c>
      <c r="Y50" s="343" t="s">
        <v>68</v>
      </c>
      <c r="Z50" s="343" t="s">
        <v>69</v>
      </c>
      <c r="AA50" s="343"/>
      <c r="AB50" s="343">
        <v>18024000021</v>
      </c>
      <c r="AC50" s="344">
        <v>12</v>
      </c>
      <c r="AD50" s="1012">
        <v>0</v>
      </c>
      <c r="AE50" s="1012">
        <v>0</v>
      </c>
      <c r="AF50" s="1013">
        <v>19.200000000000003</v>
      </c>
      <c r="AG50" s="1013">
        <v>0</v>
      </c>
      <c r="AH50" s="407">
        <f t="shared" ref="AH50:AH81" si="5">AF50-AG50</f>
        <v>19.200000000000003</v>
      </c>
      <c r="AI50" s="407">
        <f>AF50*1.07</f>
        <v>20.544000000000004</v>
      </c>
      <c r="AJ50" s="345"/>
    </row>
    <row r="51" spans="1:36" s="346" customFormat="1">
      <c r="A51" s="1011">
        <v>2</v>
      </c>
      <c r="B51" s="343" t="s">
        <v>5042</v>
      </c>
      <c r="C51" s="343" t="s">
        <v>5156</v>
      </c>
      <c r="D51" s="343" t="s">
        <v>5152</v>
      </c>
      <c r="E51" s="343" t="s">
        <v>5153</v>
      </c>
      <c r="F51" s="343" t="s">
        <v>5154</v>
      </c>
      <c r="G51" s="343"/>
      <c r="H51" s="343"/>
      <c r="I51" s="343"/>
      <c r="J51" s="343"/>
      <c r="K51" s="343"/>
      <c r="L51" s="343"/>
      <c r="M51" s="343" t="s">
        <v>113</v>
      </c>
      <c r="N51" s="343" t="s">
        <v>113</v>
      </c>
      <c r="O51" s="343"/>
      <c r="P51" s="343"/>
      <c r="Q51" s="343"/>
      <c r="R51" s="343"/>
      <c r="S51" s="343"/>
      <c r="T51" s="343"/>
      <c r="U51" s="343" t="s">
        <v>5157</v>
      </c>
      <c r="V51" s="343" t="s">
        <v>68</v>
      </c>
      <c r="W51" s="343" t="s">
        <v>68</v>
      </c>
      <c r="X51" s="343" t="s">
        <v>68</v>
      </c>
      <c r="Y51" s="343" t="s">
        <v>68</v>
      </c>
      <c r="Z51" s="343" t="s">
        <v>69</v>
      </c>
      <c r="AA51" s="343"/>
      <c r="AB51" s="343">
        <v>18024000031</v>
      </c>
      <c r="AC51" s="344">
        <v>12</v>
      </c>
      <c r="AD51" s="1012">
        <v>0</v>
      </c>
      <c r="AE51" s="1012">
        <v>0</v>
      </c>
      <c r="AF51" s="1013">
        <v>19.200000000000003</v>
      </c>
      <c r="AG51" s="1013">
        <v>0</v>
      </c>
      <c r="AH51" s="407">
        <f t="shared" si="5"/>
        <v>19.200000000000003</v>
      </c>
      <c r="AI51" s="407">
        <f t="shared" ref="AI51:AI112" si="6">AF51*1.07</f>
        <v>20.544000000000004</v>
      </c>
      <c r="AJ51" s="345"/>
    </row>
    <row r="52" spans="1:36" s="346" customFormat="1">
      <c r="A52" s="1011">
        <v>3</v>
      </c>
      <c r="B52" s="343" t="s">
        <v>5042</v>
      </c>
      <c r="C52" s="343" t="s">
        <v>5158</v>
      </c>
      <c r="D52" s="343" t="s">
        <v>5152</v>
      </c>
      <c r="E52" s="343" t="s">
        <v>3991</v>
      </c>
      <c r="F52" s="343" t="s">
        <v>5159</v>
      </c>
      <c r="G52" s="343"/>
      <c r="H52" s="343"/>
      <c r="I52" s="343"/>
      <c r="J52" s="343"/>
      <c r="K52" s="343"/>
      <c r="L52" s="343"/>
      <c r="M52" s="343" t="s">
        <v>113</v>
      </c>
      <c r="N52" s="343" t="s">
        <v>113</v>
      </c>
      <c r="O52" s="343"/>
      <c r="P52" s="343"/>
      <c r="Q52" s="343"/>
      <c r="R52" s="343"/>
      <c r="S52" s="343"/>
      <c r="T52" s="343"/>
      <c r="U52" s="343" t="s">
        <v>5160</v>
      </c>
      <c r="V52" s="343" t="s">
        <v>68</v>
      </c>
      <c r="W52" s="343" t="s">
        <v>68</v>
      </c>
      <c r="X52" s="343" t="s">
        <v>68</v>
      </c>
      <c r="Y52" s="343" t="s">
        <v>68</v>
      </c>
      <c r="Z52" s="343" t="s">
        <v>69</v>
      </c>
      <c r="AA52" s="343"/>
      <c r="AB52" s="343">
        <v>18024000021</v>
      </c>
      <c r="AC52" s="344">
        <v>15</v>
      </c>
      <c r="AD52" s="1012">
        <v>0</v>
      </c>
      <c r="AE52" s="1012">
        <v>0</v>
      </c>
      <c r="AF52" s="1013">
        <v>24</v>
      </c>
      <c r="AG52" s="1013">
        <v>0</v>
      </c>
      <c r="AH52" s="407">
        <f t="shared" si="5"/>
        <v>24</v>
      </c>
      <c r="AI52" s="407">
        <f t="shared" si="6"/>
        <v>25.68</v>
      </c>
      <c r="AJ52" s="345"/>
    </row>
    <row r="53" spans="1:36" s="346" customFormat="1">
      <c r="A53" s="1011">
        <v>4</v>
      </c>
      <c r="B53" s="343" t="s">
        <v>5042</v>
      </c>
      <c r="C53" s="343" t="s">
        <v>5161</v>
      </c>
      <c r="D53" s="343" t="s">
        <v>5152</v>
      </c>
      <c r="E53" s="343" t="s">
        <v>3991</v>
      </c>
      <c r="F53" s="343" t="s">
        <v>5159</v>
      </c>
      <c r="G53" s="343"/>
      <c r="H53" s="343"/>
      <c r="I53" s="343"/>
      <c r="J53" s="343"/>
      <c r="K53" s="343"/>
      <c r="L53" s="343"/>
      <c r="M53" s="343" t="s">
        <v>113</v>
      </c>
      <c r="N53" s="343" t="s">
        <v>113</v>
      </c>
      <c r="O53" s="343"/>
      <c r="P53" s="343"/>
      <c r="Q53" s="343"/>
      <c r="R53" s="343"/>
      <c r="S53" s="343"/>
      <c r="T53" s="343"/>
      <c r="U53" s="343" t="s">
        <v>5162</v>
      </c>
      <c r="V53" s="343" t="s">
        <v>68</v>
      </c>
      <c r="W53" s="343" t="s">
        <v>68</v>
      </c>
      <c r="X53" s="343" t="s">
        <v>68</v>
      </c>
      <c r="Y53" s="343" t="s">
        <v>68</v>
      </c>
      <c r="Z53" s="343" t="s">
        <v>69</v>
      </c>
      <c r="AA53" s="343"/>
      <c r="AB53" s="343">
        <v>18024000021</v>
      </c>
      <c r="AC53" s="344">
        <v>15</v>
      </c>
      <c r="AD53" s="1012">
        <v>0</v>
      </c>
      <c r="AE53" s="1012">
        <v>0</v>
      </c>
      <c r="AF53" s="1013">
        <v>24</v>
      </c>
      <c r="AG53" s="1013">
        <v>0</v>
      </c>
      <c r="AH53" s="407">
        <f t="shared" si="5"/>
        <v>24</v>
      </c>
      <c r="AI53" s="407">
        <f t="shared" si="6"/>
        <v>25.68</v>
      </c>
      <c r="AJ53" s="345"/>
    </row>
    <row r="54" spans="1:36" s="346" customFormat="1">
      <c r="A54" s="1011">
        <v>5</v>
      </c>
      <c r="B54" s="343" t="s">
        <v>5042</v>
      </c>
      <c r="C54" s="343" t="s">
        <v>5163</v>
      </c>
      <c r="D54" s="343" t="s">
        <v>5152</v>
      </c>
      <c r="E54" s="343" t="s">
        <v>3991</v>
      </c>
      <c r="F54" s="343" t="s">
        <v>5159</v>
      </c>
      <c r="G54" s="343"/>
      <c r="H54" s="343"/>
      <c r="I54" s="343"/>
      <c r="J54" s="343"/>
      <c r="K54" s="343"/>
      <c r="L54" s="343"/>
      <c r="M54" s="343" t="s">
        <v>113</v>
      </c>
      <c r="N54" s="343" t="s">
        <v>113</v>
      </c>
      <c r="O54" s="343"/>
      <c r="P54" s="343"/>
      <c r="Q54" s="343"/>
      <c r="R54" s="343"/>
      <c r="S54" s="343"/>
      <c r="T54" s="343"/>
      <c r="U54" s="343" t="s">
        <v>5164</v>
      </c>
      <c r="V54" s="343" t="s">
        <v>68</v>
      </c>
      <c r="W54" s="343" t="s">
        <v>68</v>
      </c>
      <c r="X54" s="343" t="s">
        <v>68</v>
      </c>
      <c r="Y54" s="343" t="s">
        <v>68</v>
      </c>
      <c r="Z54" s="343" t="s">
        <v>69</v>
      </c>
      <c r="AA54" s="343"/>
      <c r="AB54" s="343">
        <v>18024000021</v>
      </c>
      <c r="AC54" s="344">
        <v>15</v>
      </c>
      <c r="AD54" s="1012">
        <v>0</v>
      </c>
      <c r="AE54" s="1012">
        <v>0</v>
      </c>
      <c r="AF54" s="1013">
        <v>24</v>
      </c>
      <c r="AG54" s="1013">
        <v>0</v>
      </c>
      <c r="AH54" s="407">
        <f t="shared" si="5"/>
        <v>24</v>
      </c>
      <c r="AI54" s="407">
        <f t="shared" si="6"/>
        <v>25.68</v>
      </c>
      <c r="AJ54" s="345"/>
    </row>
    <row r="55" spans="1:36" s="346" customFormat="1">
      <c r="A55" s="1011">
        <v>6</v>
      </c>
      <c r="B55" s="343" t="s">
        <v>5042</v>
      </c>
      <c r="C55" s="343" t="s">
        <v>5165</v>
      </c>
      <c r="D55" s="343" t="s">
        <v>5152</v>
      </c>
      <c r="E55" s="343" t="s">
        <v>5153</v>
      </c>
      <c r="F55" s="343" t="s">
        <v>5166</v>
      </c>
      <c r="G55" s="343"/>
      <c r="H55" s="343"/>
      <c r="I55" s="343"/>
      <c r="J55" s="343"/>
      <c r="K55" s="343"/>
      <c r="L55" s="343"/>
      <c r="M55" s="343" t="s">
        <v>113</v>
      </c>
      <c r="N55" s="343" t="s">
        <v>113</v>
      </c>
      <c r="O55" s="343"/>
      <c r="P55" s="343"/>
      <c r="Q55" s="343"/>
      <c r="R55" s="343"/>
      <c r="S55" s="343"/>
      <c r="T55" s="343"/>
      <c r="U55" s="343" t="s">
        <v>5167</v>
      </c>
      <c r="V55" s="343" t="s">
        <v>68</v>
      </c>
      <c r="W55" s="343" t="s">
        <v>68</v>
      </c>
      <c r="X55" s="343" t="s">
        <v>68</v>
      </c>
      <c r="Y55" s="343" t="s">
        <v>68</v>
      </c>
      <c r="Z55" s="343" t="s">
        <v>69</v>
      </c>
      <c r="AA55" s="343"/>
      <c r="AB55" s="343">
        <v>18024000021</v>
      </c>
      <c r="AC55" s="344">
        <v>21</v>
      </c>
      <c r="AD55" s="1012">
        <v>0</v>
      </c>
      <c r="AE55" s="1012">
        <v>0</v>
      </c>
      <c r="AF55" s="1013">
        <v>33.6</v>
      </c>
      <c r="AG55" s="1013">
        <v>0</v>
      </c>
      <c r="AH55" s="407">
        <f t="shared" si="5"/>
        <v>33.6</v>
      </c>
      <c r="AI55" s="407">
        <f t="shared" si="6"/>
        <v>35.952000000000005</v>
      </c>
      <c r="AJ55" s="345"/>
    </row>
    <row r="56" spans="1:36" s="346" customFormat="1">
      <c r="A56" s="1011">
        <v>7</v>
      </c>
      <c r="B56" s="343" t="s">
        <v>5042</v>
      </c>
      <c r="C56" s="343" t="s">
        <v>5168</v>
      </c>
      <c r="D56" s="343" t="s">
        <v>5152</v>
      </c>
      <c r="E56" s="343" t="s">
        <v>5153</v>
      </c>
      <c r="F56" s="343" t="s">
        <v>5166</v>
      </c>
      <c r="G56" s="343"/>
      <c r="H56" s="343"/>
      <c r="I56" s="343"/>
      <c r="J56" s="343"/>
      <c r="K56" s="343"/>
      <c r="L56" s="343"/>
      <c r="M56" s="343" t="s">
        <v>113</v>
      </c>
      <c r="N56" s="343" t="s">
        <v>113</v>
      </c>
      <c r="O56" s="343"/>
      <c r="P56" s="343"/>
      <c r="Q56" s="343"/>
      <c r="R56" s="343"/>
      <c r="S56" s="343"/>
      <c r="T56" s="343"/>
      <c r="U56" s="343" t="s">
        <v>5169</v>
      </c>
      <c r="V56" s="343" t="s">
        <v>68</v>
      </c>
      <c r="W56" s="343" t="s">
        <v>68</v>
      </c>
      <c r="X56" s="343" t="s">
        <v>68</v>
      </c>
      <c r="Y56" s="343" t="s">
        <v>68</v>
      </c>
      <c r="Z56" s="343" t="s">
        <v>69</v>
      </c>
      <c r="AA56" s="343"/>
      <c r="AB56" s="343">
        <v>18024000021</v>
      </c>
      <c r="AC56" s="344">
        <v>21</v>
      </c>
      <c r="AD56" s="1012">
        <v>0</v>
      </c>
      <c r="AE56" s="1012">
        <v>0</v>
      </c>
      <c r="AF56" s="1013">
        <v>33.6</v>
      </c>
      <c r="AG56" s="1013">
        <v>0</v>
      </c>
      <c r="AH56" s="407">
        <f t="shared" si="5"/>
        <v>33.6</v>
      </c>
      <c r="AI56" s="407">
        <f t="shared" si="6"/>
        <v>35.952000000000005</v>
      </c>
      <c r="AJ56" s="345"/>
    </row>
    <row r="57" spans="1:36" s="346" customFormat="1">
      <c r="A57" s="1011">
        <v>8</v>
      </c>
      <c r="B57" s="343" t="s">
        <v>5042</v>
      </c>
      <c r="C57" s="343" t="s">
        <v>5170</v>
      </c>
      <c r="D57" s="343" t="s">
        <v>5152</v>
      </c>
      <c r="E57" s="343" t="s">
        <v>5153</v>
      </c>
      <c r="F57" s="343" t="s">
        <v>5166</v>
      </c>
      <c r="G57" s="343"/>
      <c r="H57" s="343"/>
      <c r="I57" s="343"/>
      <c r="J57" s="343"/>
      <c r="K57" s="343"/>
      <c r="L57" s="343"/>
      <c r="M57" s="343" t="s">
        <v>113</v>
      </c>
      <c r="N57" s="343" t="s">
        <v>113</v>
      </c>
      <c r="O57" s="343"/>
      <c r="P57" s="343"/>
      <c r="Q57" s="343"/>
      <c r="R57" s="343"/>
      <c r="S57" s="343"/>
      <c r="T57" s="343"/>
      <c r="U57" s="343" t="s">
        <v>5171</v>
      </c>
      <c r="V57" s="343" t="s">
        <v>68</v>
      </c>
      <c r="W57" s="343" t="s">
        <v>68</v>
      </c>
      <c r="X57" s="343" t="s">
        <v>68</v>
      </c>
      <c r="Y57" s="343" t="s">
        <v>68</v>
      </c>
      <c r="Z57" s="343" t="s">
        <v>69</v>
      </c>
      <c r="AA57" s="343"/>
      <c r="AB57" s="343">
        <v>18024000021</v>
      </c>
      <c r="AC57" s="344">
        <v>21</v>
      </c>
      <c r="AD57" s="1012">
        <v>0</v>
      </c>
      <c r="AE57" s="1012">
        <v>0</v>
      </c>
      <c r="AF57" s="1013">
        <v>33.6</v>
      </c>
      <c r="AG57" s="1013">
        <v>0</v>
      </c>
      <c r="AH57" s="407">
        <f t="shared" si="5"/>
        <v>33.6</v>
      </c>
      <c r="AI57" s="407">
        <f t="shared" si="6"/>
        <v>35.952000000000005</v>
      </c>
      <c r="AJ57" s="345"/>
    </row>
    <row r="58" spans="1:36" s="346" customFormat="1">
      <c r="A58" s="1011">
        <v>9</v>
      </c>
      <c r="B58" s="343" t="s">
        <v>5042</v>
      </c>
      <c r="C58" s="343" t="s">
        <v>5172</v>
      </c>
      <c r="D58" s="343" t="s">
        <v>5152</v>
      </c>
      <c r="E58" s="343" t="s">
        <v>5153</v>
      </c>
      <c r="F58" s="343" t="s">
        <v>5166</v>
      </c>
      <c r="G58" s="343"/>
      <c r="H58" s="343"/>
      <c r="I58" s="343"/>
      <c r="J58" s="343"/>
      <c r="K58" s="343"/>
      <c r="L58" s="343"/>
      <c r="M58" s="343" t="s">
        <v>113</v>
      </c>
      <c r="N58" s="343" t="s">
        <v>113</v>
      </c>
      <c r="O58" s="343"/>
      <c r="P58" s="343"/>
      <c r="Q58" s="343"/>
      <c r="R58" s="343"/>
      <c r="S58" s="343"/>
      <c r="T58" s="343"/>
      <c r="U58" s="343" t="s">
        <v>5173</v>
      </c>
      <c r="V58" s="343" t="s">
        <v>68</v>
      </c>
      <c r="W58" s="343" t="s">
        <v>68</v>
      </c>
      <c r="X58" s="343" t="s">
        <v>68</v>
      </c>
      <c r="Y58" s="343" t="s">
        <v>68</v>
      </c>
      <c r="Z58" s="343" t="s">
        <v>69</v>
      </c>
      <c r="AA58" s="343"/>
      <c r="AB58" s="343">
        <v>18024000021</v>
      </c>
      <c r="AC58" s="344">
        <v>21</v>
      </c>
      <c r="AD58" s="1012">
        <v>0</v>
      </c>
      <c r="AE58" s="1012">
        <v>0</v>
      </c>
      <c r="AF58" s="1013">
        <v>33.6</v>
      </c>
      <c r="AG58" s="1013">
        <v>0</v>
      </c>
      <c r="AH58" s="407">
        <f t="shared" si="5"/>
        <v>33.6</v>
      </c>
      <c r="AI58" s="407">
        <f t="shared" si="6"/>
        <v>35.952000000000005</v>
      </c>
      <c r="AJ58" s="345"/>
    </row>
    <row r="59" spans="1:36" s="346" customFormat="1">
      <c r="A59" s="1011">
        <v>10</v>
      </c>
      <c r="B59" s="343" t="s">
        <v>5042</v>
      </c>
      <c r="C59" s="343" t="s">
        <v>5174</v>
      </c>
      <c r="D59" s="343" t="s">
        <v>5152</v>
      </c>
      <c r="E59" s="343" t="s">
        <v>5153</v>
      </c>
      <c r="F59" s="343" t="s">
        <v>5166</v>
      </c>
      <c r="G59" s="343"/>
      <c r="H59" s="343"/>
      <c r="I59" s="343"/>
      <c r="J59" s="343"/>
      <c r="K59" s="343"/>
      <c r="L59" s="343"/>
      <c r="M59" s="343" t="s">
        <v>113</v>
      </c>
      <c r="N59" s="343" t="s">
        <v>113</v>
      </c>
      <c r="O59" s="343"/>
      <c r="P59" s="343"/>
      <c r="Q59" s="343"/>
      <c r="R59" s="343"/>
      <c r="S59" s="343"/>
      <c r="T59" s="343"/>
      <c r="U59" s="343" t="s">
        <v>5175</v>
      </c>
      <c r="V59" s="343" t="s">
        <v>68</v>
      </c>
      <c r="W59" s="343" t="s">
        <v>68</v>
      </c>
      <c r="X59" s="343" t="s">
        <v>68</v>
      </c>
      <c r="Y59" s="343" t="s">
        <v>68</v>
      </c>
      <c r="Z59" s="343" t="s">
        <v>69</v>
      </c>
      <c r="AA59" s="343"/>
      <c r="AB59" s="343">
        <v>18024000021</v>
      </c>
      <c r="AC59" s="344">
        <v>21</v>
      </c>
      <c r="AD59" s="1012">
        <v>0</v>
      </c>
      <c r="AE59" s="1012">
        <v>0</v>
      </c>
      <c r="AF59" s="1013">
        <v>33.6</v>
      </c>
      <c r="AG59" s="1013">
        <v>0</v>
      </c>
      <c r="AH59" s="407">
        <f t="shared" si="5"/>
        <v>33.6</v>
      </c>
      <c r="AI59" s="407">
        <f t="shared" si="6"/>
        <v>35.952000000000005</v>
      </c>
      <c r="AJ59" s="345"/>
    </row>
    <row r="60" spans="1:36" s="346" customFormat="1">
      <c r="A60" s="1011">
        <v>11</v>
      </c>
      <c r="B60" s="343" t="s">
        <v>5042</v>
      </c>
      <c r="C60" s="343" t="s">
        <v>5176</v>
      </c>
      <c r="D60" s="343" t="s">
        <v>5152</v>
      </c>
      <c r="E60" s="343" t="s">
        <v>5153</v>
      </c>
      <c r="F60" s="343" t="s">
        <v>5166</v>
      </c>
      <c r="G60" s="343"/>
      <c r="H60" s="343"/>
      <c r="I60" s="343"/>
      <c r="J60" s="343"/>
      <c r="K60" s="343"/>
      <c r="L60" s="343"/>
      <c r="M60" s="343" t="s">
        <v>113</v>
      </c>
      <c r="N60" s="343" t="s">
        <v>113</v>
      </c>
      <c r="O60" s="343"/>
      <c r="P60" s="343"/>
      <c r="Q60" s="343"/>
      <c r="R60" s="343"/>
      <c r="S60" s="343"/>
      <c r="T60" s="343"/>
      <c r="U60" s="343" t="s">
        <v>5177</v>
      </c>
      <c r="V60" s="343" t="s">
        <v>68</v>
      </c>
      <c r="W60" s="343" t="s">
        <v>68</v>
      </c>
      <c r="X60" s="343" t="s">
        <v>68</v>
      </c>
      <c r="Y60" s="343" t="s">
        <v>68</v>
      </c>
      <c r="Z60" s="343" t="s">
        <v>69</v>
      </c>
      <c r="AA60" s="343"/>
      <c r="AB60" s="343">
        <v>18024000021</v>
      </c>
      <c r="AC60" s="344">
        <v>21</v>
      </c>
      <c r="AD60" s="1012">
        <v>0</v>
      </c>
      <c r="AE60" s="1012">
        <v>0</v>
      </c>
      <c r="AF60" s="1013">
        <v>33.6</v>
      </c>
      <c r="AG60" s="1013">
        <v>0</v>
      </c>
      <c r="AH60" s="407">
        <f t="shared" si="5"/>
        <v>33.6</v>
      </c>
      <c r="AI60" s="407">
        <f t="shared" si="6"/>
        <v>35.952000000000005</v>
      </c>
      <c r="AJ60" s="345"/>
    </row>
    <row r="61" spans="1:36" s="346" customFormat="1">
      <c r="A61" s="1011">
        <v>12</v>
      </c>
      <c r="B61" s="343" t="s">
        <v>5042</v>
      </c>
      <c r="C61" s="343" t="s">
        <v>5178</v>
      </c>
      <c r="D61" s="343" t="s">
        <v>5152</v>
      </c>
      <c r="E61" s="343" t="s">
        <v>5153</v>
      </c>
      <c r="F61" s="343" t="s">
        <v>5166</v>
      </c>
      <c r="G61" s="343"/>
      <c r="H61" s="343"/>
      <c r="I61" s="343"/>
      <c r="J61" s="343"/>
      <c r="K61" s="343"/>
      <c r="L61" s="343"/>
      <c r="M61" s="343" t="s">
        <v>113</v>
      </c>
      <c r="N61" s="343" t="s">
        <v>113</v>
      </c>
      <c r="O61" s="343"/>
      <c r="P61" s="343"/>
      <c r="Q61" s="343"/>
      <c r="R61" s="343"/>
      <c r="S61" s="343"/>
      <c r="T61" s="343"/>
      <c r="U61" s="343" t="s">
        <v>5179</v>
      </c>
      <c r="V61" s="343" t="s">
        <v>68</v>
      </c>
      <c r="W61" s="343" t="s">
        <v>68</v>
      </c>
      <c r="X61" s="343" t="s">
        <v>68</v>
      </c>
      <c r="Y61" s="343" t="s">
        <v>68</v>
      </c>
      <c r="Z61" s="343" t="s">
        <v>69</v>
      </c>
      <c r="AA61" s="343"/>
      <c r="AB61" s="343">
        <v>18024000021</v>
      </c>
      <c r="AC61" s="344">
        <v>21</v>
      </c>
      <c r="AD61" s="1012">
        <v>0</v>
      </c>
      <c r="AE61" s="1012">
        <v>0</v>
      </c>
      <c r="AF61" s="1013">
        <v>33.6</v>
      </c>
      <c r="AG61" s="1013">
        <v>0</v>
      </c>
      <c r="AH61" s="407">
        <f t="shared" si="5"/>
        <v>33.6</v>
      </c>
      <c r="AI61" s="407">
        <f t="shared" si="6"/>
        <v>35.952000000000005</v>
      </c>
      <c r="AJ61" s="345"/>
    </row>
    <row r="62" spans="1:36" s="346" customFormat="1">
      <c r="A62" s="1011">
        <v>13</v>
      </c>
      <c r="B62" s="343" t="s">
        <v>5042</v>
      </c>
      <c r="C62" s="343" t="s">
        <v>5180</v>
      </c>
      <c r="D62" s="343" t="s">
        <v>5152</v>
      </c>
      <c r="E62" s="343" t="s">
        <v>5153</v>
      </c>
      <c r="F62" s="343" t="s">
        <v>5166</v>
      </c>
      <c r="G62" s="343"/>
      <c r="H62" s="343"/>
      <c r="I62" s="343"/>
      <c r="J62" s="343"/>
      <c r="K62" s="343"/>
      <c r="L62" s="343"/>
      <c r="M62" s="343" t="s">
        <v>113</v>
      </c>
      <c r="N62" s="343" t="s">
        <v>113</v>
      </c>
      <c r="O62" s="343"/>
      <c r="P62" s="343"/>
      <c r="Q62" s="343"/>
      <c r="R62" s="343"/>
      <c r="S62" s="343"/>
      <c r="T62" s="343"/>
      <c r="U62" s="343" t="s">
        <v>5181</v>
      </c>
      <c r="V62" s="343" t="s">
        <v>68</v>
      </c>
      <c r="W62" s="343" t="s">
        <v>68</v>
      </c>
      <c r="X62" s="343" t="s">
        <v>68</v>
      </c>
      <c r="Y62" s="343" t="s">
        <v>68</v>
      </c>
      <c r="Z62" s="343" t="s">
        <v>69</v>
      </c>
      <c r="AA62" s="343"/>
      <c r="AB62" s="343">
        <v>18024000021</v>
      </c>
      <c r="AC62" s="344">
        <v>12</v>
      </c>
      <c r="AD62" s="1012">
        <v>0</v>
      </c>
      <c r="AE62" s="1012">
        <v>0</v>
      </c>
      <c r="AF62" s="1013">
        <v>19.200000000000003</v>
      </c>
      <c r="AG62" s="1013">
        <v>0</v>
      </c>
      <c r="AH62" s="407">
        <f t="shared" si="5"/>
        <v>19.200000000000003</v>
      </c>
      <c r="AI62" s="407">
        <f t="shared" si="6"/>
        <v>20.544000000000004</v>
      </c>
      <c r="AJ62" s="345"/>
    </row>
    <row r="63" spans="1:36" s="346" customFormat="1">
      <c r="A63" s="1011">
        <v>14</v>
      </c>
      <c r="B63" s="343" t="s">
        <v>5042</v>
      </c>
      <c r="C63" s="343" t="s">
        <v>5182</v>
      </c>
      <c r="D63" s="343" t="s">
        <v>5152</v>
      </c>
      <c r="E63" s="343" t="s">
        <v>5153</v>
      </c>
      <c r="F63" s="343" t="s">
        <v>5183</v>
      </c>
      <c r="G63" s="343"/>
      <c r="H63" s="343"/>
      <c r="I63" s="343"/>
      <c r="J63" s="343"/>
      <c r="K63" s="343"/>
      <c r="L63" s="343"/>
      <c r="M63" s="343" t="s">
        <v>113</v>
      </c>
      <c r="N63" s="343" t="s">
        <v>113</v>
      </c>
      <c r="O63" s="343"/>
      <c r="P63" s="343"/>
      <c r="Q63" s="343"/>
      <c r="R63" s="343"/>
      <c r="S63" s="343"/>
      <c r="T63" s="343"/>
      <c r="U63" s="343" t="s">
        <v>5184</v>
      </c>
      <c r="V63" s="343" t="s">
        <v>68</v>
      </c>
      <c r="W63" s="343" t="s">
        <v>68</v>
      </c>
      <c r="X63" s="343" t="s">
        <v>68</v>
      </c>
      <c r="Y63" s="343" t="s">
        <v>68</v>
      </c>
      <c r="Z63" s="343" t="s">
        <v>69</v>
      </c>
      <c r="AA63" s="343"/>
      <c r="AB63" s="343">
        <v>18024000021</v>
      </c>
      <c r="AC63" s="344">
        <v>12</v>
      </c>
      <c r="AD63" s="1012">
        <v>0</v>
      </c>
      <c r="AE63" s="1012">
        <v>0</v>
      </c>
      <c r="AF63" s="1013">
        <v>19.200000000000003</v>
      </c>
      <c r="AG63" s="1013">
        <v>0</v>
      </c>
      <c r="AH63" s="407">
        <f t="shared" si="5"/>
        <v>19.200000000000003</v>
      </c>
      <c r="AI63" s="407">
        <f t="shared" si="6"/>
        <v>20.544000000000004</v>
      </c>
      <c r="AJ63" s="345"/>
    </row>
    <row r="64" spans="1:36" s="346" customFormat="1">
      <c r="A64" s="1011">
        <v>15</v>
      </c>
      <c r="B64" s="343" t="s">
        <v>5042</v>
      </c>
      <c r="C64" s="343" t="s">
        <v>5185</v>
      </c>
      <c r="D64" s="343" t="s">
        <v>5152</v>
      </c>
      <c r="E64" s="343" t="s">
        <v>3991</v>
      </c>
      <c r="F64" s="343" t="s">
        <v>5183</v>
      </c>
      <c r="G64" s="343"/>
      <c r="H64" s="343"/>
      <c r="I64" s="343"/>
      <c r="J64" s="343"/>
      <c r="K64" s="343"/>
      <c r="L64" s="343"/>
      <c r="M64" s="343" t="s">
        <v>113</v>
      </c>
      <c r="N64" s="343" t="s">
        <v>113</v>
      </c>
      <c r="O64" s="343"/>
      <c r="P64" s="343"/>
      <c r="Q64" s="343"/>
      <c r="R64" s="343"/>
      <c r="S64" s="343"/>
      <c r="T64" s="343"/>
      <c r="U64" s="343" t="s">
        <v>5186</v>
      </c>
      <c r="V64" s="343" t="s">
        <v>68</v>
      </c>
      <c r="W64" s="343" t="s">
        <v>68</v>
      </c>
      <c r="X64" s="343" t="s">
        <v>68</v>
      </c>
      <c r="Y64" s="343" t="s">
        <v>68</v>
      </c>
      <c r="Z64" s="343" t="s">
        <v>69</v>
      </c>
      <c r="AA64" s="343"/>
      <c r="AB64" s="343">
        <v>18024000021</v>
      </c>
      <c r="AC64" s="344">
        <v>12</v>
      </c>
      <c r="AD64" s="1012">
        <v>0</v>
      </c>
      <c r="AE64" s="1012">
        <v>0</v>
      </c>
      <c r="AF64" s="1013">
        <v>19.200000000000003</v>
      </c>
      <c r="AG64" s="1013">
        <v>0</v>
      </c>
      <c r="AH64" s="407">
        <f t="shared" si="5"/>
        <v>19.200000000000003</v>
      </c>
      <c r="AI64" s="407">
        <f t="shared" si="6"/>
        <v>20.544000000000004</v>
      </c>
      <c r="AJ64" s="345"/>
    </row>
    <row r="65" spans="1:36" s="346" customFormat="1">
      <c r="A65" s="1011">
        <v>16</v>
      </c>
      <c r="B65" s="343" t="s">
        <v>8</v>
      </c>
      <c r="C65" s="343" t="s">
        <v>5187</v>
      </c>
      <c r="D65" s="343" t="s">
        <v>5152</v>
      </c>
      <c r="E65" s="343" t="s">
        <v>5188</v>
      </c>
      <c r="F65" s="343">
        <v>560</v>
      </c>
      <c r="G65" s="343"/>
      <c r="H65" s="343"/>
      <c r="I65" s="343"/>
      <c r="J65" s="343"/>
      <c r="K65" s="343"/>
      <c r="L65" s="343"/>
      <c r="M65" s="343" t="s">
        <v>113</v>
      </c>
      <c r="N65" s="343" t="s">
        <v>113</v>
      </c>
      <c r="O65" s="343"/>
      <c r="P65" s="343"/>
      <c r="Q65" s="343"/>
      <c r="R65" s="343"/>
      <c r="S65" s="343"/>
      <c r="T65" s="343"/>
      <c r="U65" s="343" t="s">
        <v>5189</v>
      </c>
      <c r="V65" s="343" t="s">
        <v>68</v>
      </c>
      <c r="W65" s="343" t="s">
        <v>68</v>
      </c>
      <c r="X65" s="343" t="s">
        <v>68</v>
      </c>
      <c r="Y65" s="343" t="s">
        <v>68</v>
      </c>
      <c r="Z65" s="343" t="s">
        <v>69</v>
      </c>
      <c r="AA65" s="343"/>
      <c r="AB65" s="343">
        <v>18033000011</v>
      </c>
      <c r="AC65" s="344">
        <v>12</v>
      </c>
      <c r="AD65" s="1012">
        <v>0</v>
      </c>
      <c r="AE65" s="1012">
        <v>0</v>
      </c>
      <c r="AF65" s="1013">
        <v>19.200000000000003</v>
      </c>
      <c r="AG65" s="1013">
        <v>0</v>
      </c>
      <c r="AH65" s="407">
        <f t="shared" si="5"/>
        <v>19.200000000000003</v>
      </c>
      <c r="AI65" s="407">
        <f t="shared" si="6"/>
        <v>20.544000000000004</v>
      </c>
      <c r="AJ65" s="345"/>
    </row>
    <row r="66" spans="1:36" s="346" customFormat="1">
      <c r="A66" s="1011">
        <v>17</v>
      </c>
      <c r="B66" s="343" t="s">
        <v>8</v>
      </c>
      <c r="C66" s="343" t="s">
        <v>5190</v>
      </c>
      <c r="D66" s="343" t="s">
        <v>5152</v>
      </c>
      <c r="E66" s="343" t="s">
        <v>5188</v>
      </c>
      <c r="F66" s="343" t="s">
        <v>5191</v>
      </c>
      <c r="G66" s="343"/>
      <c r="H66" s="343"/>
      <c r="I66" s="343"/>
      <c r="J66" s="343"/>
      <c r="K66" s="343"/>
      <c r="L66" s="343"/>
      <c r="M66" s="343" t="s">
        <v>113</v>
      </c>
      <c r="N66" s="343" t="s">
        <v>113</v>
      </c>
      <c r="O66" s="343"/>
      <c r="P66" s="343"/>
      <c r="Q66" s="343"/>
      <c r="R66" s="343"/>
      <c r="S66" s="343"/>
      <c r="T66" s="343"/>
      <c r="U66" s="343" t="s">
        <v>5192</v>
      </c>
      <c r="V66" s="343" t="s">
        <v>68</v>
      </c>
      <c r="W66" s="343" t="s">
        <v>68</v>
      </c>
      <c r="X66" s="343" t="s">
        <v>68</v>
      </c>
      <c r="Y66" s="343" t="s">
        <v>68</v>
      </c>
      <c r="Z66" s="343" t="s">
        <v>69</v>
      </c>
      <c r="AA66" s="343"/>
      <c r="AB66" s="343">
        <v>18000000011</v>
      </c>
      <c r="AC66" s="344">
        <v>12</v>
      </c>
      <c r="AD66" s="1012">
        <v>0</v>
      </c>
      <c r="AE66" s="1012">
        <v>0</v>
      </c>
      <c r="AF66" s="1013">
        <v>19.200000000000003</v>
      </c>
      <c r="AG66" s="1013">
        <v>0</v>
      </c>
      <c r="AH66" s="407">
        <f t="shared" si="5"/>
        <v>19.200000000000003</v>
      </c>
      <c r="AI66" s="407">
        <f t="shared" si="6"/>
        <v>20.544000000000004</v>
      </c>
      <c r="AJ66" s="345"/>
    </row>
    <row r="67" spans="1:36" s="346" customFormat="1">
      <c r="A67" s="1011">
        <v>18</v>
      </c>
      <c r="B67" s="343" t="s">
        <v>8</v>
      </c>
      <c r="C67" s="343" t="s">
        <v>5193</v>
      </c>
      <c r="D67" s="343" t="s">
        <v>5152</v>
      </c>
      <c r="E67" s="343" t="s">
        <v>5188</v>
      </c>
      <c r="F67" s="343" t="s">
        <v>5191</v>
      </c>
      <c r="G67" s="343"/>
      <c r="H67" s="343"/>
      <c r="I67" s="343"/>
      <c r="J67" s="343"/>
      <c r="K67" s="343"/>
      <c r="L67" s="343"/>
      <c r="M67" s="343" t="s">
        <v>113</v>
      </c>
      <c r="N67" s="343" t="s">
        <v>113</v>
      </c>
      <c r="O67" s="343"/>
      <c r="P67" s="343"/>
      <c r="Q67" s="343"/>
      <c r="R67" s="343"/>
      <c r="S67" s="343"/>
      <c r="T67" s="343"/>
      <c r="U67" s="343" t="s">
        <v>5194</v>
      </c>
      <c r="V67" s="343" t="s">
        <v>68</v>
      </c>
      <c r="W67" s="343" t="s">
        <v>68</v>
      </c>
      <c r="X67" s="343" t="s">
        <v>68</v>
      </c>
      <c r="Y67" s="343" t="s">
        <v>68</v>
      </c>
      <c r="Z67" s="343" t="s">
        <v>69</v>
      </c>
      <c r="AA67" s="343"/>
      <c r="AB67" s="343">
        <v>18000000011</v>
      </c>
      <c r="AC67" s="344">
        <v>12</v>
      </c>
      <c r="AD67" s="1012">
        <v>0</v>
      </c>
      <c r="AE67" s="1012">
        <v>0</v>
      </c>
      <c r="AF67" s="1013">
        <v>19.200000000000003</v>
      </c>
      <c r="AG67" s="1013">
        <v>0</v>
      </c>
      <c r="AH67" s="407">
        <f t="shared" si="5"/>
        <v>19.200000000000003</v>
      </c>
      <c r="AI67" s="407">
        <f t="shared" si="6"/>
        <v>20.544000000000004</v>
      </c>
      <c r="AJ67" s="345"/>
    </row>
    <row r="68" spans="1:36" s="346" customFormat="1">
      <c r="A68" s="1011">
        <v>19</v>
      </c>
      <c r="B68" s="343" t="s">
        <v>8</v>
      </c>
      <c r="C68" s="343" t="s">
        <v>5195</v>
      </c>
      <c r="D68" s="343" t="s">
        <v>5152</v>
      </c>
      <c r="E68" s="343" t="s">
        <v>5188</v>
      </c>
      <c r="F68" s="343" t="s">
        <v>5191</v>
      </c>
      <c r="G68" s="343"/>
      <c r="H68" s="343"/>
      <c r="I68" s="343"/>
      <c r="J68" s="343"/>
      <c r="K68" s="343"/>
      <c r="L68" s="343"/>
      <c r="M68" s="343" t="s">
        <v>113</v>
      </c>
      <c r="N68" s="343" t="s">
        <v>113</v>
      </c>
      <c r="O68" s="343"/>
      <c r="P68" s="343"/>
      <c r="Q68" s="343"/>
      <c r="R68" s="343"/>
      <c r="S68" s="343"/>
      <c r="T68" s="343"/>
      <c r="U68" s="343" t="s">
        <v>5196</v>
      </c>
      <c r="V68" s="343" t="s">
        <v>68</v>
      </c>
      <c r="W68" s="343" t="s">
        <v>68</v>
      </c>
      <c r="X68" s="343" t="s">
        <v>68</v>
      </c>
      <c r="Y68" s="343" t="s">
        <v>68</v>
      </c>
      <c r="Z68" s="343" t="s">
        <v>69</v>
      </c>
      <c r="AA68" s="343"/>
      <c r="AB68" s="343">
        <v>18000000011</v>
      </c>
      <c r="AC68" s="344">
        <v>12</v>
      </c>
      <c r="AD68" s="1012">
        <v>0</v>
      </c>
      <c r="AE68" s="1012">
        <v>0</v>
      </c>
      <c r="AF68" s="1013">
        <v>19.200000000000003</v>
      </c>
      <c r="AG68" s="1013">
        <v>0</v>
      </c>
      <c r="AH68" s="407">
        <f t="shared" si="5"/>
        <v>19.200000000000003</v>
      </c>
      <c r="AI68" s="407">
        <f t="shared" si="6"/>
        <v>20.544000000000004</v>
      </c>
      <c r="AJ68" s="345"/>
    </row>
    <row r="69" spans="1:36" s="346" customFormat="1">
      <c r="A69" s="1011">
        <v>20</v>
      </c>
      <c r="B69" s="343" t="s">
        <v>8</v>
      </c>
      <c r="C69" s="343" t="s">
        <v>5197</v>
      </c>
      <c r="D69" s="343" t="s">
        <v>5152</v>
      </c>
      <c r="E69" s="343" t="s">
        <v>5188</v>
      </c>
      <c r="F69" s="343" t="s">
        <v>5191</v>
      </c>
      <c r="G69" s="343"/>
      <c r="H69" s="343"/>
      <c r="I69" s="343"/>
      <c r="J69" s="343"/>
      <c r="K69" s="343"/>
      <c r="L69" s="343"/>
      <c r="M69" s="343" t="s">
        <v>113</v>
      </c>
      <c r="N69" s="343" t="s">
        <v>113</v>
      </c>
      <c r="O69" s="343"/>
      <c r="P69" s="343"/>
      <c r="Q69" s="343"/>
      <c r="R69" s="343"/>
      <c r="S69" s="343"/>
      <c r="T69" s="343"/>
      <c r="U69" s="343" t="s">
        <v>5198</v>
      </c>
      <c r="V69" s="343" t="s">
        <v>68</v>
      </c>
      <c r="W69" s="343" t="s">
        <v>68</v>
      </c>
      <c r="X69" s="343" t="s">
        <v>68</v>
      </c>
      <c r="Y69" s="343" t="s">
        <v>68</v>
      </c>
      <c r="Z69" s="343" t="s">
        <v>69</v>
      </c>
      <c r="AA69" s="343"/>
      <c r="AB69" s="343">
        <v>18000000011</v>
      </c>
      <c r="AC69" s="344">
        <v>12</v>
      </c>
      <c r="AD69" s="1012">
        <v>0</v>
      </c>
      <c r="AE69" s="1012">
        <v>0</v>
      </c>
      <c r="AF69" s="1013">
        <v>19.200000000000003</v>
      </c>
      <c r="AG69" s="1013">
        <v>0</v>
      </c>
      <c r="AH69" s="407">
        <f t="shared" si="5"/>
        <v>19.200000000000003</v>
      </c>
      <c r="AI69" s="407">
        <f t="shared" si="6"/>
        <v>20.544000000000004</v>
      </c>
      <c r="AJ69" s="345"/>
    </row>
    <row r="70" spans="1:36" s="346" customFormat="1">
      <c r="A70" s="1011">
        <v>21</v>
      </c>
      <c r="B70" s="343" t="s">
        <v>8</v>
      </c>
      <c r="C70" s="343" t="s">
        <v>5199</v>
      </c>
      <c r="D70" s="343" t="s">
        <v>5152</v>
      </c>
      <c r="E70" s="343" t="s">
        <v>5188</v>
      </c>
      <c r="F70" s="343" t="s">
        <v>5191</v>
      </c>
      <c r="G70" s="343"/>
      <c r="H70" s="343"/>
      <c r="I70" s="343"/>
      <c r="J70" s="343"/>
      <c r="K70" s="343"/>
      <c r="L70" s="343"/>
      <c r="M70" s="343" t="s">
        <v>113</v>
      </c>
      <c r="N70" s="343" t="s">
        <v>113</v>
      </c>
      <c r="O70" s="343"/>
      <c r="P70" s="343"/>
      <c r="Q70" s="343"/>
      <c r="R70" s="343"/>
      <c r="S70" s="343"/>
      <c r="T70" s="343"/>
      <c r="U70" s="343" t="s">
        <v>5200</v>
      </c>
      <c r="V70" s="343" t="s">
        <v>68</v>
      </c>
      <c r="W70" s="343" t="s">
        <v>68</v>
      </c>
      <c r="X70" s="343" t="s">
        <v>68</v>
      </c>
      <c r="Y70" s="343" t="s">
        <v>68</v>
      </c>
      <c r="Z70" s="343" t="s">
        <v>69</v>
      </c>
      <c r="AA70" s="343"/>
      <c r="AB70" s="343">
        <v>18000000011</v>
      </c>
      <c r="AC70" s="344">
        <v>12</v>
      </c>
      <c r="AD70" s="1012">
        <v>0</v>
      </c>
      <c r="AE70" s="1012">
        <v>0</v>
      </c>
      <c r="AF70" s="1013">
        <v>19.200000000000003</v>
      </c>
      <c r="AG70" s="1013">
        <v>0</v>
      </c>
      <c r="AH70" s="407">
        <f t="shared" si="5"/>
        <v>19.200000000000003</v>
      </c>
      <c r="AI70" s="407">
        <f t="shared" si="6"/>
        <v>20.544000000000004</v>
      </c>
      <c r="AJ70" s="345"/>
    </row>
    <row r="71" spans="1:36" s="346" customFormat="1">
      <c r="A71" s="1011">
        <v>22</v>
      </c>
      <c r="B71" s="343" t="s">
        <v>8</v>
      </c>
      <c r="C71" s="343" t="s">
        <v>5201</v>
      </c>
      <c r="D71" s="343" t="s">
        <v>5152</v>
      </c>
      <c r="E71" s="343" t="s">
        <v>5188</v>
      </c>
      <c r="F71" s="343" t="s">
        <v>5191</v>
      </c>
      <c r="G71" s="343"/>
      <c r="H71" s="343"/>
      <c r="I71" s="343"/>
      <c r="J71" s="343"/>
      <c r="K71" s="343"/>
      <c r="L71" s="343"/>
      <c r="M71" s="343" t="s">
        <v>113</v>
      </c>
      <c r="N71" s="343" t="s">
        <v>113</v>
      </c>
      <c r="O71" s="343"/>
      <c r="P71" s="343"/>
      <c r="Q71" s="343"/>
      <c r="R71" s="343"/>
      <c r="S71" s="343"/>
      <c r="T71" s="343"/>
      <c r="U71" s="343" t="s">
        <v>5202</v>
      </c>
      <c r="V71" s="343" t="s">
        <v>68</v>
      </c>
      <c r="W71" s="343" t="s">
        <v>68</v>
      </c>
      <c r="X71" s="343" t="s">
        <v>68</v>
      </c>
      <c r="Y71" s="343" t="s">
        <v>68</v>
      </c>
      <c r="Z71" s="343" t="s">
        <v>69</v>
      </c>
      <c r="AA71" s="343"/>
      <c r="AB71" s="343">
        <v>18000000011</v>
      </c>
      <c r="AC71" s="344">
        <v>12</v>
      </c>
      <c r="AD71" s="1012">
        <v>0</v>
      </c>
      <c r="AE71" s="1012">
        <v>0</v>
      </c>
      <c r="AF71" s="1013">
        <v>19.200000000000003</v>
      </c>
      <c r="AG71" s="1013">
        <v>0</v>
      </c>
      <c r="AH71" s="407">
        <f t="shared" si="5"/>
        <v>19.200000000000003</v>
      </c>
      <c r="AI71" s="407">
        <f t="shared" si="6"/>
        <v>20.544000000000004</v>
      </c>
      <c r="AJ71" s="345"/>
    </row>
    <row r="72" spans="1:36" s="346" customFormat="1">
      <c r="A72" s="1011">
        <v>23</v>
      </c>
      <c r="B72" s="343" t="s">
        <v>8</v>
      </c>
      <c r="C72" s="343" t="s">
        <v>5203</v>
      </c>
      <c r="D72" s="343" t="s">
        <v>5152</v>
      </c>
      <c r="E72" s="343" t="s">
        <v>5188</v>
      </c>
      <c r="F72" s="343" t="s">
        <v>5191</v>
      </c>
      <c r="G72" s="343"/>
      <c r="H72" s="343"/>
      <c r="I72" s="343"/>
      <c r="J72" s="343"/>
      <c r="K72" s="343"/>
      <c r="L72" s="343"/>
      <c r="M72" s="343" t="s">
        <v>113</v>
      </c>
      <c r="N72" s="343" t="s">
        <v>113</v>
      </c>
      <c r="O72" s="343"/>
      <c r="P72" s="343"/>
      <c r="Q72" s="343"/>
      <c r="R72" s="343"/>
      <c r="S72" s="343"/>
      <c r="T72" s="343"/>
      <c r="U72" s="343" t="s">
        <v>5204</v>
      </c>
      <c r="V72" s="343" t="s">
        <v>68</v>
      </c>
      <c r="W72" s="343" t="s">
        <v>68</v>
      </c>
      <c r="X72" s="343" t="s">
        <v>68</v>
      </c>
      <c r="Y72" s="343" t="s">
        <v>68</v>
      </c>
      <c r="Z72" s="343" t="s">
        <v>69</v>
      </c>
      <c r="AA72" s="343"/>
      <c r="AB72" s="343">
        <v>18000000011</v>
      </c>
      <c r="AC72" s="344">
        <v>12</v>
      </c>
      <c r="AD72" s="1012">
        <v>0</v>
      </c>
      <c r="AE72" s="1012">
        <v>0</v>
      </c>
      <c r="AF72" s="1013">
        <v>19.200000000000003</v>
      </c>
      <c r="AG72" s="1013">
        <v>0</v>
      </c>
      <c r="AH72" s="407">
        <f t="shared" si="5"/>
        <v>19.200000000000003</v>
      </c>
      <c r="AI72" s="407">
        <f t="shared" si="6"/>
        <v>20.544000000000004</v>
      </c>
      <c r="AJ72" s="345"/>
    </row>
    <row r="73" spans="1:36" s="346" customFormat="1">
      <c r="A73" s="1011">
        <v>24</v>
      </c>
      <c r="B73" s="343" t="s">
        <v>8</v>
      </c>
      <c r="C73" s="343" t="s">
        <v>5205</v>
      </c>
      <c r="D73" s="343" t="s">
        <v>5152</v>
      </c>
      <c r="E73" s="343" t="s">
        <v>5188</v>
      </c>
      <c r="F73" s="343" t="s">
        <v>5191</v>
      </c>
      <c r="G73" s="343"/>
      <c r="H73" s="343"/>
      <c r="I73" s="343"/>
      <c r="J73" s="343"/>
      <c r="K73" s="343"/>
      <c r="L73" s="343"/>
      <c r="M73" s="343" t="s">
        <v>113</v>
      </c>
      <c r="N73" s="343" t="s">
        <v>113</v>
      </c>
      <c r="O73" s="343"/>
      <c r="P73" s="343"/>
      <c r="Q73" s="343"/>
      <c r="R73" s="343"/>
      <c r="S73" s="343"/>
      <c r="T73" s="343"/>
      <c r="U73" s="343" t="s">
        <v>5206</v>
      </c>
      <c r="V73" s="343" t="s">
        <v>68</v>
      </c>
      <c r="W73" s="343" t="s">
        <v>68</v>
      </c>
      <c r="X73" s="343" t="s">
        <v>68</v>
      </c>
      <c r="Y73" s="343" t="s">
        <v>68</v>
      </c>
      <c r="Z73" s="343" t="s">
        <v>69</v>
      </c>
      <c r="AA73" s="343"/>
      <c r="AB73" s="343">
        <v>18000000011</v>
      </c>
      <c r="AC73" s="344">
        <v>12</v>
      </c>
      <c r="AD73" s="1012">
        <v>0</v>
      </c>
      <c r="AE73" s="1012">
        <v>0</v>
      </c>
      <c r="AF73" s="1013">
        <v>19.200000000000003</v>
      </c>
      <c r="AG73" s="1013">
        <v>0</v>
      </c>
      <c r="AH73" s="407">
        <f t="shared" si="5"/>
        <v>19.200000000000003</v>
      </c>
      <c r="AI73" s="407">
        <f t="shared" si="6"/>
        <v>20.544000000000004</v>
      </c>
      <c r="AJ73" s="345"/>
    </row>
    <row r="74" spans="1:36" s="346" customFormat="1">
      <c r="A74" s="1011">
        <v>25</v>
      </c>
      <c r="B74" s="343" t="s">
        <v>8</v>
      </c>
      <c r="C74" s="343" t="s">
        <v>5207</v>
      </c>
      <c r="D74" s="343" t="s">
        <v>5152</v>
      </c>
      <c r="E74" s="343" t="s">
        <v>5188</v>
      </c>
      <c r="F74" s="343" t="s">
        <v>5191</v>
      </c>
      <c r="G74" s="343"/>
      <c r="H74" s="343"/>
      <c r="I74" s="343"/>
      <c r="J74" s="343"/>
      <c r="K74" s="343"/>
      <c r="L74" s="343"/>
      <c r="M74" s="343" t="s">
        <v>113</v>
      </c>
      <c r="N74" s="343" t="s">
        <v>113</v>
      </c>
      <c r="O74" s="343"/>
      <c r="P74" s="343"/>
      <c r="Q74" s="343"/>
      <c r="R74" s="343"/>
      <c r="S74" s="343"/>
      <c r="T74" s="343"/>
      <c r="U74" s="343" t="s">
        <v>5208</v>
      </c>
      <c r="V74" s="343" t="s">
        <v>68</v>
      </c>
      <c r="W74" s="343" t="s">
        <v>68</v>
      </c>
      <c r="X74" s="343" t="s">
        <v>68</v>
      </c>
      <c r="Y74" s="343" t="s">
        <v>68</v>
      </c>
      <c r="Z74" s="343" t="s">
        <v>69</v>
      </c>
      <c r="AA74" s="343"/>
      <c r="AB74" s="343">
        <v>18000000011</v>
      </c>
      <c r="AC74" s="344">
        <v>12</v>
      </c>
      <c r="AD74" s="1012">
        <v>0</v>
      </c>
      <c r="AE74" s="1012">
        <v>0</v>
      </c>
      <c r="AF74" s="1013">
        <v>19.200000000000003</v>
      </c>
      <c r="AG74" s="1013">
        <v>0</v>
      </c>
      <c r="AH74" s="407">
        <f t="shared" si="5"/>
        <v>19.200000000000003</v>
      </c>
      <c r="AI74" s="407">
        <f t="shared" si="6"/>
        <v>20.544000000000004</v>
      </c>
      <c r="AJ74" s="345"/>
    </row>
    <row r="75" spans="1:36" s="346" customFormat="1">
      <c r="A75" s="1011">
        <v>26</v>
      </c>
      <c r="B75" s="343" t="s">
        <v>8</v>
      </c>
      <c r="C75" s="343" t="s">
        <v>5209</v>
      </c>
      <c r="D75" s="343" t="s">
        <v>5152</v>
      </c>
      <c r="E75" s="343" t="s">
        <v>5188</v>
      </c>
      <c r="F75" s="343" t="s">
        <v>5210</v>
      </c>
      <c r="G75" s="343"/>
      <c r="H75" s="343"/>
      <c r="I75" s="343"/>
      <c r="J75" s="343"/>
      <c r="K75" s="343"/>
      <c r="L75" s="343"/>
      <c r="M75" s="343" t="s">
        <v>113</v>
      </c>
      <c r="N75" s="343" t="s">
        <v>113</v>
      </c>
      <c r="O75" s="343"/>
      <c r="P75" s="343"/>
      <c r="Q75" s="343"/>
      <c r="R75" s="343"/>
      <c r="S75" s="343"/>
      <c r="T75" s="343"/>
      <c r="U75" s="343" t="s">
        <v>5211</v>
      </c>
      <c r="V75" s="343" t="s">
        <v>68</v>
      </c>
      <c r="W75" s="343" t="s">
        <v>68</v>
      </c>
      <c r="X75" s="343" t="s">
        <v>68</v>
      </c>
      <c r="Y75" s="343" t="s">
        <v>68</v>
      </c>
      <c r="Z75" s="343" t="s">
        <v>69</v>
      </c>
      <c r="AA75" s="343"/>
      <c r="AB75" s="343">
        <v>18033000011</v>
      </c>
      <c r="AC75" s="344">
        <v>12</v>
      </c>
      <c r="AD75" s="1012">
        <v>0</v>
      </c>
      <c r="AE75" s="1012">
        <v>0</v>
      </c>
      <c r="AF75" s="1013">
        <v>19.200000000000003</v>
      </c>
      <c r="AG75" s="1013">
        <v>0</v>
      </c>
      <c r="AH75" s="407">
        <f t="shared" si="5"/>
        <v>19.200000000000003</v>
      </c>
      <c r="AI75" s="407">
        <f t="shared" si="6"/>
        <v>20.544000000000004</v>
      </c>
      <c r="AJ75" s="345"/>
    </row>
    <row r="76" spans="1:36" s="346" customFormat="1">
      <c r="A76" s="1011">
        <v>27</v>
      </c>
      <c r="B76" s="343" t="s">
        <v>8</v>
      </c>
      <c r="C76" s="343" t="s">
        <v>5212</v>
      </c>
      <c r="D76" s="343" t="s">
        <v>5152</v>
      </c>
      <c r="E76" s="343" t="s">
        <v>5188</v>
      </c>
      <c r="F76" s="343" t="s">
        <v>5210</v>
      </c>
      <c r="G76" s="343"/>
      <c r="H76" s="343"/>
      <c r="I76" s="343"/>
      <c r="J76" s="343"/>
      <c r="K76" s="343"/>
      <c r="L76" s="343"/>
      <c r="M76" s="343" t="s">
        <v>113</v>
      </c>
      <c r="N76" s="343" t="s">
        <v>113</v>
      </c>
      <c r="O76" s="343"/>
      <c r="P76" s="343"/>
      <c r="Q76" s="343"/>
      <c r="R76" s="343"/>
      <c r="S76" s="343"/>
      <c r="T76" s="343"/>
      <c r="U76" s="343" t="s">
        <v>5213</v>
      </c>
      <c r="V76" s="343" t="s">
        <v>68</v>
      </c>
      <c r="W76" s="343" t="s">
        <v>68</v>
      </c>
      <c r="X76" s="343" t="s">
        <v>68</v>
      </c>
      <c r="Y76" s="343" t="s">
        <v>68</v>
      </c>
      <c r="Z76" s="343" t="s">
        <v>69</v>
      </c>
      <c r="AA76" s="343"/>
      <c r="AB76" s="343">
        <v>18033000011</v>
      </c>
      <c r="AC76" s="344">
        <v>12</v>
      </c>
      <c r="AD76" s="1012">
        <v>0</v>
      </c>
      <c r="AE76" s="1012">
        <v>0</v>
      </c>
      <c r="AF76" s="1013">
        <v>19.200000000000003</v>
      </c>
      <c r="AG76" s="1013">
        <v>0</v>
      </c>
      <c r="AH76" s="407">
        <f t="shared" si="5"/>
        <v>19.200000000000003</v>
      </c>
      <c r="AI76" s="407">
        <f t="shared" si="6"/>
        <v>20.544000000000004</v>
      </c>
      <c r="AJ76" s="345"/>
    </row>
    <row r="77" spans="1:36" s="346" customFormat="1">
      <c r="A77" s="1011">
        <v>28</v>
      </c>
      <c r="B77" s="343" t="s">
        <v>8</v>
      </c>
      <c r="C77" s="343" t="s">
        <v>5214</v>
      </c>
      <c r="D77" s="343" t="s">
        <v>5152</v>
      </c>
      <c r="E77" s="343" t="s">
        <v>5188</v>
      </c>
      <c r="F77" s="343" t="s">
        <v>5210</v>
      </c>
      <c r="G77" s="343"/>
      <c r="H77" s="343"/>
      <c r="I77" s="343"/>
      <c r="J77" s="343"/>
      <c r="K77" s="343"/>
      <c r="L77" s="343"/>
      <c r="M77" s="343" t="s">
        <v>113</v>
      </c>
      <c r="N77" s="343" t="s">
        <v>113</v>
      </c>
      <c r="O77" s="343"/>
      <c r="P77" s="343"/>
      <c r="Q77" s="343"/>
      <c r="R77" s="343"/>
      <c r="S77" s="343"/>
      <c r="T77" s="343"/>
      <c r="U77" s="343" t="s">
        <v>5215</v>
      </c>
      <c r="V77" s="343" t="s">
        <v>68</v>
      </c>
      <c r="W77" s="343" t="s">
        <v>68</v>
      </c>
      <c r="X77" s="343" t="s">
        <v>68</v>
      </c>
      <c r="Y77" s="343" t="s">
        <v>68</v>
      </c>
      <c r="Z77" s="343" t="s">
        <v>69</v>
      </c>
      <c r="AA77" s="343"/>
      <c r="AB77" s="343">
        <v>18033000011</v>
      </c>
      <c r="AC77" s="344">
        <v>12</v>
      </c>
      <c r="AD77" s="1012">
        <v>0</v>
      </c>
      <c r="AE77" s="1012">
        <v>0</v>
      </c>
      <c r="AF77" s="1013">
        <v>19.200000000000003</v>
      </c>
      <c r="AG77" s="1013">
        <v>0</v>
      </c>
      <c r="AH77" s="407">
        <f t="shared" si="5"/>
        <v>19.200000000000003</v>
      </c>
      <c r="AI77" s="407">
        <f t="shared" si="6"/>
        <v>20.544000000000004</v>
      </c>
      <c r="AJ77" s="345"/>
    </row>
    <row r="78" spans="1:36" s="346" customFormat="1">
      <c r="A78" s="1011">
        <v>29</v>
      </c>
      <c r="B78" s="343" t="s">
        <v>8</v>
      </c>
      <c r="C78" s="343" t="s">
        <v>5216</v>
      </c>
      <c r="D78" s="343" t="s">
        <v>5152</v>
      </c>
      <c r="E78" s="343" t="s">
        <v>5188</v>
      </c>
      <c r="F78" s="343" t="s">
        <v>5210</v>
      </c>
      <c r="G78" s="343"/>
      <c r="H78" s="343"/>
      <c r="I78" s="343"/>
      <c r="J78" s="343"/>
      <c r="K78" s="343"/>
      <c r="L78" s="343"/>
      <c r="M78" s="343" t="s">
        <v>113</v>
      </c>
      <c r="N78" s="343" t="s">
        <v>113</v>
      </c>
      <c r="O78" s="343"/>
      <c r="P78" s="343"/>
      <c r="Q78" s="343"/>
      <c r="R78" s="343"/>
      <c r="S78" s="343"/>
      <c r="T78" s="343"/>
      <c r="U78" s="343" t="s">
        <v>5217</v>
      </c>
      <c r="V78" s="343" t="s">
        <v>68</v>
      </c>
      <c r="W78" s="343" t="s">
        <v>68</v>
      </c>
      <c r="X78" s="343" t="s">
        <v>68</v>
      </c>
      <c r="Y78" s="343" t="s">
        <v>68</v>
      </c>
      <c r="Z78" s="343" t="s">
        <v>69</v>
      </c>
      <c r="AA78" s="343"/>
      <c r="AB78" s="343">
        <v>18033000011</v>
      </c>
      <c r="AC78" s="344">
        <v>12</v>
      </c>
      <c r="AD78" s="1012">
        <v>0</v>
      </c>
      <c r="AE78" s="1012">
        <v>0</v>
      </c>
      <c r="AF78" s="1013">
        <v>19.200000000000003</v>
      </c>
      <c r="AG78" s="1013">
        <v>0</v>
      </c>
      <c r="AH78" s="407">
        <f t="shared" si="5"/>
        <v>19.200000000000003</v>
      </c>
      <c r="AI78" s="407">
        <f t="shared" si="6"/>
        <v>20.544000000000004</v>
      </c>
      <c r="AJ78" s="345"/>
    </row>
    <row r="79" spans="1:36" s="346" customFormat="1">
      <c r="A79" s="1011">
        <v>30</v>
      </c>
      <c r="B79" s="343" t="s">
        <v>8</v>
      </c>
      <c r="C79" s="343" t="s">
        <v>5218</v>
      </c>
      <c r="D79" s="343" t="s">
        <v>5152</v>
      </c>
      <c r="E79" s="343" t="s">
        <v>5188</v>
      </c>
      <c r="F79" s="343" t="s">
        <v>5210</v>
      </c>
      <c r="G79" s="343"/>
      <c r="H79" s="343"/>
      <c r="I79" s="343"/>
      <c r="J79" s="343"/>
      <c r="K79" s="343"/>
      <c r="L79" s="343"/>
      <c r="M79" s="343" t="s">
        <v>113</v>
      </c>
      <c r="N79" s="343" t="s">
        <v>113</v>
      </c>
      <c r="O79" s="343"/>
      <c r="P79" s="343"/>
      <c r="Q79" s="343"/>
      <c r="R79" s="343"/>
      <c r="S79" s="343"/>
      <c r="T79" s="343"/>
      <c r="U79" s="343" t="s">
        <v>5219</v>
      </c>
      <c r="V79" s="343" t="s">
        <v>68</v>
      </c>
      <c r="W79" s="343" t="s">
        <v>68</v>
      </c>
      <c r="X79" s="343" t="s">
        <v>68</v>
      </c>
      <c r="Y79" s="343" t="s">
        <v>68</v>
      </c>
      <c r="Z79" s="343" t="s">
        <v>69</v>
      </c>
      <c r="AA79" s="343"/>
      <c r="AB79" s="343">
        <v>18033000011</v>
      </c>
      <c r="AC79" s="344">
        <v>12</v>
      </c>
      <c r="AD79" s="1012">
        <v>0</v>
      </c>
      <c r="AE79" s="1012">
        <v>0</v>
      </c>
      <c r="AF79" s="1013">
        <v>19.200000000000003</v>
      </c>
      <c r="AG79" s="1013">
        <v>0</v>
      </c>
      <c r="AH79" s="407">
        <f t="shared" si="5"/>
        <v>19.200000000000003</v>
      </c>
      <c r="AI79" s="407">
        <f t="shared" si="6"/>
        <v>20.544000000000004</v>
      </c>
      <c r="AJ79" s="345"/>
    </row>
    <row r="80" spans="1:36" s="346" customFormat="1">
      <c r="A80" s="1011">
        <v>31</v>
      </c>
      <c r="B80" s="343" t="s">
        <v>8</v>
      </c>
      <c r="C80" s="343" t="s">
        <v>5220</v>
      </c>
      <c r="D80" s="343" t="s">
        <v>5152</v>
      </c>
      <c r="E80" s="343" t="s">
        <v>5221</v>
      </c>
      <c r="F80" s="343" t="s">
        <v>5222</v>
      </c>
      <c r="G80" s="343"/>
      <c r="H80" s="343"/>
      <c r="I80" s="343"/>
      <c r="J80" s="343"/>
      <c r="K80" s="343"/>
      <c r="L80" s="343"/>
      <c r="M80" s="343" t="s">
        <v>113</v>
      </c>
      <c r="N80" s="343" t="s">
        <v>113</v>
      </c>
      <c r="O80" s="343"/>
      <c r="P80" s="343"/>
      <c r="Q80" s="343"/>
      <c r="R80" s="343"/>
      <c r="S80" s="343"/>
      <c r="T80" s="343"/>
      <c r="U80" s="343" t="s">
        <v>5223</v>
      </c>
      <c r="V80" s="343" t="s">
        <v>68</v>
      </c>
      <c r="W80" s="343" t="s">
        <v>68</v>
      </c>
      <c r="X80" s="343" t="s">
        <v>68</v>
      </c>
      <c r="Y80" s="343" t="s">
        <v>68</v>
      </c>
      <c r="Z80" s="343" t="s">
        <v>69</v>
      </c>
      <c r="AA80" s="343"/>
      <c r="AB80" s="343">
        <v>18033000011</v>
      </c>
      <c r="AC80" s="344">
        <v>13</v>
      </c>
      <c r="AD80" s="1012">
        <v>0</v>
      </c>
      <c r="AE80" s="1012">
        <v>0</v>
      </c>
      <c r="AF80" s="1013">
        <v>20.8</v>
      </c>
      <c r="AG80" s="1013">
        <v>0</v>
      </c>
      <c r="AH80" s="407">
        <f t="shared" si="5"/>
        <v>20.8</v>
      </c>
      <c r="AI80" s="407">
        <f t="shared" si="6"/>
        <v>22.256000000000004</v>
      </c>
      <c r="AJ80" s="345"/>
    </row>
    <row r="81" spans="1:36" s="346" customFormat="1">
      <c r="A81" s="1011">
        <v>32</v>
      </c>
      <c r="B81" s="343" t="s">
        <v>8</v>
      </c>
      <c r="C81" s="343" t="s">
        <v>5224</v>
      </c>
      <c r="D81" s="343" t="s">
        <v>5152</v>
      </c>
      <c r="E81" s="343" t="s">
        <v>5221</v>
      </c>
      <c r="F81" s="343" t="s">
        <v>5222</v>
      </c>
      <c r="G81" s="343"/>
      <c r="H81" s="343"/>
      <c r="I81" s="343"/>
      <c r="J81" s="343"/>
      <c r="K81" s="343"/>
      <c r="L81" s="343"/>
      <c r="M81" s="343" t="s">
        <v>113</v>
      </c>
      <c r="N81" s="343" t="s">
        <v>113</v>
      </c>
      <c r="O81" s="343"/>
      <c r="P81" s="343"/>
      <c r="Q81" s="343"/>
      <c r="R81" s="343"/>
      <c r="S81" s="343"/>
      <c r="T81" s="343"/>
      <c r="U81" s="343" t="s">
        <v>5225</v>
      </c>
      <c r="V81" s="343" t="s">
        <v>68</v>
      </c>
      <c r="W81" s="343" t="s">
        <v>68</v>
      </c>
      <c r="X81" s="343" t="s">
        <v>68</v>
      </c>
      <c r="Y81" s="343" t="s">
        <v>68</v>
      </c>
      <c r="Z81" s="343" t="s">
        <v>69</v>
      </c>
      <c r="AA81" s="343"/>
      <c r="AB81" s="343">
        <v>18033000011</v>
      </c>
      <c r="AC81" s="344">
        <v>13</v>
      </c>
      <c r="AD81" s="1012">
        <v>0</v>
      </c>
      <c r="AE81" s="1012">
        <v>0</v>
      </c>
      <c r="AF81" s="1013">
        <v>20.8</v>
      </c>
      <c r="AG81" s="1013">
        <v>0</v>
      </c>
      <c r="AH81" s="407">
        <f t="shared" si="5"/>
        <v>20.8</v>
      </c>
      <c r="AI81" s="407">
        <f t="shared" si="6"/>
        <v>22.256000000000004</v>
      </c>
      <c r="AJ81" s="345"/>
    </row>
    <row r="82" spans="1:36" s="346" customFormat="1">
      <c r="A82" s="1011">
        <v>33</v>
      </c>
      <c r="B82" s="343" t="s">
        <v>8</v>
      </c>
      <c r="C82" s="343" t="s">
        <v>5226</v>
      </c>
      <c r="D82" s="343" t="s">
        <v>5152</v>
      </c>
      <c r="E82" s="343" t="s">
        <v>5221</v>
      </c>
      <c r="F82" s="343" t="s">
        <v>5222</v>
      </c>
      <c r="G82" s="343"/>
      <c r="H82" s="343"/>
      <c r="I82" s="343"/>
      <c r="J82" s="343"/>
      <c r="K82" s="343"/>
      <c r="L82" s="343"/>
      <c r="M82" s="343" t="s">
        <v>113</v>
      </c>
      <c r="N82" s="343" t="s">
        <v>113</v>
      </c>
      <c r="O82" s="343"/>
      <c r="P82" s="343"/>
      <c r="Q82" s="343"/>
      <c r="R82" s="343"/>
      <c r="S82" s="343"/>
      <c r="T82" s="343"/>
      <c r="U82" s="343" t="s">
        <v>5227</v>
      </c>
      <c r="V82" s="343" t="s">
        <v>68</v>
      </c>
      <c r="W82" s="343" t="s">
        <v>68</v>
      </c>
      <c r="X82" s="343" t="s">
        <v>68</v>
      </c>
      <c r="Y82" s="343" t="s">
        <v>68</v>
      </c>
      <c r="Z82" s="343" t="s">
        <v>69</v>
      </c>
      <c r="AA82" s="343"/>
      <c r="AB82" s="343">
        <v>18033000011</v>
      </c>
      <c r="AC82" s="344">
        <v>13</v>
      </c>
      <c r="AD82" s="1012">
        <v>0</v>
      </c>
      <c r="AE82" s="1012">
        <v>0</v>
      </c>
      <c r="AF82" s="1013">
        <v>20.8</v>
      </c>
      <c r="AG82" s="1013">
        <v>0</v>
      </c>
      <c r="AH82" s="407">
        <f t="shared" ref="AH82:AH112" si="7">AF82-AG82</f>
        <v>20.8</v>
      </c>
      <c r="AI82" s="407">
        <f t="shared" si="6"/>
        <v>22.256000000000004</v>
      </c>
      <c r="AJ82" s="345"/>
    </row>
    <row r="83" spans="1:36" s="346" customFormat="1">
      <c r="A83" s="1011">
        <v>34</v>
      </c>
      <c r="B83" s="343" t="s">
        <v>8</v>
      </c>
      <c r="C83" s="343" t="s">
        <v>5228</v>
      </c>
      <c r="D83" s="343" t="s">
        <v>5152</v>
      </c>
      <c r="E83" s="343" t="s">
        <v>5221</v>
      </c>
      <c r="F83" s="343" t="s">
        <v>5222</v>
      </c>
      <c r="G83" s="343"/>
      <c r="H83" s="343"/>
      <c r="I83" s="343"/>
      <c r="J83" s="343"/>
      <c r="K83" s="343"/>
      <c r="L83" s="343"/>
      <c r="M83" s="343" t="s">
        <v>113</v>
      </c>
      <c r="N83" s="343" t="s">
        <v>113</v>
      </c>
      <c r="O83" s="343"/>
      <c r="P83" s="343"/>
      <c r="Q83" s="343"/>
      <c r="R83" s="343"/>
      <c r="S83" s="343"/>
      <c r="T83" s="343"/>
      <c r="U83" s="343" t="s">
        <v>5229</v>
      </c>
      <c r="V83" s="343" t="s">
        <v>68</v>
      </c>
      <c r="W83" s="343" t="s">
        <v>68</v>
      </c>
      <c r="X83" s="343" t="s">
        <v>68</v>
      </c>
      <c r="Y83" s="343" t="s">
        <v>68</v>
      </c>
      <c r="Z83" s="343" t="s">
        <v>69</v>
      </c>
      <c r="AA83" s="343"/>
      <c r="AB83" s="343">
        <v>18033000011</v>
      </c>
      <c r="AC83" s="344">
        <v>13</v>
      </c>
      <c r="AD83" s="1012">
        <v>0</v>
      </c>
      <c r="AE83" s="1012">
        <v>0</v>
      </c>
      <c r="AF83" s="1013">
        <v>20.8</v>
      </c>
      <c r="AG83" s="1013">
        <v>0</v>
      </c>
      <c r="AH83" s="407">
        <f t="shared" si="7"/>
        <v>20.8</v>
      </c>
      <c r="AI83" s="407">
        <f t="shared" si="6"/>
        <v>22.256000000000004</v>
      </c>
      <c r="AJ83" s="345"/>
    </row>
    <row r="84" spans="1:36" s="346" customFormat="1">
      <c r="A84" s="1011">
        <v>35</v>
      </c>
      <c r="B84" s="343" t="s">
        <v>8</v>
      </c>
      <c r="C84" s="343" t="s">
        <v>5230</v>
      </c>
      <c r="D84" s="343" t="s">
        <v>5152</v>
      </c>
      <c r="E84" s="343" t="s">
        <v>5221</v>
      </c>
      <c r="F84" s="343" t="s">
        <v>5222</v>
      </c>
      <c r="G84" s="343"/>
      <c r="H84" s="343"/>
      <c r="I84" s="343"/>
      <c r="J84" s="343"/>
      <c r="K84" s="343"/>
      <c r="L84" s="343"/>
      <c r="M84" s="343" t="s">
        <v>113</v>
      </c>
      <c r="N84" s="343" t="s">
        <v>113</v>
      </c>
      <c r="O84" s="343"/>
      <c r="P84" s="343"/>
      <c r="Q84" s="343"/>
      <c r="R84" s="343"/>
      <c r="S84" s="343"/>
      <c r="T84" s="343"/>
      <c r="U84" s="343" t="s">
        <v>5231</v>
      </c>
      <c r="V84" s="343" t="s">
        <v>68</v>
      </c>
      <c r="W84" s="343" t="s">
        <v>68</v>
      </c>
      <c r="X84" s="343" t="s">
        <v>68</v>
      </c>
      <c r="Y84" s="343" t="s">
        <v>68</v>
      </c>
      <c r="Z84" s="343" t="s">
        <v>69</v>
      </c>
      <c r="AA84" s="343"/>
      <c r="AB84" s="343">
        <v>18033000011</v>
      </c>
      <c r="AC84" s="344">
        <v>13</v>
      </c>
      <c r="AD84" s="1012">
        <v>0</v>
      </c>
      <c r="AE84" s="1012">
        <v>0</v>
      </c>
      <c r="AF84" s="1013">
        <v>20.8</v>
      </c>
      <c r="AG84" s="1013">
        <v>0</v>
      </c>
      <c r="AH84" s="407">
        <f t="shared" si="7"/>
        <v>20.8</v>
      </c>
      <c r="AI84" s="407">
        <f t="shared" si="6"/>
        <v>22.256000000000004</v>
      </c>
      <c r="AJ84" s="345"/>
    </row>
    <row r="85" spans="1:36" s="346" customFormat="1">
      <c r="A85" s="1011">
        <v>36</v>
      </c>
      <c r="B85" s="343" t="s">
        <v>8</v>
      </c>
      <c r="C85" s="343" t="s">
        <v>5232</v>
      </c>
      <c r="D85" s="343" t="s">
        <v>5152</v>
      </c>
      <c r="E85" s="343" t="s">
        <v>5221</v>
      </c>
      <c r="F85" s="343" t="s">
        <v>5222</v>
      </c>
      <c r="G85" s="343"/>
      <c r="H85" s="343"/>
      <c r="I85" s="343"/>
      <c r="J85" s="343"/>
      <c r="K85" s="343"/>
      <c r="L85" s="343"/>
      <c r="M85" s="343" t="s">
        <v>113</v>
      </c>
      <c r="N85" s="343" t="s">
        <v>113</v>
      </c>
      <c r="O85" s="343"/>
      <c r="P85" s="343"/>
      <c r="Q85" s="343"/>
      <c r="R85" s="343"/>
      <c r="S85" s="343"/>
      <c r="T85" s="343"/>
      <c r="U85" s="343" t="s">
        <v>5233</v>
      </c>
      <c r="V85" s="343" t="s">
        <v>68</v>
      </c>
      <c r="W85" s="343" t="s">
        <v>68</v>
      </c>
      <c r="X85" s="343" t="s">
        <v>68</v>
      </c>
      <c r="Y85" s="343" t="s">
        <v>68</v>
      </c>
      <c r="Z85" s="343" t="s">
        <v>69</v>
      </c>
      <c r="AA85" s="343"/>
      <c r="AB85" s="343">
        <v>18033000011</v>
      </c>
      <c r="AC85" s="344">
        <v>13</v>
      </c>
      <c r="AD85" s="1012">
        <v>0</v>
      </c>
      <c r="AE85" s="1012">
        <v>0</v>
      </c>
      <c r="AF85" s="1013">
        <v>20.8</v>
      </c>
      <c r="AG85" s="1013">
        <v>0</v>
      </c>
      <c r="AH85" s="407">
        <f t="shared" si="7"/>
        <v>20.8</v>
      </c>
      <c r="AI85" s="407">
        <f t="shared" si="6"/>
        <v>22.256000000000004</v>
      </c>
      <c r="AJ85" s="345"/>
    </row>
    <row r="86" spans="1:36" s="346" customFormat="1">
      <c r="A86" s="1011">
        <v>37</v>
      </c>
      <c r="B86" s="343" t="s">
        <v>8</v>
      </c>
      <c r="C86" s="343" t="s">
        <v>5234</v>
      </c>
      <c r="D86" s="343" t="s">
        <v>5152</v>
      </c>
      <c r="E86" s="343" t="s">
        <v>5221</v>
      </c>
      <c r="F86" s="343" t="s">
        <v>5222</v>
      </c>
      <c r="G86" s="343"/>
      <c r="H86" s="343"/>
      <c r="I86" s="343"/>
      <c r="J86" s="343"/>
      <c r="K86" s="343"/>
      <c r="L86" s="343"/>
      <c r="M86" s="343" t="s">
        <v>113</v>
      </c>
      <c r="N86" s="343" t="s">
        <v>113</v>
      </c>
      <c r="O86" s="343"/>
      <c r="P86" s="343"/>
      <c r="Q86" s="343"/>
      <c r="R86" s="343"/>
      <c r="S86" s="343"/>
      <c r="T86" s="343"/>
      <c r="U86" s="343" t="s">
        <v>5235</v>
      </c>
      <c r="V86" s="343" t="s">
        <v>68</v>
      </c>
      <c r="W86" s="343" t="s">
        <v>68</v>
      </c>
      <c r="X86" s="343" t="s">
        <v>68</v>
      </c>
      <c r="Y86" s="343" t="s">
        <v>68</v>
      </c>
      <c r="Z86" s="343" t="s">
        <v>69</v>
      </c>
      <c r="AA86" s="343"/>
      <c r="AB86" s="343">
        <v>18033000011</v>
      </c>
      <c r="AC86" s="344">
        <v>13</v>
      </c>
      <c r="AD86" s="1012">
        <v>0</v>
      </c>
      <c r="AE86" s="1012">
        <v>0</v>
      </c>
      <c r="AF86" s="1013">
        <v>20.8</v>
      </c>
      <c r="AG86" s="1013">
        <v>0</v>
      </c>
      <c r="AH86" s="407">
        <f t="shared" si="7"/>
        <v>20.8</v>
      </c>
      <c r="AI86" s="407">
        <f t="shared" si="6"/>
        <v>22.256000000000004</v>
      </c>
      <c r="AJ86" s="345"/>
    </row>
    <row r="87" spans="1:36" s="346" customFormat="1">
      <c r="A87" s="1011">
        <v>38</v>
      </c>
      <c r="B87" s="343" t="s">
        <v>8</v>
      </c>
      <c r="C87" s="343" t="s">
        <v>5236</v>
      </c>
      <c r="D87" s="343" t="s">
        <v>5152</v>
      </c>
      <c r="E87" s="343" t="s">
        <v>5221</v>
      </c>
      <c r="F87" s="343" t="s">
        <v>5222</v>
      </c>
      <c r="G87" s="343"/>
      <c r="H87" s="343"/>
      <c r="I87" s="343"/>
      <c r="J87" s="343"/>
      <c r="K87" s="343"/>
      <c r="L87" s="343"/>
      <c r="M87" s="343" t="s">
        <v>113</v>
      </c>
      <c r="N87" s="343" t="s">
        <v>113</v>
      </c>
      <c r="O87" s="343"/>
      <c r="P87" s="343"/>
      <c r="Q87" s="343"/>
      <c r="R87" s="343"/>
      <c r="S87" s="343"/>
      <c r="T87" s="343"/>
      <c r="U87" s="343" t="s">
        <v>5237</v>
      </c>
      <c r="V87" s="343" t="s">
        <v>68</v>
      </c>
      <c r="W87" s="343" t="s">
        <v>68</v>
      </c>
      <c r="X87" s="343" t="s">
        <v>68</v>
      </c>
      <c r="Y87" s="343" t="s">
        <v>68</v>
      </c>
      <c r="Z87" s="343" t="s">
        <v>69</v>
      </c>
      <c r="AA87" s="343"/>
      <c r="AB87" s="343">
        <v>18033000011</v>
      </c>
      <c r="AC87" s="344">
        <v>13</v>
      </c>
      <c r="AD87" s="1012">
        <v>0</v>
      </c>
      <c r="AE87" s="1012">
        <v>0</v>
      </c>
      <c r="AF87" s="1013">
        <v>20.8</v>
      </c>
      <c r="AG87" s="1013">
        <v>0</v>
      </c>
      <c r="AH87" s="407">
        <f t="shared" si="7"/>
        <v>20.8</v>
      </c>
      <c r="AI87" s="407">
        <f t="shared" si="6"/>
        <v>22.256000000000004</v>
      </c>
      <c r="AJ87" s="345"/>
    </row>
    <row r="88" spans="1:36" s="346" customFormat="1">
      <c r="A88" s="1011">
        <v>39</v>
      </c>
      <c r="B88" s="343" t="s">
        <v>8</v>
      </c>
      <c r="C88" s="343" t="s">
        <v>5238</v>
      </c>
      <c r="D88" s="343" t="s">
        <v>5152</v>
      </c>
      <c r="E88" s="343" t="s">
        <v>5221</v>
      </c>
      <c r="F88" s="343" t="s">
        <v>5222</v>
      </c>
      <c r="G88" s="343"/>
      <c r="H88" s="343"/>
      <c r="I88" s="343"/>
      <c r="J88" s="343"/>
      <c r="K88" s="343"/>
      <c r="L88" s="343"/>
      <c r="M88" s="343" t="s">
        <v>113</v>
      </c>
      <c r="N88" s="343" t="s">
        <v>113</v>
      </c>
      <c r="O88" s="343"/>
      <c r="P88" s="343"/>
      <c r="Q88" s="343"/>
      <c r="R88" s="343"/>
      <c r="S88" s="343"/>
      <c r="T88" s="343"/>
      <c r="U88" s="343" t="s">
        <v>5239</v>
      </c>
      <c r="V88" s="343" t="s">
        <v>68</v>
      </c>
      <c r="W88" s="343" t="s">
        <v>68</v>
      </c>
      <c r="X88" s="343" t="s">
        <v>68</v>
      </c>
      <c r="Y88" s="343" t="s">
        <v>68</v>
      </c>
      <c r="Z88" s="343" t="s">
        <v>69</v>
      </c>
      <c r="AA88" s="343"/>
      <c r="AB88" s="343">
        <v>18033000011</v>
      </c>
      <c r="AC88" s="344">
        <v>13</v>
      </c>
      <c r="AD88" s="1012">
        <v>0</v>
      </c>
      <c r="AE88" s="1012">
        <v>0</v>
      </c>
      <c r="AF88" s="1013">
        <v>20.8</v>
      </c>
      <c r="AG88" s="1013">
        <v>0</v>
      </c>
      <c r="AH88" s="407">
        <f t="shared" si="7"/>
        <v>20.8</v>
      </c>
      <c r="AI88" s="407">
        <f t="shared" si="6"/>
        <v>22.256000000000004</v>
      </c>
      <c r="AJ88" s="345"/>
    </row>
    <row r="89" spans="1:36" s="346" customFormat="1">
      <c r="A89" s="1011">
        <v>40</v>
      </c>
      <c r="B89" s="343" t="s">
        <v>8</v>
      </c>
      <c r="C89" s="343" t="s">
        <v>5240</v>
      </c>
      <c r="D89" s="343" t="s">
        <v>5152</v>
      </c>
      <c r="E89" s="343" t="s">
        <v>5221</v>
      </c>
      <c r="F89" s="343" t="s">
        <v>5222</v>
      </c>
      <c r="G89" s="343"/>
      <c r="H89" s="343"/>
      <c r="I89" s="343"/>
      <c r="J89" s="343"/>
      <c r="K89" s="343"/>
      <c r="L89" s="343"/>
      <c r="M89" s="343" t="s">
        <v>113</v>
      </c>
      <c r="N89" s="343" t="s">
        <v>113</v>
      </c>
      <c r="O89" s="343"/>
      <c r="P89" s="343"/>
      <c r="Q89" s="343"/>
      <c r="R89" s="343"/>
      <c r="S89" s="343"/>
      <c r="T89" s="343"/>
      <c r="U89" s="343" t="s">
        <v>5241</v>
      </c>
      <c r="V89" s="343" t="s">
        <v>68</v>
      </c>
      <c r="W89" s="343" t="s">
        <v>68</v>
      </c>
      <c r="X89" s="343" t="s">
        <v>68</v>
      </c>
      <c r="Y89" s="343" t="s">
        <v>68</v>
      </c>
      <c r="Z89" s="343" t="s">
        <v>69</v>
      </c>
      <c r="AA89" s="343"/>
      <c r="AB89" s="343">
        <v>18033000011</v>
      </c>
      <c r="AC89" s="344">
        <v>13</v>
      </c>
      <c r="AD89" s="1012">
        <v>0</v>
      </c>
      <c r="AE89" s="1012">
        <v>0</v>
      </c>
      <c r="AF89" s="1013">
        <v>20.8</v>
      </c>
      <c r="AG89" s="1013">
        <v>0</v>
      </c>
      <c r="AH89" s="407">
        <f t="shared" si="7"/>
        <v>20.8</v>
      </c>
      <c r="AI89" s="407">
        <f t="shared" si="6"/>
        <v>22.256000000000004</v>
      </c>
      <c r="AJ89" s="345"/>
    </row>
    <row r="90" spans="1:36" s="346" customFormat="1">
      <c r="A90" s="1011">
        <v>41</v>
      </c>
      <c r="B90" s="343" t="s">
        <v>8</v>
      </c>
      <c r="C90" s="343" t="s">
        <v>5242</v>
      </c>
      <c r="D90" s="343" t="s">
        <v>5152</v>
      </c>
      <c r="E90" s="343" t="s">
        <v>5221</v>
      </c>
      <c r="F90" s="343" t="s">
        <v>5222</v>
      </c>
      <c r="G90" s="343"/>
      <c r="H90" s="343"/>
      <c r="I90" s="343"/>
      <c r="J90" s="343"/>
      <c r="K90" s="343"/>
      <c r="L90" s="343"/>
      <c r="M90" s="343" t="s">
        <v>113</v>
      </c>
      <c r="N90" s="343" t="s">
        <v>113</v>
      </c>
      <c r="O90" s="343"/>
      <c r="P90" s="343"/>
      <c r="Q90" s="343"/>
      <c r="R90" s="343"/>
      <c r="S90" s="343"/>
      <c r="T90" s="343"/>
      <c r="U90" s="343" t="s">
        <v>5243</v>
      </c>
      <c r="V90" s="343" t="s">
        <v>68</v>
      </c>
      <c r="W90" s="343" t="s">
        <v>68</v>
      </c>
      <c r="X90" s="343" t="s">
        <v>68</v>
      </c>
      <c r="Y90" s="343" t="s">
        <v>68</v>
      </c>
      <c r="Z90" s="343" t="s">
        <v>69</v>
      </c>
      <c r="AA90" s="343"/>
      <c r="AB90" s="343">
        <v>18033000011</v>
      </c>
      <c r="AC90" s="344">
        <v>13</v>
      </c>
      <c r="AD90" s="1012">
        <v>0</v>
      </c>
      <c r="AE90" s="1012">
        <v>0</v>
      </c>
      <c r="AF90" s="1013">
        <v>20.8</v>
      </c>
      <c r="AG90" s="1013">
        <v>0</v>
      </c>
      <c r="AH90" s="407">
        <f t="shared" si="7"/>
        <v>20.8</v>
      </c>
      <c r="AI90" s="407">
        <f t="shared" si="6"/>
        <v>22.256000000000004</v>
      </c>
      <c r="AJ90" s="345"/>
    </row>
    <row r="91" spans="1:36" s="346" customFormat="1">
      <c r="A91" s="1011">
        <v>42</v>
      </c>
      <c r="B91" s="343" t="s">
        <v>8</v>
      </c>
      <c r="C91" s="343" t="s">
        <v>5244</v>
      </c>
      <c r="D91" s="343" t="s">
        <v>5152</v>
      </c>
      <c r="E91" s="343" t="s">
        <v>5221</v>
      </c>
      <c r="F91" s="343" t="s">
        <v>5222</v>
      </c>
      <c r="G91" s="343"/>
      <c r="H91" s="343"/>
      <c r="I91" s="343"/>
      <c r="J91" s="343"/>
      <c r="K91" s="343"/>
      <c r="L91" s="343"/>
      <c r="M91" s="343" t="s">
        <v>113</v>
      </c>
      <c r="N91" s="343" t="s">
        <v>113</v>
      </c>
      <c r="O91" s="343"/>
      <c r="P91" s="343"/>
      <c r="Q91" s="343"/>
      <c r="R91" s="343"/>
      <c r="S91" s="343"/>
      <c r="T91" s="343"/>
      <c r="U91" s="343" t="s">
        <v>5245</v>
      </c>
      <c r="V91" s="343" t="s">
        <v>68</v>
      </c>
      <c r="W91" s="343" t="s">
        <v>68</v>
      </c>
      <c r="X91" s="343" t="s">
        <v>68</v>
      </c>
      <c r="Y91" s="343" t="s">
        <v>68</v>
      </c>
      <c r="Z91" s="343" t="s">
        <v>69</v>
      </c>
      <c r="AA91" s="343"/>
      <c r="AB91" s="343">
        <v>18033000011</v>
      </c>
      <c r="AC91" s="344">
        <v>13</v>
      </c>
      <c r="AD91" s="1012">
        <v>0</v>
      </c>
      <c r="AE91" s="1012">
        <v>0</v>
      </c>
      <c r="AF91" s="1013">
        <v>20.8</v>
      </c>
      <c r="AG91" s="1013">
        <v>0</v>
      </c>
      <c r="AH91" s="407">
        <f t="shared" si="7"/>
        <v>20.8</v>
      </c>
      <c r="AI91" s="407">
        <f t="shared" si="6"/>
        <v>22.256000000000004</v>
      </c>
      <c r="AJ91" s="345"/>
    </row>
    <row r="92" spans="1:36" s="346" customFormat="1">
      <c r="A92" s="1011">
        <v>43</v>
      </c>
      <c r="B92" s="343" t="s">
        <v>8</v>
      </c>
      <c r="C92" s="343" t="s">
        <v>5246</v>
      </c>
      <c r="D92" s="343" t="s">
        <v>5152</v>
      </c>
      <c r="E92" s="343" t="s">
        <v>5221</v>
      </c>
      <c r="F92" s="343" t="s">
        <v>5222</v>
      </c>
      <c r="G92" s="343"/>
      <c r="H92" s="343"/>
      <c r="I92" s="343"/>
      <c r="J92" s="343"/>
      <c r="K92" s="343"/>
      <c r="L92" s="343"/>
      <c r="M92" s="343" t="s">
        <v>113</v>
      </c>
      <c r="N92" s="343" t="s">
        <v>113</v>
      </c>
      <c r="O92" s="343"/>
      <c r="P92" s="343"/>
      <c r="Q92" s="343"/>
      <c r="R92" s="343"/>
      <c r="S92" s="343"/>
      <c r="T92" s="343"/>
      <c r="U92" s="343" t="s">
        <v>5247</v>
      </c>
      <c r="V92" s="343" t="s">
        <v>68</v>
      </c>
      <c r="W92" s="343" t="s">
        <v>68</v>
      </c>
      <c r="X92" s="343" t="s">
        <v>68</v>
      </c>
      <c r="Y92" s="343" t="s">
        <v>68</v>
      </c>
      <c r="Z92" s="343" t="s">
        <v>69</v>
      </c>
      <c r="AA92" s="343"/>
      <c r="AB92" s="343">
        <v>18033000011</v>
      </c>
      <c r="AC92" s="344">
        <v>13</v>
      </c>
      <c r="AD92" s="1012">
        <v>0</v>
      </c>
      <c r="AE92" s="1012">
        <v>0</v>
      </c>
      <c r="AF92" s="1013">
        <v>20.8</v>
      </c>
      <c r="AG92" s="1013">
        <v>0</v>
      </c>
      <c r="AH92" s="407">
        <f t="shared" si="7"/>
        <v>20.8</v>
      </c>
      <c r="AI92" s="407">
        <f t="shared" si="6"/>
        <v>22.256000000000004</v>
      </c>
      <c r="AJ92" s="345"/>
    </row>
    <row r="93" spans="1:36" s="346" customFormat="1">
      <c r="A93" s="1011">
        <v>44</v>
      </c>
      <c r="B93" s="343" t="s">
        <v>8</v>
      </c>
      <c r="C93" s="343" t="s">
        <v>5248</v>
      </c>
      <c r="D93" s="343" t="s">
        <v>5152</v>
      </c>
      <c r="E93" s="343" t="s">
        <v>5221</v>
      </c>
      <c r="F93" s="343" t="s">
        <v>5222</v>
      </c>
      <c r="G93" s="343"/>
      <c r="H93" s="343"/>
      <c r="I93" s="343"/>
      <c r="J93" s="343"/>
      <c r="K93" s="343"/>
      <c r="L93" s="343"/>
      <c r="M93" s="343" t="s">
        <v>113</v>
      </c>
      <c r="N93" s="343" t="s">
        <v>113</v>
      </c>
      <c r="O93" s="343"/>
      <c r="P93" s="343"/>
      <c r="Q93" s="343"/>
      <c r="R93" s="343"/>
      <c r="S93" s="343"/>
      <c r="T93" s="343"/>
      <c r="U93" s="343" t="s">
        <v>5249</v>
      </c>
      <c r="V93" s="343" t="s">
        <v>68</v>
      </c>
      <c r="W93" s="343" t="s">
        <v>68</v>
      </c>
      <c r="X93" s="343" t="s">
        <v>68</v>
      </c>
      <c r="Y93" s="343" t="s">
        <v>68</v>
      </c>
      <c r="Z93" s="343" t="s">
        <v>69</v>
      </c>
      <c r="AA93" s="343"/>
      <c r="AB93" s="343">
        <v>18033000011</v>
      </c>
      <c r="AC93" s="344">
        <v>13</v>
      </c>
      <c r="AD93" s="1012">
        <v>0</v>
      </c>
      <c r="AE93" s="1012">
        <v>0</v>
      </c>
      <c r="AF93" s="1013">
        <v>20.8</v>
      </c>
      <c r="AG93" s="1013">
        <v>0</v>
      </c>
      <c r="AH93" s="407">
        <f t="shared" si="7"/>
        <v>20.8</v>
      </c>
      <c r="AI93" s="407">
        <f t="shared" si="6"/>
        <v>22.256000000000004</v>
      </c>
      <c r="AJ93" s="345"/>
    </row>
    <row r="94" spans="1:36" s="346" customFormat="1">
      <c r="A94" s="1011">
        <v>45</v>
      </c>
      <c r="B94" s="343" t="s">
        <v>8</v>
      </c>
      <c r="C94" s="343" t="s">
        <v>5250</v>
      </c>
      <c r="D94" s="343" t="s">
        <v>5152</v>
      </c>
      <c r="E94" s="343" t="s">
        <v>5221</v>
      </c>
      <c r="F94" s="343" t="s">
        <v>5222</v>
      </c>
      <c r="G94" s="343"/>
      <c r="H94" s="343"/>
      <c r="I94" s="343"/>
      <c r="J94" s="343"/>
      <c r="K94" s="343"/>
      <c r="L94" s="343"/>
      <c r="M94" s="343" t="s">
        <v>113</v>
      </c>
      <c r="N94" s="343" t="s">
        <v>113</v>
      </c>
      <c r="O94" s="343"/>
      <c r="P94" s="343"/>
      <c r="Q94" s="343"/>
      <c r="R94" s="343"/>
      <c r="S94" s="343"/>
      <c r="T94" s="343"/>
      <c r="U94" s="343" t="s">
        <v>5251</v>
      </c>
      <c r="V94" s="343" t="s">
        <v>68</v>
      </c>
      <c r="W94" s="343" t="s">
        <v>68</v>
      </c>
      <c r="X94" s="343" t="s">
        <v>68</v>
      </c>
      <c r="Y94" s="343" t="s">
        <v>68</v>
      </c>
      <c r="Z94" s="343" t="s">
        <v>69</v>
      </c>
      <c r="AA94" s="343"/>
      <c r="AB94" s="343">
        <v>18033000011</v>
      </c>
      <c r="AC94" s="344">
        <v>13</v>
      </c>
      <c r="AD94" s="1012">
        <v>0</v>
      </c>
      <c r="AE94" s="1012">
        <v>0</v>
      </c>
      <c r="AF94" s="1013">
        <v>20.8</v>
      </c>
      <c r="AG94" s="1013">
        <v>0</v>
      </c>
      <c r="AH94" s="407">
        <f t="shared" si="7"/>
        <v>20.8</v>
      </c>
      <c r="AI94" s="407">
        <f t="shared" si="6"/>
        <v>22.256000000000004</v>
      </c>
      <c r="AJ94" s="345"/>
    </row>
    <row r="95" spans="1:36" s="346" customFormat="1">
      <c r="A95" s="1011">
        <v>46</v>
      </c>
      <c r="B95" s="343" t="s">
        <v>8</v>
      </c>
      <c r="C95" s="343" t="s">
        <v>5252</v>
      </c>
      <c r="D95" s="343" t="s">
        <v>5152</v>
      </c>
      <c r="E95" s="343" t="s">
        <v>5221</v>
      </c>
      <c r="F95" s="343" t="s">
        <v>5222</v>
      </c>
      <c r="G95" s="343"/>
      <c r="H95" s="343"/>
      <c r="I95" s="343"/>
      <c r="J95" s="343"/>
      <c r="K95" s="343"/>
      <c r="L95" s="343"/>
      <c r="M95" s="343" t="s">
        <v>113</v>
      </c>
      <c r="N95" s="343" t="s">
        <v>113</v>
      </c>
      <c r="O95" s="343"/>
      <c r="P95" s="343"/>
      <c r="Q95" s="343"/>
      <c r="R95" s="343"/>
      <c r="S95" s="343"/>
      <c r="T95" s="343"/>
      <c r="U95" s="343" t="s">
        <v>5253</v>
      </c>
      <c r="V95" s="343" t="s">
        <v>68</v>
      </c>
      <c r="W95" s="343" t="s">
        <v>68</v>
      </c>
      <c r="X95" s="343" t="s">
        <v>68</v>
      </c>
      <c r="Y95" s="343" t="s">
        <v>68</v>
      </c>
      <c r="Z95" s="343" t="s">
        <v>69</v>
      </c>
      <c r="AA95" s="343"/>
      <c r="AB95" s="343">
        <v>18033000011</v>
      </c>
      <c r="AC95" s="344">
        <v>13</v>
      </c>
      <c r="AD95" s="1012">
        <v>0</v>
      </c>
      <c r="AE95" s="1012">
        <v>0</v>
      </c>
      <c r="AF95" s="1013">
        <v>20.8</v>
      </c>
      <c r="AG95" s="1013">
        <v>0</v>
      </c>
      <c r="AH95" s="407">
        <f t="shared" si="7"/>
        <v>20.8</v>
      </c>
      <c r="AI95" s="407">
        <f t="shared" si="6"/>
        <v>22.256000000000004</v>
      </c>
      <c r="AJ95" s="345"/>
    </row>
    <row r="96" spans="1:36" s="346" customFormat="1">
      <c r="A96" s="1011">
        <v>47</v>
      </c>
      <c r="B96" s="343" t="s">
        <v>8</v>
      </c>
      <c r="C96" s="343" t="s">
        <v>5254</v>
      </c>
      <c r="D96" s="343" t="s">
        <v>5152</v>
      </c>
      <c r="E96" s="343" t="s">
        <v>5221</v>
      </c>
      <c r="F96" s="343" t="s">
        <v>5222</v>
      </c>
      <c r="G96" s="343"/>
      <c r="H96" s="343"/>
      <c r="I96" s="343"/>
      <c r="J96" s="343"/>
      <c r="K96" s="343"/>
      <c r="L96" s="343"/>
      <c r="M96" s="343" t="s">
        <v>113</v>
      </c>
      <c r="N96" s="343" t="s">
        <v>113</v>
      </c>
      <c r="O96" s="343"/>
      <c r="P96" s="343"/>
      <c r="Q96" s="343"/>
      <c r="R96" s="343"/>
      <c r="S96" s="343"/>
      <c r="T96" s="343"/>
      <c r="U96" s="343" t="s">
        <v>5255</v>
      </c>
      <c r="V96" s="343" t="s">
        <v>68</v>
      </c>
      <c r="W96" s="343" t="s">
        <v>68</v>
      </c>
      <c r="X96" s="343" t="s">
        <v>68</v>
      </c>
      <c r="Y96" s="343" t="s">
        <v>68</v>
      </c>
      <c r="Z96" s="343" t="s">
        <v>69</v>
      </c>
      <c r="AA96" s="343"/>
      <c r="AB96" s="343">
        <v>18033000011</v>
      </c>
      <c r="AC96" s="344">
        <v>13</v>
      </c>
      <c r="AD96" s="1012">
        <v>0</v>
      </c>
      <c r="AE96" s="1012">
        <v>0</v>
      </c>
      <c r="AF96" s="1013">
        <v>20.8</v>
      </c>
      <c r="AG96" s="1013">
        <v>0</v>
      </c>
      <c r="AH96" s="407">
        <f t="shared" si="7"/>
        <v>20.8</v>
      </c>
      <c r="AI96" s="407">
        <f t="shared" si="6"/>
        <v>22.256000000000004</v>
      </c>
      <c r="AJ96" s="345"/>
    </row>
    <row r="97" spans="1:36" s="346" customFormat="1">
      <c r="A97" s="1011">
        <v>48</v>
      </c>
      <c r="B97" s="343" t="s">
        <v>8</v>
      </c>
      <c r="C97" s="343" t="s">
        <v>5256</v>
      </c>
      <c r="D97" s="343" t="s">
        <v>5152</v>
      </c>
      <c r="E97" s="343" t="s">
        <v>5221</v>
      </c>
      <c r="F97" s="343" t="s">
        <v>5222</v>
      </c>
      <c r="G97" s="343"/>
      <c r="H97" s="343"/>
      <c r="I97" s="343"/>
      <c r="J97" s="343"/>
      <c r="K97" s="343"/>
      <c r="L97" s="343"/>
      <c r="M97" s="343" t="s">
        <v>113</v>
      </c>
      <c r="N97" s="343" t="s">
        <v>113</v>
      </c>
      <c r="O97" s="343"/>
      <c r="P97" s="343"/>
      <c r="Q97" s="343"/>
      <c r="R97" s="343"/>
      <c r="S97" s="343"/>
      <c r="T97" s="343"/>
      <c r="U97" s="343" t="s">
        <v>5257</v>
      </c>
      <c r="V97" s="343" t="s">
        <v>68</v>
      </c>
      <c r="W97" s="343" t="s">
        <v>68</v>
      </c>
      <c r="X97" s="343" t="s">
        <v>68</v>
      </c>
      <c r="Y97" s="343" t="s">
        <v>68</v>
      </c>
      <c r="Z97" s="343" t="s">
        <v>69</v>
      </c>
      <c r="AA97" s="343"/>
      <c r="AB97" s="343">
        <v>18033000011</v>
      </c>
      <c r="AC97" s="344">
        <v>13</v>
      </c>
      <c r="AD97" s="1012">
        <v>0</v>
      </c>
      <c r="AE97" s="1012">
        <v>0</v>
      </c>
      <c r="AF97" s="1013">
        <v>20.8</v>
      </c>
      <c r="AG97" s="1013">
        <v>0</v>
      </c>
      <c r="AH97" s="407">
        <f t="shared" si="7"/>
        <v>20.8</v>
      </c>
      <c r="AI97" s="407">
        <f t="shared" si="6"/>
        <v>22.256000000000004</v>
      </c>
      <c r="AJ97" s="345"/>
    </row>
    <row r="98" spans="1:36" s="346" customFormat="1">
      <c r="A98" s="1011">
        <v>49</v>
      </c>
      <c r="B98" s="343" t="s">
        <v>8</v>
      </c>
      <c r="C98" s="343" t="s">
        <v>5258</v>
      </c>
      <c r="D98" s="343" t="s">
        <v>5152</v>
      </c>
      <c r="E98" s="343" t="s">
        <v>5221</v>
      </c>
      <c r="F98" s="343" t="s">
        <v>5222</v>
      </c>
      <c r="G98" s="343"/>
      <c r="H98" s="343"/>
      <c r="I98" s="343"/>
      <c r="J98" s="343"/>
      <c r="K98" s="343"/>
      <c r="L98" s="343"/>
      <c r="M98" s="343" t="s">
        <v>113</v>
      </c>
      <c r="N98" s="343" t="s">
        <v>113</v>
      </c>
      <c r="O98" s="343"/>
      <c r="P98" s="343"/>
      <c r="Q98" s="343"/>
      <c r="R98" s="343"/>
      <c r="S98" s="343"/>
      <c r="T98" s="343"/>
      <c r="U98" s="343" t="s">
        <v>5259</v>
      </c>
      <c r="V98" s="343" t="s">
        <v>68</v>
      </c>
      <c r="W98" s="343" t="s">
        <v>68</v>
      </c>
      <c r="X98" s="343" t="s">
        <v>68</v>
      </c>
      <c r="Y98" s="343" t="s">
        <v>68</v>
      </c>
      <c r="Z98" s="343" t="s">
        <v>69</v>
      </c>
      <c r="AA98" s="343"/>
      <c r="AB98" s="343">
        <v>18033000011</v>
      </c>
      <c r="AC98" s="344">
        <v>13</v>
      </c>
      <c r="AD98" s="1012">
        <v>0</v>
      </c>
      <c r="AE98" s="1012">
        <v>0</v>
      </c>
      <c r="AF98" s="1013">
        <v>20.8</v>
      </c>
      <c r="AG98" s="1013">
        <v>0</v>
      </c>
      <c r="AH98" s="407">
        <f t="shared" si="7"/>
        <v>20.8</v>
      </c>
      <c r="AI98" s="407">
        <f t="shared" si="6"/>
        <v>22.256000000000004</v>
      </c>
      <c r="AJ98" s="345"/>
    </row>
    <row r="99" spans="1:36" s="346" customFormat="1">
      <c r="A99" s="1011">
        <v>50</v>
      </c>
      <c r="B99" s="343" t="s">
        <v>8</v>
      </c>
      <c r="C99" s="343" t="s">
        <v>5260</v>
      </c>
      <c r="D99" s="343" t="s">
        <v>5152</v>
      </c>
      <c r="E99" s="343" t="s">
        <v>5221</v>
      </c>
      <c r="F99" s="343" t="s">
        <v>5222</v>
      </c>
      <c r="G99" s="343"/>
      <c r="H99" s="343"/>
      <c r="I99" s="343"/>
      <c r="J99" s="343"/>
      <c r="K99" s="343"/>
      <c r="L99" s="343"/>
      <c r="M99" s="343" t="s">
        <v>113</v>
      </c>
      <c r="N99" s="343" t="s">
        <v>113</v>
      </c>
      <c r="O99" s="343"/>
      <c r="P99" s="343"/>
      <c r="Q99" s="343"/>
      <c r="R99" s="343"/>
      <c r="S99" s="343"/>
      <c r="T99" s="343"/>
      <c r="U99" s="343" t="s">
        <v>5261</v>
      </c>
      <c r="V99" s="343" t="s">
        <v>68</v>
      </c>
      <c r="W99" s="343" t="s">
        <v>68</v>
      </c>
      <c r="X99" s="343" t="s">
        <v>68</v>
      </c>
      <c r="Y99" s="343" t="s">
        <v>68</v>
      </c>
      <c r="Z99" s="343" t="s">
        <v>69</v>
      </c>
      <c r="AA99" s="343"/>
      <c r="AB99" s="343">
        <v>18033000011</v>
      </c>
      <c r="AC99" s="344">
        <v>13</v>
      </c>
      <c r="AD99" s="1012">
        <v>0</v>
      </c>
      <c r="AE99" s="1012">
        <v>0</v>
      </c>
      <c r="AF99" s="1013">
        <v>20.8</v>
      </c>
      <c r="AG99" s="1013">
        <v>0</v>
      </c>
      <c r="AH99" s="407">
        <f t="shared" si="7"/>
        <v>20.8</v>
      </c>
      <c r="AI99" s="407">
        <f t="shared" si="6"/>
        <v>22.256000000000004</v>
      </c>
      <c r="AJ99" s="345"/>
    </row>
    <row r="100" spans="1:36" s="346" customFormat="1">
      <c r="A100" s="1011">
        <v>51</v>
      </c>
      <c r="B100" s="343" t="s">
        <v>8</v>
      </c>
      <c r="C100" s="343" t="s">
        <v>5262</v>
      </c>
      <c r="D100" s="343" t="s">
        <v>5152</v>
      </c>
      <c r="E100" s="343" t="s">
        <v>5221</v>
      </c>
      <c r="F100" s="343" t="s">
        <v>5222</v>
      </c>
      <c r="G100" s="343"/>
      <c r="H100" s="343"/>
      <c r="I100" s="343"/>
      <c r="J100" s="343"/>
      <c r="K100" s="343"/>
      <c r="L100" s="343"/>
      <c r="M100" s="343" t="s">
        <v>113</v>
      </c>
      <c r="N100" s="343" t="s">
        <v>113</v>
      </c>
      <c r="O100" s="343"/>
      <c r="P100" s="343"/>
      <c r="Q100" s="343"/>
      <c r="R100" s="343"/>
      <c r="S100" s="343"/>
      <c r="T100" s="343"/>
      <c r="U100" s="343" t="s">
        <v>5263</v>
      </c>
      <c r="V100" s="343" t="s">
        <v>68</v>
      </c>
      <c r="W100" s="343" t="s">
        <v>68</v>
      </c>
      <c r="X100" s="343" t="s">
        <v>68</v>
      </c>
      <c r="Y100" s="343" t="s">
        <v>68</v>
      </c>
      <c r="Z100" s="343" t="s">
        <v>69</v>
      </c>
      <c r="AA100" s="343"/>
      <c r="AB100" s="343">
        <v>18033000011</v>
      </c>
      <c r="AC100" s="344">
        <v>13</v>
      </c>
      <c r="AD100" s="1012">
        <v>0</v>
      </c>
      <c r="AE100" s="1012">
        <v>0</v>
      </c>
      <c r="AF100" s="1013">
        <v>20.8</v>
      </c>
      <c r="AG100" s="1013">
        <v>0</v>
      </c>
      <c r="AH100" s="407">
        <f t="shared" si="7"/>
        <v>20.8</v>
      </c>
      <c r="AI100" s="407">
        <f t="shared" si="6"/>
        <v>22.256000000000004</v>
      </c>
      <c r="AJ100" s="345"/>
    </row>
    <row r="101" spans="1:36" s="346" customFormat="1">
      <c r="A101" s="1011">
        <v>52</v>
      </c>
      <c r="B101" s="343" t="s">
        <v>8</v>
      </c>
      <c r="C101" s="343" t="s">
        <v>5264</v>
      </c>
      <c r="D101" s="343" t="s">
        <v>5152</v>
      </c>
      <c r="E101" s="343" t="s">
        <v>5221</v>
      </c>
      <c r="F101" s="343" t="s">
        <v>5222</v>
      </c>
      <c r="G101" s="343"/>
      <c r="H101" s="343"/>
      <c r="I101" s="343"/>
      <c r="J101" s="343"/>
      <c r="K101" s="343"/>
      <c r="L101" s="343"/>
      <c r="M101" s="343" t="s">
        <v>113</v>
      </c>
      <c r="N101" s="343" t="s">
        <v>113</v>
      </c>
      <c r="O101" s="343"/>
      <c r="P101" s="343"/>
      <c r="Q101" s="343"/>
      <c r="R101" s="343"/>
      <c r="S101" s="343"/>
      <c r="T101" s="343"/>
      <c r="U101" s="343" t="s">
        <v>5265</v>
      </c>
      <c r="V101" s="343" t="s">
        <v>68</v>
      </c>
      <c r="W101" s="343" t="s">
        <v>68</v>
      </c>
      <c r="X101" s="343" t="s">
        <v>68</v>
      </c>
      <c r="Y101" s="343" t="s">
        <v>68</v>
      </c>
      <c r="Z101" s="343" t="s">
        <v>69</v>
      </c>
      <c r="AA101" s="343"/>
      <c r="AB101" s="343">
        <v>18033000011</v>
      </c>
      <c r="AC101" s="344">
        <v>13</v>
      </c>
      <c r="AD101" s="1012">
        <v>0</v>
      </c>
      <c r="AE101" s="1012">
        <v>0</v>
      </c>
      <c r="AF101" s="1013">
        <v>20.8</v>
      </c>
      <c r="AG101" s="1013">
        <v>0</v>
      </c>
      <c r="AH101" s="407">
        <f t="shared" si="7"/>
        <v>20.8</v>
      </c>
      <c r="AI101" s="407">
        <f t="shared" si="6"/>
        <v>22.256000000000004</v>
      </c>
      <c r="AJ101" s="345"/>
    </row>
    <row r="102" spans="1:36" s="346" customFormat="1">
      <c r="A102" s="1011">
        <v>53</v>
      </c>
      <c r="B102" s="343" t="s">
        <v>8</v>
      </c>
      <c r="C102" s="343" t="s">
        <v>5266</v>
      </c>
      <c r="D102" s="343" t="s">
        <v>5152</v>
      </c>
      <c r="E102" s="343" t="s">
        <v>5221</v>
      </c>
      <c r="F102" s="343" t="s">
        <v>5222</v>
      </c>
      <c r="G102" s="343"/>
      <c r="H102" s="343"/>
      <c r="I102" s="343"/>
      <c r="J102" s="343"/>
      <c r="K102" s="343"/>
      <c r="L102" s="343"/>
      <c r="M102" s="343" t="s">
        <v>113</v>
      </c>
      <c r="N102" s="343" t="s">
        <v>113</v>
      </c>
      <c r="O102" s="343"/>
      <c r="P102" s="343"/>
      <c r="Q102" s="343"/>
      <c r="R102" s="343"/>
      <c r="S102" s="343"/>
      <c r="T102" s="343"/>
      <c r="U102" s="343" t="s">
        <v>5267</v>
      </c>
      <c r="V102" s="343" t="s">
        <v>68</v>
      </c>
      <c r="W102" s="343" t="s">
        <v>68</v>
      </c>
      <c r="X102" s="343" t="s">
        <v>68</v>
      </c>
      <c r="Y102" s="343" t="s">
        <v>68</v>
      </c>
      <c r="Z102" s="343" t="s">
        <v>69</v>
      </c>
      <c r="AA102" s="343"/>
      <c r="AB102" s="343">
        <v>18033000011</v>
      </c>
      <c r="AC102" s="344">
        <v>13</v>
      </c>
      <c r="AD102" s="1012">
        <v>0</v>
      </c>
      <c r="AE102" s="1012">
        <v>0</v>
      </c>
      <c r="AF102" s="1013">
        <v>20.8</v>
      </c>
      <c r="AG102" s="1013">
        <v>0</v>
      </c>
      <c r="AH102" s="407">
        <f t="shared" si="7"/>
        <v>20.8</v>
      </c>
      <c r="AI102" s="407">
        <f t="shared" si="6"/>
        <v>22.256000000000004</v>
      </c>
      <c r="AJ102" s="345"/>
    </row>
    <row r="103" spans="1:36" s="346" customFormat="1">
      <c r="A103" s="1011">
        <v>54</v>
      </c>
      <c r="B103" s="343" t="s">
        <v>8</v>
      </c>
      <c r="C103" s="343" t="s">
        <v>5268</v>
      </c>
      <c r="D103" s="343" t="s">
        <v>5152</v>
      </c>
      <c r="E103" s="343" t="s">
        <v>5188</v>
      </c>
      <c r="F103" s="343" t="s">
        <v>5269</v>
      </c>
      <c r="G103" s="343"/>
      <c r="H103" s="343"/>
      <c r="I103" s="343"/>
      <c r="J103" s="343"/>
      <c r="K103" s="343"/>
      <c r="L103" s="343"/>
      <c r="M103" s="343" t="s">
        <v>113</v>
      </c>
      <c r="N103" s="343" t="s">
        <v>113</v>
      </c>
      <c r="O103" s="343"/>
      <c r="P103" s="343"/>
      <c r="Q103" s="343"/>
      <c r="R103" s="343"/>
      <c r="S103" s="343"/>
      <c r="T103" s="343"/>
      <c r="U103" s="343" t="s">
        <v>5270</v>
      </c>
      <c r="V103" s="343" t="s">
        <v>68</v>
      </c>
      <c r="W103" s="343" t="s">
        <v>68</v>
      </c>
      <c r="X103" s="343" t="s">
        <v>68</v>
      </c>
      <c r="Y103" s="343" t="s">
        <v>68</v>
      </c>
      <c r="Z103" s="343" t="s">
        <v>69</v>
      </c>
      <c r="AA103" s="343"/>
      <c r="AB103" s="343">
        <v>18033000011</v>
      </c>
      <c r="AC103" s="344">
        <v>13</v>
      </c>
      <c r="AD103" s="1012">
        <v>0</v>
      </c>
      <c r="AE103" s="1012">
        <v>0</v>
      </c>
      <c r="AF103" s="1013">
        <v>20.8</v>
      </c>
      <c r="AG103" s="1013">
        <v>0</v>
      </c>
      <c r="AH103" s="407">
        <f t="shared" si="7"/>
        <v>20.8</v>
      </c>
      <c r="AI103" s="407">
        <f t="shared" si="6"/>
        <v>22.256000000000004</v>
      </c>
      <c r="AJ103" s="345"/>
    </row>
    <row r="104" spans="1:36" s="346" customFormat="1">
      <c r="A104" s="1011">
        <v>55</v>
      </c>
      <c r="B104" s="343" t="s">
        <v>8</v>
      </c>
      <c r="C104" s="343" t="s">
        <v>5271</v>
      </c>
      <c r="D104" s="343" t="s">
        <v>5152</v>
      </c>
      <c r="E104" s="343" t="s">
        <v>5188</v>
      </c>
      <c r="F104" s="343" t="s">
        <v>5269</v>
      </c>
      <c r="G104" s="343"/>
      <c r="H104" s="343"/>
      <c r="I104" s="343"/>
      <c r="J104" s="343"/>
      <c r="K104" s="343"/>
      <c r="L104" s="343"/>
      <c r="M104" s="343" t="s">
        <v>113</v>
      </c>
      <c r="N104" s="343" t="s">
        <v>113</v>
      </c>
      <c r="O104" s="343"/>
      <c r="P104" s="343"/>
      <c r="Q104" s="343"/>
      <c r="R104" s="343"/>
      <c r="S104" s="343"/>
      <c r="T104" s="343"/>
      <c r="U104" s="343" t="s">
        <v>5272</v>
      </c>
      <c r="V104" s="343" t="s">
        <v>68</v>
      </c>
      <c r="W104" s="343" t="s">
        <v>68</v>
      </c>
      <c r="X104" s="343" t="s">
        <v>68</v>
      </c>
      <c r="Y104" s="343" t="s">
        <v>68</v>
      </c>
      <c r="Z104" s="343" t="s">
        <v>69</v>
      </c>
      <c r="AA104" s="343"/>
      <c r="AB104" s="343">
        <v>18033000011</v>
      </c>
      <c r="AC104" s="344">
        <v>13</v>
      </c>
      <c r="AD104" s="1012">
        <v>0</v>
      </c>
      <c r="AE104" s="1012">
        <v>0</v>
      </c>
      <c r="AF104" s="1013">
        <v>20.8</v>
      </c>
      <c r="AG104" s="1013">
        <v>0</v>
      </c>
      <c r="AH104" s="407">
        <f t="shared" si="7"/>
        <v>20.8</v>
      </c>
      <c r="AI104" s="407">
        <f t="shared" si="6"/>
        <v>22.256000000000004</v>
      </c>
      <c r="AJ104" s="345"/>
    </row>
    <row r="105" spans="1:36" s="346" customFormat="1">
      <c r="A105" s="1011">
        <v>56</v>
      </c>
      <c r="B105" s="343" t="s">
        <v>8</v>
      </c>
      <c r="C105" s="343" t="s">
        <v>5273</v>
      </c>
      <c r="D105" s="343" t="s">
        <v>5152</v>
      </c>
      <c r="E105" s="343" t="s">
        <v>5188</v>
      </c>
      <c r="F105" s="343" t="s">
        <v>5269</v>
      </c>
      <c r="G105" s="343"/>
      <c r="H105" s="343"/>
      <c r="I105" s="343"/>
      <c r="J105" s="343"/>
      <c r="K105" s="343"/>
      <c r="L105" s="343"/>
      <c r="M105" s="343" t="s">
        <v>113</v>
      </c>
      <c r="N105" s="343" t="s">
        <v>113</v>
      </c>
      <c r="O105" s="343"/>
      <c r="P105" s="343"/>
      <c r="Q105" s="343"/>
      <c r="R105" s="343"/>
      <c r="S105" s="343"/>
      <c r="T105" s="343"/>
      <c r="U105" s="343" t="s">
        <v>5274</v>
      </c>
      <c r="V105" s="343" t="s">
        <v>68</v>
      </c>
      <c r="W105" s="343" t="s">
        <v>68</v>
      </c>
      <c r="X105" s="343" t="s">
        <v>68</v>
      </c>
      <c r="Y105" s="343" t="s">
        <v>68</v>
      </c>
      <c r="Z105" s="343" t="s">
        <v>69</v>
      </c>
      <c r="AA105" s="343"/>
      <c r="AB105" s="343">
        <v>18033000011</v>
      </c>
      <c r="AC105" s="344">
        <v>13</v>
      </c>
      <c r="AD105" s="1012">
        <v>0</v>
      </c>
      <c r="AE105" s="1012">
        <v>0</v>
      </c>
      <c r="AF105" s="1013">
        <v>20.8</v>
      </c>
      <c r="AG105" s="1013">
        <v>0</v>
      </c>
      <c r="AH105" s="407">
        <f t="shared" si="7"/>
        <v>20.8</v>
      </c>
      <c r="AI105" s="407">
        <f t="shared" si="6"/>
        <v>22.256000000000004</v>
      </c>
      <c r="AJ105" s="345"/>
    </row>
    <row r="106" spans="1:36" s="346" customFormat="1">
      <c r="A106" s="1011">
        <v>57</v>
      </c>
      <c r="B106" s="343" t="s">
        <v>8</v>
      </c>
      <c r="C106" s="343" t="s">
        <v>5275</v>
      </c>
      <c r="D106" s="343" t="s">
        <v>5152</v>
      </c>
      <c r="E106" s="343" t="s">
        <v>5188</v>
      </c>
      <c r="F106" s="343" t="s">
        <v>5269</v>
      </c>
      <c r="G106" s="343"/>
      <c r="H106" s="343"/>
      <c r="I106" s="343"/>
      <c r="J106" s="343"/>
      <c r="K106" s="343"/>
      <c r="L106" s="343"/>
      <c r="M106" s="343" t="s">
        <v>113</v>
      </c>
      <c r="N106" s="343" t="s">
        <v>113</v>
      </c>
      <c r="O106" s="343"/>
      <c r="P106" s="343"/>
      <c r="Q106" s="343"/>
      <c r="R106" s="343"/>
      <c r="S106" s="343"/>
      <c r="T106" s="343"/>
      <c r="U106" s="343" t="s">
        <v>5276</v>
      </c>
      <c r="V106" s="343" t="s">
        <v>68</v>
      </c>
      <c r="W106" s="343" t="s">
        <v>68</v>
      </c>
      <c r="X106" s="343" t="s">
        <v>68</v>
      </c>
      <c r="Y106" s="343" t="s">
        <v>68</v>
      </c>
      <c r="Z106" s="343" t="s">
        <v>69</v>
      </c>
      <c r="AA106" s="343"/>
      <c r="AB106" s="343">
        <v>18033000011</v>
      </c>
      <c r="AC106" s="344">
        <v>13</v>
      </c>
      <c r="AD106" s="1012">
        <v>0</v>
      </c>
      <c r="AE106" s="1012">
        <v>0</v>
      </c>
      <c r="AF106" s="1013">
        <v>20.8</v>
      </c>
      <c r="AG106" s="1013">
        <v>0</v>
      </c>
      <c r="AH106" s="407">
        <f t="shared" si="7"/>
        <v>20.8</v>
      </c>
      <c r="AI106" s="407">
        <f t="shared" si="6"/>
        <v>22.256000000000004</v>
      </c>
      <c r="AJ106" s="345"/>
    </row>
    <row r="107" spans="1:36" s="346" customFormat="1">
      <c r="A107" s="1011">
        <v>58</v>
      </c>
      <c r="B107" s="343" t="s">
        <v>8</v>
      </c>
      <c r="C107" s="343" t="s">
        <v>5277</v>
      </c>
      <c r="D107" s="343" t="s">
        <v>5152</v>
      </c>
      <c r="E107" s="343" t="s">
        <v>5188</v>
      </c>
      <c r="F107" s="343" t="s">
        <v>5269</v>
      </c>
      <c r="G107" s="343"/>
      <c r="H107" s="343"/>
      <c r="I107" s="343"/>
      <c r="J107" s="343"/>
      <c r="K107" s="343"/>
      <c r="L107" s="343"/>
      <c r="M107" s="343" t="s">
        <v>113</v>
      </c>
      <c r="N107" s="343" t="s">
        <v>113</v>
      </c>
      <c r="O107" s="343"/>
      <c r="P107" s="343"/>
      <c r="Q107" s="343"/>
      <c r="R107" s="343"/>
      <c r="S107" s="343"/>
      <c r="T107" s="343"/>
      <c r="U107" s="343" t="s">
        <v>5278</v>
      </c>
      <c r="V107" s="343" t="s">
        <v>68</v>
      </c>
      <c r="W107" s="343" t="s">
        <v>68</v>
      </c>
      <c r="X107" s="343" t="s">
        <v>68</v>
      </c>
      <c r="Y107" s="343" t="s">
        <v>68</v>
      </c>
      <c r="Z107" s="343" t="s">
        <v>69</v>
      </c>
      <c r="AA107" s="343"/>
      <c r="AB107" s="343">
        <v>18033000011</v>
      </c>
      <c r="AC107" s="344">
        <v>13</v>
      </c>
      <c r="AD107" s="1012">
        <v>0</v>
      </c>
      <c r="AE107" s="1012">
        <v>0</v>
      </c>
      <c r="AF107" s="1013">
        <v>20.8</v>
      </c>
      <c r="AG107" s="1013">
        <v>0</v>
      </c>
      <c r="AH107" s="407">
        <f t="shared" si="7"/>
        <v>20.8</v>
      </c>
      <c r="AI107" s="407">
        <f t="shared" si="6"/>
        <v>22.256000000000004</v>
      </c>
      <c r="AJ107" s="345"/>
    </row>
    <row r="108" spans="1:36" s="346" customFormat="1">
      <c r="A108" s="1011">
        <v>59</v>
      </c>
      <c r="B108" s="343" t="s">
        <v>8</v>
      </c>
      <c r="C108" s="343" t="s">
        <v>5279</v>
      </c>
      <c r="D108" s="343" t="s">
        <v>5152</v>
      </c>
      <c r="E108" s="343" t="s">
        <v>5188</v>
      </c>
      <c r="F108" s="343" t="s">
        <v>5269</v>
      </c>
      <c r="G108" s="343"/>
      <c r="H108" s="343"/>
      <c r="I108" s="343"/>
      <c r="J108" s="343"/>
      <c r="K108" s="343"/>
      <c r="L108" s="343"/>
      <c r="M108" s="343" t="s">
        <v>113</v>
      </c>
      <c r="N108" s="343" t="s">
        <v>113</v>
      </c>
      <c r="O108" s="343"/>
      <c r="P108" s="343"/>
      <c r="Q108" s="343"/>
      <c r="R108" s="343"/>
      <c r="S108" s="343"/>
      <c r="T108" s="343"/>
      <c r="U108" s="343" t="s">
        <v>5280</v>
      </c>
      <c r="V108" s="343" t="s">
        <v>68</v>
      </c>
      <c r="W108" s="343" t="s">
        <v>68</v>
      </c>
      <c r="X108" s="343" t="s">
        <v>68</v>
      </c>
      <c r="Y108" s="343" t="s">
        <v>68</v>
      </c>
      <c r="Z108" s="343" t="s">
        <v>69</v>
      </c>
      <c r="AA108" s="343"/>
      <c r="AB108" s="343">
        <v>18033000011</v>
      </c>
      <c r="AC108" s="344">
        <v>13</v>
      </c>
      <c r="AD108" s="1012">
        <v>0</v>
      </c>
      <c r="AE108" s="1012">
        <v>0</v>
      </c>
      <c r="AF108" s="1013">
        <v>20.8</v>
      </c>
      <c r="AG108" s="1013">
        <v>0</v>
      </c>
      <c r="AH108" s="407">
        <f t="shared" si="7"/>
        <v>20.8</v>
      </c>
      <c r="AI108" s="407">
        <f t="shared" si="6"/>
        <v>22.256000000000004</v>
      </c>
      <c r="AJ108" s="345"/>
    </row>
    <row r="109" spans="1:36" s="346" customFormat="1">
      <c r="A109" s="1011">
        <v>60</v>
      </c>
      <c r="B109" s="343" t="s">
        <v>8</v>
      </c>
      <c r="C109" s="343" t="s">
        <v>5281</v>
      </c>
      <c r="D109" s="343" t="s">
        <v>5152</v>
      </c>
      <c r="E109" s="343" t="s">
        <v>5188</v>
      </c>
      <c r="F109" s="343" t="s">
        <v>5269</v>
      </c>
      <c r="G109" s="343"/>
      <c r="H109" s="343"/>
      <c r="I109" s="343"/>
      <c r="J109" s="343"/>
      <c r="K109" s="343"/>
      <c r="L109" s="343"/>
      <c r="M109" s="343" t="s">
        <v>113</v>
      </c>
      <c r="N109" s="343" t="s">
        <v>113</v>
      </c>
      <c r="O109" s="343"/>
      <c r="P109" s="343"/>
      <c r="Q109" s="343"/>
      <c r="R109" s="343"/>
      <c r="S109" s="343"/>
      <c r="T109" s="343"/>
      <c r="U109" s="343" t="s">
        <v>5282</v>
      </c>
      <c r="V109" s="343" t="s">
        <v>68</v>
      </c>
      <c r="W109" s="343" t="s">
        <v>68</v>
      </c>
      <c r="X109" s="343" t="s">
        <v>68</v>
      </c>
      <c r="Y109" s="343" t="s">
        <v>68</v>
      </c>
      <c r="Z109" s="343" t="s">
        <v>69</v>
      </c>
      <c r="AA109" s="343"/>
      <c r="AB109" s="343">
        <v>18033000011</v>
      </c>
      <c r="AC109" s="344">
        <v>13</v>
      </c>
      <c r="AD109" s="1012">
        <v>0</v>
      </c>
      <c r="AE109" s="1012">
        <v>0</v>
      </c>
      <c r="AF109" s="1013">
        <v>20.8</v>
      </c>
      <c r="AG109" s="1013">
        <v>0</v>
      </c>
      <c r="AH109" s="407">
        <f t="shared" si="7"/>
        <v>20.8</v>
      </c>
      <c r="AI109" s="407">
        <f t="shared" si="6"/>
        <v>22.256000000000004</v>
      </c>
      <c r="AJ109" s="345"/>
    </row>
    <row r="110" spans="1:36" s="346" customFormat="1">
      <c r="A110" s="1011">
        <v>61</v>
      </c>
      <c r="B110" s="343" t="s">
        <v>8</v>
      </c>
      <c r="C110" s="343" t="s">
        <v>5283</v>
      </c>
      <c r="D110" s="343" t="s">
        <v>5152</v>
      </c>
      <c r="E110" s="343" t="s">
        <v>5188</v>
      </c>
      <c r="F110" s="343" t="s">
        <v>5269</v>
      </c>
      <c r="G110" s="343"/>
      <c r="H110" s="343"/>
      <c r="I110" s="343"/>
      <c r="J110" s="343"/>
      <c r="K110" s="343"/>
      <c r="L110" s="343"/>
      <c r="M110" s="343" t="s">
        <v>113</v>
      </c>
      <c r="N110" s="343" t="s">
        <v>113</v>
      </c>
      <c r="O110" s="343"/>
      <c r="P110" s="343"/>
      <c r="Q110" s="343"/>
      <c r="R110" s="343"/>
      <c r="S110" s="343"/>
      <c r="T110" s="343"/>
      <c r="U110" s="343" t="s">
        <v>5284</v>
      </c>
      <c r="V110" s="343" t="s">
        <v>68</v>
      </c>
      <c r="W110" s="343" t="s">
        <v>68</v>
      </c>
      <c r="X110" s="343" t="s">
        <v>68</v>
      </c>
      <c r="Y110" s="343" t="s">
        <v>68</v>
      </c>
      <c r="Z110" s="343" t="s">
        <v>69</v>
      </c>
      <c r="AA110" s="343"/>
      <c r="AB110" s="343">
        <v>18033000011</v>
      </c>
      <c r="AC110" s="344">
        <v>13</v>
      </c>
      <c r="AD110" s="1012">
        <v>0</v>
      </c>
      <c r="AE110" s="1012">
        <v>0</v>
      </c>
      <c r="AF110" s="1013">
        <v>20.8</v>
      </c>
      <c r="AG110" s="1013">
        <v>0</v>
      </c>
      <c r="AH110" s="407">
        <f t="shared" si="7"/>
        <v>20.8</v>
      </c>
      <c r="AI110" s="407">
        <f t="shared" si="6"/>
        <v>22.256000000000004</v>
      </c>
      <c r="AJ110" s="345"/>
    </row>
    <row r="111" spans="1:36" s="346" customFormat="1">
      <c r="A111" s="1011">
        <v>62</v>
      </c>
      <c r="B111" s="343" t="s">
        <v>8</v>
      </c>
      <c r="C111" s="343" t="s">
        <v>5285</v>
      </c>
      <c r="D111" s="343" t="s">
        <v>5152</v>
      </c>
      <c r="E111" s="343" t="s">
        <v>5188</v>
      </c>
      <c r="F111" s="343" t="s">
        <v>5269</v>
      </c>
      <c r="G111" s="343"/>
      <c r="H111" s="343"/>
      <c r="I111" s="343"/>
      <c r="J111" s="343"/>
      <c r="K111" s="343"/>
      <c r="L111" s="343"/>
      <c r="M111" s="343" t="s">
        <v>113</v>
      </c>
      <c r="N111" s="343" t="s">
        <v>113</v>
      </c>
      <c r="O111" s="343"/>
      <c r="P111" s="343"/>
      <c r="Q111" s="343"/>
      <c r="R111" s="343"/>
      <c r="S111" s="343"/>
      <c r="T111" s="343"/>
      <c r="U111" s="343" t="s">
        <v>5286</v>
      </c>
      <c r="V111" s="343" t="s">
        <v>68</v>
      </c>
      <c r="W111" s="343" t="s">
        <v>68</v>
      </c>
      <c r="X111" s="343" t="s">
        <v>68</v>
      </c>
      <c r="Y111" s="343" t="s">
        <v>68</v>
      </c>
      <c r="Z111" s="343" t="s">
        <v>69</v>
      </c>
      <c r="AA111" s="343"/>
      <c r="AB111" s="343">
        <v>18033000011</v>
      </c>
      <c r="AC111" s="344">
        <v>13</v>
      </c>
      <c r="AD111" s="1012">
        <v>0</v>
      </c>
      <c r="AE111" s="1012">
        <v>0</v>
      </c>
      <c r="AF111" s="1013">
        <v>20.8</v>
      </c>
      <c r="AG111" s="1013">
        <v>0</v>
      </c>
      <c r="AH111" s="407">
        <f t="shared" si="7"/>
        <v>20.8</v>
      </c>
      <c r="AI111" s="407">
        <f t="shared" si="6"/>
        <v>22.256000000000004</v>
      </c>
      <c r="AJ111" s="345"/>
    </row>
    <row r="112" spans="1:36" s="1020" customFormat="1" ht="15.75" thickBot="1">
      <c r="A112" s="1014">
        <v>63</v>
      </c>
      <c r="B112" s="1015" t="s">
        <v>8</v>
      </c>
      <c r="C112" s="1015" t="s">
        <v>5287</v>
      </c>
      <c r="D112" s="1015" t="s">
        <v>5152</v>
      </c>
      <c r="E112" s="1015" t="s">
        <v>5221</v>
      </c>
      <c r="F112" s="1015" t="s">
        <v>5269</v>
      </c>
      <c r="G112" s="1015"/>
      <c r="H112" s="1015"/>
      <c r="I112" s="1015"/>
      <c r="J112" s="1015"/>
      <c r="K112" s="1015"/>
      <c r="L112" s="1015"/>
      <c r="M112" s="1015" t="s">
        <v>113</v>
      </c>
      <c r="N112" s="1015" t="s">
        <v>113</v>
      </c>
      <c r="O112" s="1015"/>
      <c r="P112" s="1015"/>
      <c r="Q112" s="1015"/>
      <c r="R112" s="1015"/>
      <c r="S112" s="1015"/>
      <c r="T112" s="1015"/>
      <c r="U112" s="1015" t="s">
        <v>5288</v>
      </c>
      <c r="V112" s="1015" t="s">
        <v>68</v>
      </c>
      <c r="W112" s="1015" t="s">
        <v>68</v>
      </c>
      <c r="X112" s="1015" t="s">
        <v>68</v>
      </c>
      <c r="Y112" s="1015" t="s">
        <v>68</v>
      </c>
      <c r="Z112" s="1015" t="s">
        <v>69</v>
      </c>
      <c r="AA112" s="1015"/>
      <c r="AB112" s="1015">
        <v>18033000011</v>
      </c>
      <c r="AC112" s="1016">
        <v>13</v>
      </c>
      <c r="AD112" s="1017">
        <v>0</v>
      </c>
      <c r="AE112" s="1017">
        <v>0</v>
      </c>
      <c r="AF112" s="1018">
        <v>20.8</v>
      </c>
      <c r="AG112" s="1018">
        <v>0</v>
      </c>
      <c r="AH112" s="414">
        <f t="shared" si="7"/>
        <v>20.8</v>
      </c>
      <c r="AI112" s="414">
        <f t="shared" si="6"/>
        <v>22.256000000000004</v>
      </c>
      <c r="AJ112" s="1019"/>
    </row>
    <row r="113" spans="1:36" ht="15.75" thickBot="1"/>
    <row r="114" spans="1:36" s="1002" customFormat="1" ht="15.75" thickBot="1">
      <c r="A114" s="571" t="s">
        <v>22</v>
      </c>
      <c r="B114" s="925" t="s">
        <v>23</v>
      </c>
      <c r="C114" s="925" t="s">
        <v>24</v>
      </c>
      <c r="D114" s="925" t="s">
        <v>25</v>
      </c>
      <c r="E114" s="925" t="s">
        <v>26</v>
      </c>
      <c r="F114" s="925" t="s">
        <v>27</v>
      </c>
      <c r="G114" s="925" t="s">
        <v>28</v>
      </c>
      <c r="H114" s="925" t="s">
        <v>29</v>
      </c>
      <c r="I114" s="925" t="s">
        <v>30</v>
      </c>
      <c r="J114" s="925" t="s">
        <v>31</v>
      </c>
      <c r="K114" s="925" t="s">
        <v>32</v>
      </c>
      <c r="L114" s="925" t="s">
        <v>33</v>
      </c>
      <c r="M114" s="925" t="s">
        <v>34</v>
      </c>
      <c r="N114" s="925" t="s">
        <v>35</v>
      </c>
      <c r="O114" s="925" t="s">
        <v>36</v>
      </c>
      <c r="P114" s="925" t="s">
        <v>37</v>
      </c>
      <c r="Q114" s="925" t="s">
        <v>38</v>
      </c>
      <c r="R114" s="925" t="s">
        <v>39</v>
      </c>
      <c r="S114" s="925" t="s">
        <v>40</v>
      </c>
      <c r="T114" s="925" t="s">
        <v>41</v>
      </c>
      <c r="U114" s="925" t="s">
        <v>42</v>
      </c>
      <c r="V114" s="925" t="s">
        <v>43</v>
      </c>
      <c r="W114" s="925" t="s">
        <v>44</v>
      </c>
      <c r="X114" s="925" t="s">
        <v>45</v>
      </c>
      <c r="Y114" s="925" t="s">
        <v>46</v>
      </c>
      <c r="Z114" s="925" t="s">
        <v>47</v>
      </c>
      <c r="AA114" s="925" t="s">
        <v>48</v>
      </c>
      <c r="AB114" s="925" t="s">
        <v>49</v>
      </c>
      <c r="AC114" s="583" t="s">
        <v>50</v>
      </c>
      <c r="AD114" s="583" t="s">
        <v>51</v>
      </c>
      <c r="AE114" s="583" t="s">
        <v>52</v>
      </c>
      <c r="AF114" s="583" t="s">
        <v>53</v>
      </c>
      <c r="AG114" s="583" t="s">
        <v>54</v>
      </c>
      <c r="AH114" s="995" t="s">
        <v>55</v>
      </c>
      <c r="AI114" s="995" t="s">
        <v>56</v>
      </c>
    </row>
    <row r="115" spans="1:36" s="346" customFormat="1">
      <c r="A115" s="1011">
        <v>1</v>
      </c>
      <c r="B115" s="343" t="s">
        <v>5289</v>
      </c>
      <c r="C115" s="343" t="s">
        <v>5290</v>
      </c>
      <c r="D115" s="343" t="s">
        <v>5291</v>
      </c>
      <c r="E115" s="343" t="s">
        <v>3507</v>
      </c>
      <c r="F115" s="343" t="s">
        <v>5292</v>
      </c>
      <c r="G115" s="343"/>
      <c r="H115" s="343"/>
      <c r="I115" s="343"/>
      <c r="J115" s="343"/>
      <c r="K115" s="343"/>
      <c r="L115" s="343"/>
      <c r="M115" s="343" t="s">
        <v>113</v>
      </c>
      <c r="N115" s="343" t="s">
        <v>113</v>
      </c>
      <c r="O115" s="343" t="s">
        <v>5047</v>
      </c>
      <c r="P115" s="343"/>
      <c r="Q115" s="343"/>
      <c r="R115" s="343"/>
      <c r="S115" s="343"/>
      <c r="T115" s="343"/>
      <c r="U115" s="343" t="s">
        <v>5293</v>
      </c>
      <c r="V115" s="343" t="s">
        <v>68</v>
      </c>
      <c r="W115" s="343" t="s">
        <v>68</v>
      </c>
      <c r="X115" s="343" t="s">
        <v>68</v>
      </c>
      <c r="Y115" s="343" t="s">
        <v>68</v>
      </c>
      <c r="Z115" s="343" t="s">
        <v>69</v>
      </c>
      <c r="AA115" s="343"/>
      <c r="AB115" s="343">
        <v>18000000011</v>
      </c>
      <c r="AC115" s="344">
        <v>31</v>
      </c>
      <c r="AD115" s="1012">
        <v>0</v>
      </c>
      <c r="AE115" s="1012">
        <v>0</v>
      </c>
      <c r="AF115" s="1013">
        <v>49.6</v>
      </c>
      <c r="AG115" s="1013">
        <v>0</v>
      </c>
      <c r="AH115" s="407">
        <f t="shared" ref="AH115:AH140" si="8">AF115-AG115</f>
        <v>49.6</v>
      </c>
      <c r="AI115" s="407">
        <f>AF115*1.07</f>
        <v>53.072000000000003</v>
      </c>
      <c r="AJ115" s="345"/>
    </row>
    <row r="116" spans="1:36" s="346" customFormat="1">
      <c r="A116" s="1011">
        <v>2</v>
      </c>
      <c r="B116" s="343" t="s">
        <v>5294</v>
      </c>
      <c r="C116" s="343" t="s">
        <v>5295</v>
      </c>
      <c r="D116" s="343" t="s">
        <v>5291</v>
      </c>
      <c r="E116" s="343" t="s">
        <v>5296</v>
      </c>
      <c r="F116" s="343" t="s">
        <v>5297</v>
      </c>
      <c r="G116" s="343"/>
      <c r="H116" s="343"/>
      <c r="I116" s="343"/>
      <c r="J116" s="343"/>
      <c r="K116" s="343"/>
      <c r="L116" s="343"/>
      <c r="M116" s="343" t="s">
        <v>113</v>
      </c>
      <c r="N116" s="343" t="s">
        <v>113</v>
      </c>
      <c r="O116" s="343" t="s">
        <v>5047</v>
      </c>
      <c r="P116" s="343"/>
      <c r="Q116" s="343"/>
      <c r="R116" s="343"/>
      <c r="S116" s="343"/>
      <c r="T116" s="343"/>
      <c r="U116" s="343" t="s">
        <v>5298</v>
      </c>
      <c r="V116" s="343" t="s">
        <v>68</v>
      </c>
      <c r="W116" s="343" t="s">
        <v>68</v>
      </c>
      <c r="X116" s="343" t="s">
        <v>68</v>
      </c>
      <c r="Y116" s="343" t="s">
        <v>68</v>
      </c>
      <c r="Z116" s="343" t="s">
        <v>69</v>
      </c>
      <c r="AA116" s="343"/>
      <c r="AB116" s="343">
        <v>18000000011</v>
      </c>
      <c r="AC116" s="344">
        <v>20</v>
      </c>
      <c r="AD116" s="1012">
        <v>0</v>
      </c>
      <c r="AE116" s="1012">
        <v>0</v>
      </c>
      <c r="AF116" s="1013">
        <v>32</v>
      </c>
      <c r="AG116" s="1013">
        <v>0</v>
      </c>
      <c r="AH116" s="407">
        <f t="shared" si="8"/>
        <v>32</v>
      </c>
      <c r="AI116" s="407">
        <f t="shared" ref="AI116:AI140" si="9">AF116*1.07</f>
        <v>34.24</v>
      </c>
      <c r="AJ116" s="345"/>
    </row>
    <row r="117" spans="1:36" s="346" customFormat="1">
      <c r="A117" s="1011">
        <v>3</v>
      </c>
      <c r="B117" s="343" t="s">
        <v>5294</v>
      </c>
      <c r="C117" s="343" t="s">
        <v>5299</v>
      </c>
      <c r="D117" s="343" t="s">
        <v>5291</v>
      </c>
      <c r="E117" s="343" t="s">
        <v>5296</v>
      </c>
      <c r="F117" s="343" t="s">
        <v>5297</v>
      </c>
      <c r="G117" s="343"/>
      <c r="H117" s="343"/>
      <c r="I117" s="343"/>
      <c r="J117" s="343"/>
      <c r="K117" s="343"/>
      <c r="L117" s="343"/>
      <c r="M117" s="343" t="s">
        <v>113</v>
      </c>
      <c r="N117" s="343" t="s">
        <v>113</v>
      </c>
      <c r="O117" s="343" t="s">
        <v>5047</v>
      </c>
      <c r="P117" s="343"/>
      <c r="Q117" s="343"/>
      <c r="R117" s="343"/>
      <c r="S117" s="343"/>
      <c r="T117" s="343"/>
      <c r="U117" s="343" t="s">
        <v>5300</v>
      </c>
      <c r="V117" s="343" t="s">
        <v>68</v>
      </c>
      <c r="W117" s="343" t="s">
        <v>68</v>
      </c>
      <c r="X117" s="343" t="s">
        <v>68</v>
      </c>
      <c r="Y117" s="343" t="s">
        <v>68</v>
      </c>
      <c r="Z117" s="343" t="s">
        <v>69</v>
      </c>
      <c r="AA117" s="343"/>
      <c r="AB117" s="343">
        <v>18000000011</v>
      </c>
      <c r="AC117" s="344">
        <v>20</v>
      </c>
      <c r="AD117" s="1012">
        <v>0</v>
      </c>
      <c r="AE117" s="1012">
        <v>0</v>
      </c>
      <c r="AF117" s="1013">
        <v>32</v>
      </c>
      <c r="AG117" s="1013">
        <v>0</v>
      </c>
      <c r="AH117" s="407">
        <f t="shared" si="8"/>
        <v>32</v>
      </c>
      <c r="AI117" s="407">
        <f t="shared" si="9"/>
        <v>34.24</v>
      </c>
      <c r="AJ117" s="345"/>
    </row>
    <row r="118" spans="1:36" s="346" customFormat="1">
      <c r="A118" s="1011">
        <v>4</v>
      </c>
      <c r="B118" s="343" t="s">
        <v>5294</v>
      </c>
      <c r="C118" s="343" t="s">
        <v>5301</v>
      </c>
      <c r="D118" s="343" t="s">
        <v>5291</v>
      </c>
      <c r="E118" s="343" t="s">
        <v>5296</v>
      </c>
      <c r="F118" s="343" t="s">
        <v>5297</v>
      </c>
      <c r="G118" s="343"/>
      <c r="H118" s="343"/>
      <c r="I118" s="343"/>
      <c r="J118" s="343"/>
      <c r="K118" s="343"/>
      <c r="L118" s="343"/>
      <c r="M118" s="343" t="s">
        <v>113</v>
      </c>
      <c r="N118" s="343" t="s">
        <v>113</v>
      </c>
      <c r="O118" s="343" t="s">
        <v>5047</v>
      </c>
      <c r="P118" s="343"/>
      <c r="Q118" s="343"/>
      <c r="R118" s="343"/>
      <c r="S118" s="343"/>
      <c r="T118" s="343"/>
      <c r="U118" s="343" t="s">
        <v>5302</v>
      </c>
      <c r="V118" s="343" t="s">
        <v>68</v>
      </c>
      <c r="W118" s="343" t="s">
        <v>68</v>
      </c>
      <c r="X118" s="343" t="s">
        <v>68</v>
      </c>
      <c r="Y118" s="343" t="s">
        <v>68</v>
      </c>
      <c r="Z118" s="343" t="s">
        <v>69</v>
      </c>
      <c r="AA118" s="343"/>
      <c r="AB118" s="343">
        <v>18000000011</v>
      </c>
      <c r="AC118" s="344">
        <v>20</v>
      </c>
      <c r="AD118" s="1012">
        <v>0</v>
      </c>
      <c r="AE118" s="1012">
        <v>0</v>
      </c>
      <c r="AF118" s="1013">
        <v>32</v>
      </c>
      <c r="AG118" s="1013">
        <v>0</v>
      </c>
      <c r="AH118" s="407">
        <f t="shared" si="8"/>
        <v>32</v>
      </c>
      <c r="AI118" s="407">
        <f t="shared" si="9"/>
        <v>34.24</v>
      </c>
      <c r="AJ118" s="345"/>
    </row>
    <row r="119" spans="1:36" s="346" customFormat="1">
      <c r="A119" s="1011">
        <v>5</v>
      </c>
      <c r="B119" s="343" t="s">
        <v>5303</v>
      </c>
      <c r="C119" s="343" t="s">
        <v>5304</v>
      </c>
      <c r="D119" s="343" t="s">
        <v>5291</v>
      </c>
      <c r="E119" s="343" t="s">
        <v>5305</v>
      </c>
      <c r="F119" s="343" t="s">
        <v>17</v>
      </c>
      <c r="G119" s="343"/>
      <c r="H119" s="343"/>
      <c r="I119" s="343"/>
      <c r="J119" s="343"/>
      <c r="K119" s="343"/>
      <c r="L119" s="343"/>
      <c r="M119" s="343" t="s">
        <v>113</v>
      </c>
      <c r="N119" s="343" t="s">
        <v>113</v>
      </c>
      <c r="O119" s="343"/>
      <c r="P119" s="343"/>
      <c r="Q119" s="343"/>
      <c r="R119" s="343"/>
      <c r="S119" s="343"/>
      <c r="T119" s="343"/>
      <c r="U119" s="343" t="s">
        <v>5306</v>
      </c>
      <c r="V119" s="343" t="s">
        <v>68</v>
      </c>
      <c r="W119" s="343" t="s">
        <v>68</v>
      </c>
      <c r="X119" s="343" t="s">
        <v>68</v>
      </c>
      <c r="Y119" s="343" t="s">
        <v>68</v>
      </c>
      <c r="Z119" s="343" t="s">
        <v>69</v>
      </c>
      <c r="AA119" s="343"/>
      <c r="AB119" s="343">
        <v>18000000011</v>
      </c>
      <c r="AC119" s="344">
        <v>15</v>
      </c>
      <c r="AD119" s="1012">
        <v>0</v>
      </c>
      <c r="AE119" s="1012">
        <v>0</v>
      </c>
      <c r="AF119" s="1013">
        <v>24</v>
      </c>
      <c r="AG119" s="1013">
        <v>0</v>
      </c>
      <c r="AH119" s="407">
        <f t="shared" si="8"/>
        <v>24</v>
      </c>
      <c r="AI119" s="407">
        <f t="shared" si="9"/>
        <v>25.68</v>
      </c>
      <c r="AJ119" s="345"/>
    </row>
    <row r="120" spans="1:36" s="346" customFormat="1">
      <c r="A120" s="1011">
        <v>6</v>
      </c>
      <c r="B120" s="343" t="s">
        <v>5303</v>
      </c>
      <c r="C120" s="343" t="s">
        <v>5307</v>
      </c>
      <c r="D120" s="343" t="s">
        <v>5291</v>
      </c>
      <c r="E120" s="343" t="s">
        <v>5305</v>
      </c>
      <c r="F120" s="343" t="s">
        <v>17</v>
      </c>
      <c r="G120" s="343"/>
      <c r="H120" s="343"/>
      <c r="I120" s="343"/>
      <c r="J120" s="343"/>
      <c r="K120" s="343"/>
      <c r="L120" s="343"/>
      <c r="M120" s="343" t="s">
        <v>113</v>
      </c>
      <c r="N120" s="343" t="s">
        <v>113</v>
      </c>
      <c r="O120" s="343"/>
      <c r="P120" s="343"/>
      <c r="Q120" s="343"/>
      <c r="R120" s="343"/>
      <c r="S120" s="343"/>
      <c r="T120" s="343"/>
      <c r="U120" s="343" t="s">
        <v>5308</v>
      </c>
      <c r="V120" s="343" t="s">
        <v>68</v>
      </c>
      <c r="W120" s="343" t="s">
        <v>68</v>
      </c>
      <c r="X120" s="343" t="s">
        <v>68</v>
      </c>
      <c r="Y120" s="343" t="s">
        <v>68</v>
      </c>
      <c r="Z120" s="343" t="s">
        <v>69</v>
      </c>
      <c r="AA120" s="343"/>
      <c r="AB120" s="343">
        <v>18000000011</v>
      </c>
      <c r="AC120" s="344">
        <v>15</v>
      </c>
      <c r="AD120" s="1012">
        <v>0</v>
      </c>
      <c r="AE120" s="1012">
        <v>0</v>
      </c>
      <c r="AF120" s="1013">
        <v>24</v>
      </c>
      <c r="AG120" s="1013">
        <v>0</v>
      </c>
      <c r="AH120" s="407">
        <f t="shared" si="8"/>
        <v>24</v>
      </c>
      <c r="AI120" s="407">
        <f t="shared" si="9"/>
        <v>25.68</v>
      </c>
      <c r="AJ120" s="345"/>
    </row>
    <row r="121" spans="1:36" s="346" customFormat="1">
      <c r="A121" s="1011">
        <v>7</v>
      </c>
      <c r="B121" s="343" t="s">
        <v>5303</v>
      </c>
      <c r="C121" s="343" t="s">
        <v>5309</v>
      </c>
      <c r="D121" s="343" t="s">
        <v>5291</v>
      </c>
      <c r="E121" s="343" t="s">
        <v>5305</v>
      </c>
      <c r="F121" s="343" t="s">
        <v>17</v>
      </c>
      <c r="G121" s="343"/>
      <c r="H121" s="343"/>
      <c r="I121" s="343"/>
      <c r="J121" s="343"/>
      <c r="K121" s="343"/>
      <c r="L121" s="343"/>
      <c r="M121" s="343" t="s">
        <v>113</v>
      </c>
      <c r="N121" s="343" t="s">
        <v>113</v>
      </c>
      <c r="O121" s="343"/>
      <c r="P121" s="343"/>
      <c r="Q121" s="343"/>
      <c r="R121" s="343"/>
      <c r="S121" s="343"/>
      <c r="T121" s="343"/>
      <c r="U121" s="343" t="s">
        <v>5310</v>
      </c>
      <c r="V121" s="343" t="s">
        <v>68</v>
      </c>
      <c r="W121" s="343" t="s">
        <v>68</v>
      </c>
      <c r="X121" s="343" t="s">
        <v>68</v>
      </c>
      <c r="Y121" s="343" t="s">
        <v>68</v>
      </c>
      <c r="Z121" s="343" t="s">
        <v>69</v>
      </c>
      <c r="AA121" s="343"/>
      <c r="AB121" s="343">
        <v>18000000011</v>
      </c>
      <c r="AC121" s="344">
        <v>15</v>
      </c>
      <c r="AD121" s="1012">
        <v>0</v>
      </c>
      <c r="AE121" s="1012">
        <v>0</v>
      </c>
      <c r="AF121" s="1013">
        <v>24</v>
      </c>
      <c r="AG121" s="1013">
        <v>0</v>
      </c>
      <c r="AH121" s="407">
        <f t="shared" si="8"/>
        <v>24</v>
      </c>
      <c r="AI121" s="407">
        <f t="shared" si="9"/>
        <v>25.68</v>
      </c>
      <c r="AJ121" s="345"/>
    </row>
    <row r="122" spans="1:36" s="346" customFormat="1">
      <c r="A122" s="1011">
        <v>8</v>
      </c>
      <c r="B122" s="343" t="s">
        <v>5303</v>
      </c>
      <c r="C122" s="343" t="s">
        <v>5311</v>
      </c>
      <c r="D122" s="343" t="s">
        <v>5291</v>
      </c>
      <c r="E122" s="343" t="s">
        <v>5305</v>
      </c>
      <c r="F122" s="343" t="s">
        <v>17</v>
      </c>
      <c r="G122" s="343"/>
      <c r="H122" s="343"/>
      <c r="I122" s="343"/>
      <c r="J122" s="343"/>
      <c r="K122" s="343"/>
      <c r="L122" s="343"/>
      <c r="M122" s="343" t="s">
        <v>113</v>
      </c>
      <c r="N122" s="343" t="s">
        <v>113</v>
      </c>
      <c r="O122" s="343"/>
      <c r="P122" s="343"/>
      <c r="Q122" s="343"/>
      <c r="R122" s="343"/>
      <c r="S122" s="343"/>
      <c r="T122" s="343"/>
      <c r="U122" s="343" t="s">
        <v>5312</v>
      </c>
      <c r="V122" s="343" t="s">
        <v>68</v>
      </c>
      <c r="W122" s="343" t="s">
        <v>68</v>
      </c>
      <c r="X122" s="343" t="s">
        <v>68</v>
      </c>
      <c r="Y122" s="343" t="s">
        <v>68</v>
      </c>
      <c r="Z122" s="343" t="s">
        <v>69</v>
      </c>
      <c r="AA122" s="343"/>
      <c r="AB122" s="343">
        <v>18000000011</v>
      </c>
      <c r="AC122" s="344">
        <v>15</v>
      </c>
      <c r="AD122" s="1012">
        <v>0</v>
      </c>
      <c r="AE122" s="1012">
        <v>0</v>
      </c>
      <c r="AF122" s="1013">
        <v>24</v>
      </c>
      <c r="AG122" s="1013">
        <v>0</v>
      </c>
      <c r="AH122" s="407">
        <f t="shared" si="8"/>
        <v>24</v>
      </c>
      <c r="AI122" s="407">
        <f t="shared" si="9"/>
        <v>25.68</v>
      </c>
      <c r="AJ122" s="345"/>
    </row>
    <row r="123" spans="1:36" s="346" customFormat="1">
      <c r="A123" s="1011">
        <v>9</v>
      </c>
      <c r="B123" s="343" t="s">
        <v>5303</v>
      </c>
      <c r="C123" s="343" t="s">
        <v>5313</v>
      </c>
      <c r="D123" s="343" t="s">
        <v>5291</v>
      </c>
      <c r="E123" s="343" t="s">
        <v>5305</v>
      </c>
      <c r="F123" s="343" t="s">
        <v>17</v>
      </c>
      <c r="G123" s="343"/>
      <c r="H123" s="343"/>
      <c r="I123" s="343"/>
      <c r="J123" s="343"/>
      <c r="K123" s="343"/>
      <c r="L123" s="343"/>
      <c r="M123" s="343" t="s">
        <v>113</v>
      </c>
      <c r="N123" s="343" t="s">
        <v>113</v>
      </c>
      <c r="O123" s="343"/>
      <c r="P123" s="343"/>
      <c r="Q123" s="343"/>
      <c r="R123" s="343"/>
      <c r="S123" s="343"/>
      <c r="T123" s="343"/>
      <c r="U123" s="343" t="s">
        <v>5314</v>
      </c>
      <c r="V123" s="343" t="s">
        <v>68</v>
      </c>
      <c r="W123" s="343" t="s">
        <v>68</v>
      </c>
      <c r="X123" s="343" t="s">
        <v>68</v>
      </c>
      <c r="Y123" s="343" t="s">
        <v>68</v>
      </c>
      <c r="Z123" s="343" t="s">
        <v>69</v>
      </c>
      <c r="AA123" s="343"/>
      <c r="AB123" s="343">
        <v>18000000011</v>
      </c>
      <c r="AC123" s="344">
        <v>15</v>
      </c>
      <c r="AD123" s="1012">
        <v>0</v>
      </c>
      <c r="AE123" s="1012">
        <v>0</v>
      </c>
      <c r="AF123" s="1013">
        <v>24</v>
      </c>
      <c r="AG123" s="1013">
        <v>0</v>
      </c>
      <c r="AH123" s="407">
        <f t="shared" si="8"/>
        <v>24</v>
      </c>
      <c r="AI123" s="407">
        <f t="shared" si="9"/>
        <v>25.68</v>
      </c>
      <c r="AJ123" s="345"/>
    </row>
    <row r="124" spans="1:36" s="346" customFormat="1">
      <c r="A124" s="1011">
        <v>10</v>
      </c>
      <c r="B124" s="343" t="s">
        <v>5303</v>
      </c>
      <c r="C124" s="343" t="s">
        <v>5315</v>
      </c>
      <c r="D124" s="343" t="s">
        <v>5291</v>
      </c>
      <c r="E124" s="343" t="s">
        <v>5305</v>
      </c>
      <c r="F124" s="343" t="s">
        <v>17</v>
      </c>
      <c r="G124" s="343"/>
      <c r="H124" s="343"/>
      <c r="I124" s="343"/>
      <c r="J124" s="343"/>
      <c r="K124" s="343"/>
      <c r="L124" s="343"/>
      <c r="M124" s="343" t="s">
        <v>113</v>
      </c>
      <c r="N124" s="343" t="s">
        <v>113</v>
      </c>
      <c r="O124" s="343"/>
      <c r="P124" s="343"/>
      <c r="Q124" s="343"/>
      <c r="R124" s="343"/>
      <c r="S124" s="343"/>
      <c r="T124" s="343"/>
      <c r="U124" s="343" t="s">
        <v>5316</v>
      </c>
      <c r="V124" s="343" t="s">
        <v>68</v>
      </c>
      <c r="W124" s="343" t="s">
        <v>68</v>
      </c>
      <c r="X124" s="343" t="s">
        <v>68</v>
      </c>
      <c r="Y124" s="343" t="s">
        <v>68</v>
      </c>
      <c r="Z124" s="343" t="s">
        <v>69</v>
      </c>
      <c r="AA124" s="343"/>
      <c r="AB124" s="343">
        <v>18000000011</v>
      </c>
      <c r="AC124" s="344">
        <v>15</v>
      </c>
      <c r="AD124" s="1012">
        <v>0</v>
      </c>
      <c r="AE124" s="1012">
        <v>0</v>
      </c>
      <c r="AF124" s="1013">
        <v>24</v>
      </c>
      <c r="AG124" s="1013">
        <v>0</v>
      </c>
      <c r="AH124" s="407">
        <f t="shared" si="8"/>
        <v>24</v>
      </c>
      <c r="AI124" s="407">
        <f t="shared" si="9"/>
        <v>25.68</v>
      </c>
      <c r="AJ124" s="345"/>
    </row>
    <row r="125" spans="1:36" s="346" customFormat="1">
      <c r="A125" s="1011">
        <v>11</v>
      </c>
      <c r="B125" s="343" t="s">
        <v>5317</v>
      </c>
      <c r="C125" s="343" t="s">
        <v>5318</v>
      </c>
      <c r="D125" s="343" t="s">
        <v>5291</v>
      </c>
      <c r="E125" s="343" t="s">
        <v>5296</v>
      </c>
      <c r="F125" s="343" t="s">
        <v>5319</v>
      </c>
      <c r="G125" s="343"/>
      <c r="H125" s="343"/>
      <c r="I125" s="343"/>
      <c r="J125" s="343"/>
      <c r="K125" s="343"/>
      <c r="L125" s="343"/>
      <c r="M125" s="343" t="s">
        <v>113</v>
      </c>
      <c r="N125" s="343" t="s">
        <v>113</v>
      </c>
      <c r="O125" s="343" t="s">
        <v>5047</v>
      </c>
      <c r="P125" s="343"/>
      <c r="Q125" s="343"/>
      <c r="R125" s="343"/>
      <c r="S125" s="343"/>
      <c r="T125" s="343"/>
      <c r="U125" s="343" t="s">
        <v>5320</v>
      </c>
      <c r="V125" s="343" t="s">
        <v>68</v>
      </c>
      <c r="W125" s="343" t="s">
        <v>68</v>
      </c>
      <c r="X125" s="343" t="s">
        <v>68</v>
      </c>
      <c r="Y125" s="343" t="s">
        <v>68</v>
      </c>
      <c r="Z125" s="343" t="s">
        <v>69</v>
      </c>
      <c r="AA125" s="343"/>
      <c r="AB125" s="343">
        <v>18000000011</v>
      </c>
      <c r="AC125" s="344">
        <v>14</v>
      </c>
      <c r="AD125" s="1012">
        <v>0</v>
      </c>
      <c r="AE125" s="1012">
        <v>0</v>
      </c>
      <c r="AF125" s="1013">
        <v>22.400000000000002</v>
      </c>
      <c r="AG125" s="1013">
        <v>0</v>
      </c>
      <c r="AH125" s="407">
        <f t="shared" si="8"/>
        <v>22.400000000000002</v>
      </c>
      <c r="AI125" s="407">
        <f t="shared" si="9"/>
        <v>23.968000000000004</v>
      </c>
      <c r="AJ125" s="345"/>
    </row>
    <row r="126" spans="1:36" s="346" customFormat="1">
      <c r="A126" s="1011">
        <v>12</v>
      </c>
      <c r="B126" s="343" t="s">
        <v>5317</v>
      </c>
      <c r="C126" s="343" t="s">
        <v>5321</v>
      </c>
      <c r="D126" s="343" t="s">
        <v>5291</v>
      </c>
      <c r="E126" s="343" t="s">
        <v>5296</v>
      </c>
      <c r="F126" s="343" t="s">
        <v>5319</v>
      </c>
      <c r="G126" s="343"/>
      <c r="H126" s="343"/>
      <c r="I126" s="343"/>
      <c r="J126" s="343"/>
      <c r="K126" s="343"/>
      <c r="L126" s="343"/>
      <c r="M126" s="343" t="s">
        <v>113</v>
      </c>
      <c r="N126" s="343" t="s">
        <v>113</v>
      </c>
      <c r="O126" s="343" t="s">
        <v>5047</v>
      </c>
      <c r="P126" s="343"/>
      <c r="Q126" s="343"/>
      <c r="R126" s="343"/>
      <c r="S126" s="343"/>
      <c r="T126" s="343"/>
      <c r="U126" s="343" t="s">
        <v>5322</v>
      </c>
      <c r="V126" s="343" t="s">
        <v>68</v>
      </c>
      <c r="W126" s="343" t="s">
        <v>68</v>
      </c>
      <c r="X126" s="343" t="s">
        <v>68</v>
      </c>
      <c r="Y126" s="343" t="s">
        <v>68</v>
      </c>
      <c r="Z126" s="343" t="s">
        <v>69</v>
      </c>
      <c r="AA126" s="343"/>
      <c r="AB126" s="343">
        <v>18000000011</v>
      </c>
      <c r="AC126" s="344">
        <v>14</v>
      </c>
      <c r="AD126" s="1012">
        <v>0</v>
      </c>
      <c r="AE126" s="1012">
        <v>0</v>
      </c>
      <c r="AF126" s="1013">
        <v>22.400000000000002</v>
      </c>
      <c r="AG126" s="1013">
        <v>0</v>
      </c>
      <c r="AH126" s="407">
        <f t="shared" si="8"/>
        <v>22.400000000000002</v>
      </c>
      <c r="AI126" s="407">
        <f t="shared" si="9"/>
        <v>23.968000000000004</v>
      </c>
      <c r="AJ126" s="345"/>
    </row>
    <row r="127" spans="1:36" s="346" customFormat="1">
      <c r="A127" s="1011">
        <v>13</v>
      </c>
      <c r="B127" s="343" t="s">
        <v>5317</v>
      </c>
      <c r="C127" s="343" t="s">
        <v>5323</v>
      </c>
      <c r="D127" s="343" t="s">
        <v>5291</v>
      </c>
      <c r="E127" s="343" t="s">
        <v>5296</v>
      </c>
      <c r="F127" s="343" t="s">
        <v>5319</v>
      </c>
      <c r="G127" s="343"/>
      <c r="H127" s="343"/>
      <c r="I127" s="343"/>
      <c r="J127" s="343"/>
      <c r="K127" s="343"/>
      <c r="L127" s="343"/>
      <c r="M127" s="343" t="s">
        <v>113</v>
      </c>
      <c r="N127" s="343" t="s">
        <v>113</v>
      </c>
      <c r="O127" s="343" t="s">
        <v>5047</v>
      </c>
      <c r="P127" s="343"/>
      <c r="Q127" s="343"/>
      <c r="R127" s="343"/>
      <c r="S127" s="343"/>
      <c r="T127" s="343"/>
      <c r="U127" s="343" t="s">
        <v>5324</v>
      </c>
      <c r="V127" s="343" t="s">
        <v>68</v>
      </c>
      <c r="W127" s="343" t="s">
        <v>68</v>
      </c>
      <c r="X127" s="343" t="s">
        <v>68</v>
      </c>
      <c r="Y127" s="343" t="s">
        <v>68</v>
      </c>
      <c r="Z127" s="343" t="s">
        <v>69</v>
      </c>
      <c r="AA127" s="343"/>
      <c r="AB127" s="343">
        <v>18000000011</v>
      </c>
      <c r="AC127" s="344">
        <v>14</v>
      </c>
      <c r="AD127" s="1012">
        <v>0</v>
      </c>
      <c r="AE127" s="1012">
        <v>0</v>
      </c>
      <c r="AF127" s="1013">
        <v>22.400000000000002</v>
      </c>
      <c r="AG127" s="1013">
        <v>0</v>
      </c>
      <c r="AH127" s="407">
        <f t="shared" si="8"/>
        <v>22.400000000000002</v>
      </c>
      <c r="AI127" s="407">
        <f t="shared" si="9"/>
        <v>23.968000000000004</v>
      </c>
      <c r="AJ127" s="345"/>
    </row>
    <row r="128" spans="1:36" s="346" customFormat="1">
      <c r="A128" s="1011">
        <v>14</v>
      </c>
      <c r="B128" s="343" t="s">
        <v>5317</v>
      </c>
      <c r="C128" s="343" t="s">
        <v>5325</v>
      </c>
      <c r="D128" s="343" t="s">
        <v>5291</v>
      </c>
      <c r="E128" s="343" t="s">
        <v>5296</v>
      </c>
      <c r="F128" s="343" t="s">
        <v>5319</v>
      </c>
      <c r="G128" s="343"/>
      <c r="H128" s="343"/>
      <c r="I128" s="343"/>
      <c r="J128" s="343"/>
      <c r="K128" s="343"/>
      <c r="L128" s="343"/>
      <c r="M128" s="343" t="s">
        <v>113</v>
      </c>
      <c r="N128" s="343" t="s">
        <v>113</v>
      </c>
      <c r="O128" s="343" t="s">
        <v>5047</v>
      </c>
      <c r="P128" s="343"/>
      <c r="Q128" s="343"/>
      <c r="R128" s="343"/>
      <c r="S128" s="343"/>
      <c r="T128" s="343"/>
      <c r="U128" s="343" t="s">
        <v>5326</v>
      </c>
      <c r="V128" s="343" t="s">
        <v>68</v>
      </c>
      <c r="W128" s="343" t="s">
        <v>68</v>
      </c>
      <c r="X128" s="343" t="s">
        <v>68</v>
      </c>
      <c r="Y128" s="343" t="s">
        <v>68</v>
      </c>
      <c r="Z128" s="343" t="s">
        <v>69</v>
      </c>
      <c r="AA128" s="343"/>
      <c r="AB128" s="343">
        <v>18000000011</v>
      </c>
      <c r="AC128" s="344">
        <v>14</v>
      </c>
      <c r="AD128" s="1012">
        <v>0</v>
      </c>
      <c r="AE128" s="1012">
        <v>0</v>
      </c>
      <c r="AF128" s="1013">
        <v>22.400000000000002</v>
      </c>
      <c r="AG128" s="1013">
        <v>0</v>
      </c>
      <c r="AH128" s="407">
        <f t="shared" si="8"/>
        <v>22.400000000000002</v>
      </c>
      <c r="AI128" s="407">
        <f t="shared" si="9"/>
        <v>23.968000000000004</v>
      </c>
      <c r="AJ128" s="345"/>
    </row>
    <row r="129" spans="1:36" s="346" customFormat="1">
      <c r="A129" s="1011">
        <v>15</v>
      </c>
      <c r="B129" s="343" t="s">
        <v>5317</v>
      </c>
      <c r="C129" s="343" t="s">
        <v>5327</v>
      </c>
      <c r="D129" s="343" t="s">
        <v>5291</v>
      </c>
      <c r="E129" s="343" t="s">
        <v>5296</v>
      </c>
      <c r="F129" s="343" t="s">
        <v>5319</v>
      </c>
      <c r="G129" s="343"/>
      <c r="H129" s="343"/>
      <c r="I129" s="343"/>
      <c r="J129" s="343"/>
      <c r="K129" s="343"/>
      <c r="L129" s="343"/>
      <c r="M129" s="343" t="s">
        <v>113</v>
      </c>
      <c r="N129" s="343" t="s">
        <v>113</v>
      </c>
      <c r="O129" s="343" t="s">
        <v>5047</v>
      </c>
      <c r="P129" s="343"/>
      <c r="Q129" s="343"/>
      <c r="R129" s="343"/>
      <c r="S129" s="343"/>
      <c r="T129" s="343"/>
      <c r="U129" s="343" t="s">
        <v>5328</v>
      </c>
      <c r="V129" s="343" t="s">
        <v>68</v>
      </c>
      <c r="W129" s="343" t="s">
        <v>68</v>
      </c>
      <c r="X129" s="343" t="s">
        <v>68</v>
      </c>
      <c r="Y129" s="343" t="s">
        <v>68</v>
      </c>
      <c r="Z129" s="343" t="s">
        <v>69</v>
      </c>
      <c r="AA129" s="343"/>
      <c r="AB129" s="343">
        <v>18000000011</v>
      </c>
      <c r="AC129" s="344">
        <v>14</v>
      </c>
      <c r="AD129" s="1012">
        <v>0</v>
      </c>
      <c r="AE129" s="1012">
        <v>0</v>
      </c>
      <c r="AF129" s="1013">
        <v>22.400000000000002</v>
      </c>
      <c r="AG129" s="1013">
        <v>0</v>
      </c>
      <c r="AH129" s="407">
        <f t="shared" si="8"/>
        <v>22.400000000000002</v>
      </c>
      <c r="AI129" s="407">
        <f t="shared" si="9"/>
        <v>23.968000000000004</v>
      </c>
      <c r="AJ129" s="345"/>
    </row>
    <row r="130" spans="1:36" s="346" customFormat="1">
      <c r="A130" s="1011">
        <v>16</v>
      </c>
      <c r="B130" s="343" t="s">
        <v>5317</v>
      </c>
      <c r="C130" s="343" t="s">
        <v>5329</v>
      </c>
      <c r="D130" s="343" t="s">
        <v>5291</v>
      </c>
      <c r="E130" s="343" t="s">
        <v>5296</v>
      </c>
      <c r="F130" s="343" t="s">
        <v>5319</v>
      </c>
      <c r="G130" s="343"/>
      <c r="H130" s="343"/>
      <c r="I130" s="343"/>
      <c r="J130" s="343"/>
      <c r="K130" s="343"/>
      <c r="L130" s="343"/>
      <c r="M130" s="343" t="s">
        <v>113</v>
      </c>
      <c r="N130" s="343" t="s">
        <v>113</v>
      </c>
      <c r="O130" s="343" t="s">
        <v>5047</v>
      </c>
      <c r="P130" s="343"/>
      <c r="Q130" s="343"/>
      <c r="R130" s="343"/>
      <c r="S130" s="343"/>
      <c r="T130" s="343"/>
      <c r="U130" s="343" t="s">
        <v>5330</v>
      </c>
      <c r="V130" s="343" t="s">
        <v>68</v>
      </c>
      <c r="W130" s="343" t="s">
        <v>68</v>
      </c>
      <c r="X130" s="343" t="s">
        <v>68</v>
      </c>
      <c r="Y130" s="343" t="s">
        <v>68</v>
      </c>
      <c r="Z130" s="343" t="s">
        <v>69</v>
      </c>
      <c r="AA130" s="343"/>
      <c r="AB130" s="343">
        <v>18000000021</v>
      </c>
      <c r="AC130" s="344">
        <v>14</v>
      </c>
      <c r="AD130" s="1012">
        <v>0</v>
      </c>
      <c r="AE130" s="1012">
        <v>0</v>
      </c>
      <c r="AF130" s="1013">
        <v>22.400000000000002</v>
      </c>
      <c r="AG130" s="1013">
        <v>0</v>
      </c>
      <c r="AH130" s="407">
        <f t="shared" si="8"/>
        <v>22.400000000000002</v>
      </c>
      <c r="AI130" s="407">
        <f t="shared" si="9"/>
        <v>23.968000000000004</v>
      </c>
      <c r="AJ130" s="345"/>
    </row>
    <row r="131" spans="1:36" s="346" customFormat="1">
      <c r="A131" s="1011">
        <v>17</v>
      </c>
      <c r="B131" s="343" t="s">
        <v>5317</v>
      </c>
      <c r="C131" s="343" t="s">
        <v>5331</v>
      </c>
      <c r="D131" s="343" t="s">
        <v>5291</v>
      </c>
      <c r="E131" s="343" t="s">
        <v>5296</v>
      </c>
      <c r="F131" s="343" t="s">
        <v>5319</v>
      </c>
      <c r="G131" s="343"/>
      <c r="H131" s="343"/>
      <c r="I131" s="343"/>
      <c r="J131" s="343"/>
      <c r="K131" s="343"/>
      <c r="L131" s="343"/>
      <c r="M131" s="343" t="s">
        <v>113</v>
      </c>
      <c r="N131" s="343" t="s">
        <v>113</v>
      </c>
      <c r="O131" s="343" t="s">
        <v>5047</v>
      </c>
      <c r="P131" s="343"/>
      <c r="Q131" s="343"/>
      <c r="R131" s="343"/>
      <c r="S131" s="343"/>
      <c r="T131" s="343"/>
      <c r="U131" s="343" t="s">
        <v>5332</v>
      </c>
      <c r="V131" s="343" t="s">
        <v>68</v>
      </c>
      <c r="W131" s="343" t="s">
        <v>68</v>
      </c>
      <c r="X131" s="343" t="s">
        <v>68</v>
      </c>
      <c r="Y131" s="343" t="s">
        <v>68</v>
      </c>
      <c r="Z131" s="343" t="s">
        <v>69</v>
      </c>
      <c r="AA131" s="343"/>
      <c r="AB131" s="343">
        <v>18000000011</v>
      </c>
      <c r="AC131" s="344">
        <v>14</v>
      </c>
      <c r="AD131" s="1012">
        <v>0</v>
      </c>
      <c r="AE131" s="1012">
        <v>0</v>
      </c>
      <c r="AF131" s="1013">
        <v>22.400000000000002</v>
      </c>
      <c r="AG131" s="1013">
        <v>0</v>
      </c>
      <c r="AH131" s="407">
        <f t="shared" si="8"/>
        <v>22.400000000000002</v>
      </c>
      <c r="AI131" s="407">
        <f t="shared" si="9"/>
        <v>23.968000000000004</v>
      </c>
      <c r="AJ131" s="345"/>
    </row>
    <row r="132" spans="1:36" s="346" customFormat="1">
      <c r="A132" s="1011">
        <v>18</v>
      </c>
      <c r="B132" s="343" t="s">
        <v>5317</v>
      </c>
      <c r="C132" s="343" t="s">
        <v>5333</v>
      </c>
      <c r="D132" s="343" t="s">
        <v>5291</v>
      </c>
      <c r="E132" s="343" t="s">
        <v>5296</v>
      </c>
      <c r="F132" s="343" t="s">
        <v>5319</v>
      </c>
      <c r="G132" s="343"/>
      <c r="H132" s="343"/>
      <c r="I132" s="343"/>
      <c r="J132" s="343"/>
      <c r="K132" s="343"/>
      <c r="L132" s="343"/>
      <c r="M132" s="343" t="s">
        <v>113</v>
      </c>
      <c r="N132" s="343" t="s">
        <v>113</v>
      </c>
      <c r="O132" s="343" t="s">
        <v>5047</v>
      </c>
      <c r="P132" s="343"/>
      <c r="Q132" s="343"/>
      <c r="R132" s="343"/>
      <c r="S132" s="343"/>
      <c r="T132" s="343"/>
      <c r="U132" s="343" t="s">
        <v>5334</v>
      </c>
      <c r="V132" s="343" t="s">
        <v>68</v>
      </c>
      <c r="W132" s="343" t="s">
        <v>68</v>
      </c>
      <c r="X132" s="343" t="s">
        <v>68</v>
      </c>
      <c r="Y132" s="343" t="s">
        <v>68</v>
      </c>
      <c r="Z132" s="343" t="s">
        <v>69</v>
      </c>
      <c r="AA132" s="343"/>
      <c r="AB132" s="343">
        <v>18000000011</v>
      </c>
      <c r="AC132" s="344">
        <v>14</v>
      </c>
      <c r="AD132" s="1012">
        <v>0</v>
      </c>
      <c r="AE132" s="1012">
        <v>0</v>
      </c>
      <c r="AF132" s="1013">
        <v>22.400000000000002</v>
      </c>
      <c r="AG132" s="1013">
        <v>0</v>
      </c>
      <c r="AH132" s="407">
        <f t="shared" si="8"/>
        <v>22.400000000000002</v>
      </c>
      <c r="AI132" s="407">
        <f t="shared" si="9"/>
        <v>23.968000000000004</v>
      </c>
      <c r="AJ132" s="345"/>
    </row>
    <row r="133" spans="1:36" s="346" customFormat="1">
      <c r="A133" s="1011">
        <v>19</v>
      </c>
      <c r="B133" s="343" t="s">
        <v>5317</v>
      </c>
      <c r="C133" s="343" t="s">
        <v>5335</v>
      </c>
      <c r="D133" s="343" t="s">
        <v>5291</v>
      </c>
      <c r="E133" s="343" t="s">
        <v>5296</v>
      </c>
      <c r="F133" s="343" t="s">
        <v>5319</v>
      </c>
      <c r="G133" s="343"/>
      <c r="H133" s="343"/>
      <c r="I133" s="343"/>
      <c r="J133" s="343"/>
      <c r="K133" s="343"/>
      <c r="L133" s="343"/>
      <c r="M133" s="343" t="s">
        <v>113</v>
      </c>
      <c r="N133" s="343" t="s">
        <v>113</v>
      </c>
      <c r="O133" s="343" t="s">
        <v>5047</v>
      </c>
      <c r="P133" s="343"/>
      <c r="Q133" s="343"/>
      <c r="R133" s="343"/>
      <c r="S133" s="343"/>
      <c r="T133" s="343"/>
      <c r="U133" s="343" t="s">
        <v>5336</v>
      </c>
      <c r="V133" s="343" t="s">
        <v>68</v>
      </c>
      <c r="W133" s="343" t="s">
        <v>68</v>
      </c>
      <c r="X133" s="343" t="s">
        <v>68</v>
      </c>
      <c r="Y133" s="343" t="s">
        <v>68</v>
      </c>
      <c r="Z133" s="343" t="s">
        <v>69</v>
      </c>
      <c r="AA133" s="343"/>
      <c r="AB133" s="343">
        <v>18000000011</v>
      </c>
      <c r="AC133" s="344">
        <v>14</v>
      </c>
      <c r="AD133" s="1012">
        <v>0</v>
      </c>
      <c r="AE133" s="1012">
        <v>0</v>
      </c>
      <c r="AF133" s="1013">
        <v>22.400000000000002</v>
      </c>
      <c r="AG133" s="1013">
        <v>0</v>
      </c>
      <c r="AH133" s="407">
        <f t="shared" si="8"/>
        <v>22.400000000000002</v>
      </c>
      <c r="AI133" s="407">
        <f t="shared" si="9"/>
        <v>23.968000000000004</v>
      </c>
      <c r="AJ133" s="345"/>
    </row>
    <row r="134" spans="1:36" s="346" customFormat="1">
      <c r="A134" s="1011">
        <v>20</v>
      </c>
      <c r="B134" s="343" t="s">
        <v>5317</v>
      </c>
      <c r="C134" s="343" t="s">
        <v>5337</v>
      </c>
      <c r="D134" s="343" t="s">
        <v>5291</v>
      </c>
      <c r="E134" s="343" t="s">
        <v>5296</v>
      </c>
      <c r="F134" s="343" t="s">
        <v>5338</v>
      </c>
      <c r="G134" s="343"/>
      <c r="H134" s="343"/>
      <c r="I134" s="343"/>
      <c r="J134" s="343"/>
      <c r="K134" s="343"/>
      <c r="L134" s="343"/>
      <c r="M134" s="343" t="s">
        <v>113</v>
      </c>
      <c r="N134" s="343" t="s">
        <v>113</v>
      </c>
      <c r="O134" s="343" t="s">
        <v>5047</v>
      </c>
      <c r="P134" s="343"/>
      <c r="Q134" s="343"/>
      <c r="R134" s="343"/>
      <c r="S134" s="343"/>
      <c r="T134" s="343"/>
      <c r="U134" s="343" t="s">
        <v>5339</v>
      </c>
      <c r="V134" s="343" t="s">
        <v>68</v>
      </c>
      <c r="W134" s="343" t="s">
        <v>68</v>
      </c>
      <c r="X134" s="343" t="s">
        <v>68</v>
      </c>
      <c r="Y134" s="343" t="s">
        <v>68</v>
      </c>
      <c r="Z134" s="343" t="s">
        <v>69</v>
      </c>
      <c r="AA134" s="343"/>
      <c r="AB134" s="343">
        <v>18000000011</v>
      </c>
      <c r="AC134" s="344">
        <v>14</v>
      </c>
      <c r="AD134" s="1012">
        <v>0</v>
      </c>
      <c r="AE134" s="1012">
        <v>0</v>
      </c>
      <c r="AF134" s="1013">
        <v>22.400000000000002</v>
      </c>
      <c r="AG134" s="1013">
        <v>0</v>
      </c>
      <c r="AH134" s="407">
        <f t="shared" si="8"/>
        <v>22.400000000000002</v>
      </c>
      <c r="AI134" s="407">
        <f t="shared" si="9"/>
        <v>23.968000000000004</v>
      </c>
      <c r="AJ134" s="345"/>
    </row>
    <row r="135" spans="1:36" s="346" customFormat="1">
      <c r="A135" s="1011">
        <v>21</v>
      </c>
      <c r="B135" s="343" t="s">
        <v>5317</v>
      </c>
      <c r="C135" s="343" t="s">
        <v>5340</v>
      </c>
      <c r="D135" s="343" t="s">
        <v>5291</v>
      </c>
      <c r="E135" s="343" t="s">
        <v>5296</v>
      </c>
      <c r="F135" s="343" t="s">
        <v>5338</v>
      </c>
      <c r="G135" s="343"/>
      <c r="H135" s="343"/>
      <c r="I135" s="343"/>
      <c r="J135" s="343"/>
      <c r="K135" s="343"/>
      <c r="L135" s="343"/>
      <c r="M135" s="343" t="s">
        <v>113</v>
      </c>
      <c r="N135" s="343" t="s">
        <v>113</v>
      </c>
      <c r="O135" s="343" t="s">
        <v>5047</v>
      </c>
      <c r="P135" s="343"/>
      <c r="Q135" s="343"/>
      <c r="R135" s="343"/>
      <c r="S135" s="343"/>
      <c r="T135" s="343"/>
      <c r="U135" s="343" t="s">
        <v>5341</v>
      </c>
      <c r="V135" s="343" t="s">
        <v>68</v>
      </c>
      <c r="W135" s="343" t="s">
        <v>68</v>
      </c>
      <c r="X135" s="343" t="s">
        <v>68</v>
      </c>
      <c r="Y135" s="343" t="s">
        <v>68</v>
      </c>
      <c r="Z135" s="343" t="s">
        <v>69</v>
      </c>
      <c r="AA135" s="343"/>
      <c r="AB135" s="343">
        <v>18000000011</v>
      </c>
      <c r="AC135" s="344">
        <v>14</v>
      </c>
      <c r="AD135" s="1012">
        <v>0</v>
      </c>
      <c r="AE135" s="1012">
        <v>0</v>
      </c>
      <c r="AF135" s="1013">
        <v>22.400000000000002</v>
      </c>
      <c r="AG135" s="1013">
        <v>0</v>
      </c>
      <c r="AH135" s="407">
        <f t="shared" si="8"/>
        <v>22.400000000000002</v>
      </c>
      <c r="AI135" s="407">
        <f t="shared" si="9"/>
        <v>23.968000000000004</v>
      </c>
      <c r="AJ135" s="345"/>
    </row>
    <row r="136" spans="1:36" s="346" customFormat="1">
      <c r="A136" s="1011">
        <v>22</v>
      </c>
      <c r="B136" s="343" t="s">
        <v>5317</v>
      </c>
      <c r="C136" s="343" t="s">
        <v>5342</v>
      </c>
      <c r="D136" s="343" t="s">
        <v>5291</v>
      </c>
      <c r="E136" s="343" t="s">
        <v>5296</v>
      </c>
      <c r="F136" s="343" t="s">
        <v>5338</v>
      </c>
      <c r="G136" s="343"/>
      <c r="H136" s="343"/>
      <c r="I136" s="343"/>
      <c r="J136" s="343"/>
      <c r="K136" s="343"/>
      <c r="L136" s="343"/>
      <c r="M136" s="343" t="s">
        <v>113</v>
      </c>
      <c r="N136" s="343" t="s">
        <v>113</v>
      </c>
      <c r="O136" s="343" t="s">
        <v>5047</v>
      </c>
      <c r="P136" s="343"/>
      <c r="Q136" s="343"/>
      <c r="R136" s="343"/>
      <c r="S136" s="343"/>
      <c r="T136" s="343"/>
      <c r="U136" s="343" t="s">
        <v>5343</v>
      </c>
      <c r="V136" s="343" t="s">
        <v>68</v>
      </c>
      <c r="W136" s="343" t="s">
        <v>68</v>
      </c>
      <c r="X136" s="343" t="s">
        <v>68</v>
      </c>
      <c r="Y136" s="343" t="s">
        <v>68</v>
      </c>
      <c r="Z136" s="343" t="s">
        <v>69</v>
      </c>
      <c r="AA136" s="343"/>
      <c r="AB136" s="343">
        <v>18000000011</v>
      </c>
      <c r="AC136" s="344">
        <v>14</v>
      </c>
      <c r="AD136" s="1012">
        <v>0</v>
      </c>
      <c r="AE136" s="1012">
        <v>0</v>
      </c>
      <c r="AF136" s="1013">
        <v>22.400000000000002</v>
      </c>
      <c r="AG136" s="1013">
        <v>0</v>
      </c>
      <c r="AH136" s="407">
        <f t="shared" si="8"/>
        <v>22.400000000000002</v>
      </c>
      <c r="AI136" s="407">
        <f t="shared" si="9"/>
        <v>23.968000000000004</v>
      </c>
      <c r="AJ136" s="345"/>
    </row>
    <row r="137" spans="1:36" s="346" customFormat="1">
      <c r="A137" s="1011">
        <v>23</v>
      </c>
      <c r="B137" s="343" t="s">
        <v>5317</v>
      </c>
      <c r="C137" s="343" t="s">
        <v>5344</v>
      </c>
      <c r="D137" s="343" t="s">
        <v>5291</v>
      </c>
      <c r="E137" s="343" t="s">
        <v>5296</v>
      </c>
      <c r="F137" s="343" t="s">
        <v>5338</v>
      </c>
      <c r="G137" s="343"/>
      <c r="H137" s="343"/>
      <c r="I137" s="343"/>
      <c r="J137" s="343"/>
      <c r="K137" s="343"/>
      <c r="L137" s="343"/>
      <c r="M137" s="343" t="s">
        <v>113</v>
      </c>
      <c r="N137" s="343" t="s">
        <v>113</v>
      </c>
      <c r="O137" s="343" t="s">
        <v>5047</v>
      </c>
      <c r="P137" s="343"/>
      <c r="Q137" s="343"/>
      <c r="R137" s="343"/>
      <c r="S137" s="343"/>
      <c r="T137" s="343"/>
      <c r="U137" s="343" t="s">
        <v>5345</v>
      </c>
      <c r="V137" s="343" t="s">
        <v>68</v>
      </c>
      <c r="W137" s="343" t="s">
        <v>68</v>
      </c>
      <c r="X137" s="343" t="s">
        <v>68</v>
      </c>
      <c r="Y137" s="343" t="s">
        <v>68</v>
      </c>
      <c r="Z137" s="343" t="s">
        <v>69</v>
      </c>
      <c r="AA137" s="343"/>
      <c r="AB137" s="343">
        <v>18000000011</v>
      </c>
      <c r="AC137" s="344">
        <v>14</v>
      </c>
      <c r="AD137" s="1012">
        <v>0</v>
      </c>
      <c r="AE137" s="1012">
        <v>0</v>
      </c>
      <c r="AF137" s="1013">
        <v>22.400000000000002</v>
      </c>
      <c r="AG137" s="1013">
        <v>0</v>
      </c>
      <c r="AH137" s="407">
        <f t="shared" si="8"/>
        <v>22.400000000000002</v>
      </c>
      <c r="AI137" s="407">
        <f t="shared" si="9"/>
        <v>23.968000000000004</v>
      </c>
      <c r="AJ137" s="345"/>
    </row>
    <row r="138" spans="1:36" s="346" customFormat="1">
      <c r="A138" s="1011">
        <v>24</v>
      </c>
      <c r="B138" s="343" t="s">
        <v>5317</v>
      </c>
      <c r="C138" s="343" t="s">
        <v>5346</v>
      </c>
      <c r="D138" s="343" t="s">
        <v>5291</v>
      </c>
      <c r="E138" s="343" t="s">
        <v>5296</v>
      </c>
      <c r="F138" s="343" t="s">
        <v>5338</v>
      </c>
      <c r="G138" s="343"/>
      <c r="H138" s="343"/>
      <c r="I138" s="343"/>
      <c r="J138" s="343"/>
      <c r="K138" s="343"/>
      <c r="L138" s="343"/>
      <c r="M138" s="343" t="s">
        <v>113</v>
      </c>
      <c r="N138" s="343" t="s">
        <v>113</v>
      </c>
      <c r="O138" s="343" t="s">
        <v>5047</v>
      </c>
      <c r="P138" s="343"/>
      <c r="Q138" s="343"/>
      <c r="R138" s="343"/>
      <c r="S138" s="343"/>
      <c r="T138" s="343"/>
      <c r="U138" s="343" t="s">
        <v>5347</v>
      </c>
      <c r="V138" s="343" t="s">
        <v>68</v>
      </c>
      <c r="W138" s="343" t="s">
        <v>68</v>
      </c>
      <c r="X138" s="343" t="s">
        <v>68</v>
      </c>
      <c r="Y138" s="343" t="s">
        <v>68</v>
      </c>
      <c r="Z138" s="343" t="s">
        <v>69</v>
      </c>
      <c r="AA138" s="343"/>
      <c r="AB138" s="343">
        <v>18000000011</v>
      </c>
      <c r="AC138" s="344">
        <v>14</v>
      </c>
      <c r="AD138" s="1012">
        <v>0</v>
      </c>
      <c r="AE138" s="1012">
        <v>0</v>
      </c>
      <c r="AF138" s="1013">
        <v>22.400000000000002</v>
      </c>
      <c r="AG138" s="1013">
        <v>0</v>
      </c>
      <c r="AH138" s="407">
        <f t="shared" si="8"/>
        <v>22.400000000000002</v>
      </c>
      <c r="AI138" s="407">
        <f t="shared" si="9"/>
        <v>23.968000000000004</v>
      </c>
      <c r="AJ138" s="345"/>
    </row>
    <row r="139" spans="1:36" s="346" customFormat="1">
      <c r="A139" s="1011">
        <v>25</v>
      </c>
      <c r="B139" s="343" t="s">
        <v>5317</v>
      </c>
      <c r="C139" s="343" t="s">
        <v>5348</v>
      </c>
      <c r="D139" s="343" t="s">
        <v>5291</v>
      </c>
      <c r="E139" s="343" t="s">
        <v>5296</v>
      </c>
      <c r="F139" s="343" t="s">
        <v>5338</v>
      </c>
      <c r="G139" s="343"/>
      <c r="H139" s="343"/>
      <c r="I139" s="343"/>
      <c r="J139" s="343"/>
      <c r="K139" s="343"/>
      <c r="L139" s="343"/>
      <c r="M139" s="343" t="s">
        <v>113</v>
      </c>
      <c r="N139" s="343" t="s">
        <v>113</v>
      </c>
      <c r="O139" s="343" t="s">
        <v>5047</v>
      </c>
      <c r="P139" s="343"/>
      <c r="Q139" s="343"/>
      <c r="R139" s="343"/>
      <c r="S139" s="343"/>
      <c r="T139" s="343"/>
      <c r="U139" s="343" t="s">
        <v>5349</v>
      </c>
      <c r="V139" s="343" t="s">
        <v>68</v>
      </c>
      <c r="W139" s="343" t="s">
        <v>68</v>
      </c>
      <c r="X139" s="343" t="s">
        <v>68</v>
      </c>
      <c r="Y139" s="343" t="s">
        <v>68</v>
      </c>
      <c r="Z139" s="343" t="s">
        <v>69</v>
      </c>
      <c r="AA139" s="343"/>
      <c r="AB139" s="343">
        <v>18000000011</v>
      </c>
      <c r="AC139" s="344">
        <v>14</v>
      </c>
      <c r="AD139" s="1012">
        <v>0</v>
      </c>
      <c r="AE139" s="1012">
        <v>0</v>
      </c>
      <c r="AF139" s="1013">
        <v>22.400000000000002</v>
      </c>
      <c r="AG139" s="1013">
        <v>0</v>
      </c>
      <c r="AH139" s="407">
        <f t="shared" si="8"/>
        <v>22.400000000000002</v>
      </c>
      <c r="AI139" s="407">
        <f t="shared" si="9"/>
        <v>23.968000000000004</v>
      </c>
      <c r="AJ139" s="345"/>
    </row>
    <row r="140" spans="1:36" s="1020" customFormat="1" ht="15.75" thickBot="1">
      <c r="A140" s="1014">
        <v>26</v>
      </c>
      <c r="B140" s="1015" t="s">
        <v>5350</v>
      </c>
      <c r="C140" s="1015" t="s">
        <v>5351</v>
      </c>
      <c r="D140" s="1015" t="s">
        <v>5291</v>
      </c>
      <c r="E140" s="1015" t="s">
        <v>5352</v>
      </c>
      <c r="F140" s="1015" t="s">
        <v>5353</v>
      </c>
      <c r="G140" s="1015"/>
      <c r="H140" s="1015"/>
      <c r="I140" s="1015"/>
      <c r="J140" s="1015"/>
      <c r="K140" s="1015"/>
      <c r="L140" s="1015"/>
      <c r="M140" s="1015" t="s">
        <v>113</v>
      </c>
      <c r="N140" s="1015" t="s">
        <v>113</v>
      </c>
      <c r="O140" s="1015" t="s">
        <v>5047</v>
      </c>
      <c r="P140" s="1015"/>
      <c r="Q140" s="1015"/>
      <c r="R140" s="1015"/>
      <c r="S140" s="1015"/>
      <c r="T140" s="1015"/>
      <c r="U140" s="1015" t="s">
        <v>5354</v>
      </c>
      <c r="V140" s="1015" t="s">
        <v>68</v>
      </c>
      <c r="W140" s="1015" t="s">
        <v>68</v>
      </c>
      <c r="X140" s="1015" t="s">
        <v>68</v>
      </c>
      <c r="Y140" s="1015" t="s">
        <v>68</v>
      </c>
      <c r="Z140" s="1015" t="s">
        <v>69</v>
      </c>
      <c r="AA140" s="1015"/>
      <c r="AB140" s="1015">
        <v>18000000011</v>
      </c>
      <c r="AC140" s="1016">
        <v>46</v>
      </c>
      <c r="AD140" s="1017">
        <v>0</v>
      </c>
      <c r="AE140" s="1017">
        <v>0</v>
      </c>
      <c r="AF140" s="1018">
        <v>73.600000000000009</v>
      </c>
      <c r="AG140" s="1018">
        <v>0</v>
      </c>
      <c r="AH140" s="414">
        <f t="shared" si="8"/>
        <v>73.600000000000009</v>
      </c>
      <c r="AI140" s="414">
        <f t="shared" si="9"/>
        <v>78.75200000000001</v>
      </c>
      <c r="AJ140" s="1019"/>
    </row>
    <row r="141" spans="1:36" ht="15.75" thickBot="1"/>
    <row r="142" spans="1:36" s="622" customFormat="1" ht="15.75" thickBot="1">
      <c r="A142" s="439" t="s">
        <v>22</v>
      </c>
      <c r="B142" s="618" t="s">
        <v>23</v>
      </c>
      <c r="C142" s="618" t="s">
        <v>24</v>
      </c>
      <c r="D142" s="618" t="s">
        <v>25</v>
      </c>
      <c r="E142" s="618" t="s">
        <v>26</v>
      </c>
      <c r="F142" s="618" t="s">
        <v>27</v>
      </c>
      <c r="G142" s="618" t="s">
        <v>28</v>
      </c>
      <c r="H142" s="618" t="s">
        <v>29</v>
      </c>
      <c r="I142" s="618" t="s">
        <v>30</v>
      </c>
      <c r="J142" s="618" t="s">
        <v>31</v>
      </c>
      <c r="K142" s="618" t="s">
        <v>32</v>
      </c>
      <c r="L142" s="618" t="s">
        <v>33</v>
      </c>
      <c r="M142" s="618" t="s">
        <v>34</v>
      </c>
      <c r="N142" s="618" t="s">
        <v>35</v>
      </c>
      <c r="O142" s="618" t="s">
        <v>36</v>
      </c>
      <c r="P142" s="618" t="s">
        <v>37</v>
      </c>
      <c r="Q142" s="618" t="s">
        <v>38</v>
      </c>
      <c r="R142" s="618" t="s">
        <v>39</v>
      </c>
      <c r="S142" s="618" t="s">
        <v>40</v>
      </c>
      <c r="T142" s="618" t="s">
        <v>41</v>
      </c>
      <c r="U142" s="618" t="s">
        <v>42</v>
      </c>
      <c r="V142" s="618" t="s">
        <v>43</v>
      </c>
      <c r="W142" s="618" t="s">
        <v>44</v>
      </c>
      <c r="X142" s="618" t="s">
        <v>45</v>
      </c>
      <c r="Y142" s="618" t="s">
        <v>46</v>
      </c>
      <c r="Z142" s="618" t="s">
        <v>47</v>
      </c>
      <c r="AA142" s="618" t="s">
        <v>48</v>
      </c>
      <c r="AB142" s="618" t="s">
        <v>49</v>
      </c>
      <c r="AC142" s="377" t="s">
        <v>50</v>
      </c>
      <c r="AD142" s="377" t="s">
        <v>51</v>
      </c>
      <c r="AE142" s="377" t="s">
        <v>52</v>
      </c>
      <c r="AF142" s="377" t="s">
        <v>53</v>
      </c>
      <c r="AG142" s="377" t="s">
        <v>54</v>
      </c>
      <c r="AH142" s="995" t="s">
        <v>55</v>
      </c>
      <c r="AI142" s="995" t="s">
        <v>56</v>
      </c>
    </row>
    <row r="143" spans="1:36" s="409" customFormat="1">
      <c r="A143" s="404">
        <v>1</v>
      </c>
      <c r="B143" s="405" t="s">
        <v>8480</v>
      </c>
      <c r="C143" s="405" t="s">
        <v>8479</v>
      </c>
      <c r="D143" s="405" t="s">
        <v>8334</v>
      </c>
      <c r="E143" s="405" t="s">
        <v>373</v>
      </c>
      <c r="F143" s="405" t="s">
        <v>8478</v>
      </c>
      <c r="G143" s="405"/>
      <c r="H143" s="405"/>
      <c r="I143" s="405"/>
      <c r="J143" s="405"/>
      <c r="K143" s="405"/>
      <c r="L143" s="405"/>
      <c r="M143" s="405" t="s">
        <v>113</v>
      </c>
      <c r="N143" s="405" t="s">
        <v>113</v>
      </c>
      <c r="O143" s="405" t="s">
        <v>8036</v>
      </c>
      <c r="P143" s="405"/>
      <c r="Q143" s="405"/>
      <c r="R143" s="405"/>
      <c r="S143" s="405"/>
      <c r="T143" s="405"/>
      <c r="U143" s="405" t="s">
        <v>8477</v>
      </c>
      <c r="V143" s="405" t="s">
        <v>68</v>
      </c>
      <c r="W143" s="405" t="s">
        <v>68</v>
      </c>
      <c r="X143" s="405" t="s">
        <v>68</v>
      </c>
      <c r="Y143" s="405" t="s">
        <v>68</v>
      </c>
      <c r="Z143" s="405" t="s">
        <v>69</v>
      </c>
      <c r="AA143" s="405"/>
      <c r="AB143" s="405" t="s">
        <v>5075</v>
      </c>
      <c r="AC143" s="406">
        <v>20</v>
      </c>
      <c r="AD143" s="406">
        <v>0</v>
      </c>
      <c r="AE143" s="406">
        <v>0</v>
      </c>
      <c r="AF143" s="407">
        <v>32</v>
      </c>
      <c r="AG143" s="407">
        <v>0</v>
      </c>
      <c r="AH143" s="407">
        <f t="shared" ref="AH143:AH190" si="10">AF143-AG143</f>
        <v>32</v>
      </c>
      <c r="AI143" s="407">
        <f>AF143*1.07</f>
        <v>34.24</v>
      </c>
      <c r="AJ143" s="410"/>
    </row>
    <row r="144" spans="1:36" s="409" customFormat="1">
      <c r="A144" s="404">
        <v>2</v>
      </c>
      <c r="B144" s="405" t="s">
        <v>8452</v>
      </c>
      <c r="C144" s="405" t="s">
        <v>8476</v>
      </c>
      <c r="D144" s="405" t="s">
        <v>8334</v>
      </c>
      <c r="E144" s="405" t="s">
        <v>440</v>
      </c>
      <c r="F144" s="405" t="s">
        <v>8473</v>
      </c>
      <c r="G144" s="405"/>
      <c r="H144" s="405"/>
      <c r="I144" s="405"/>
      <c r="J144" s="405"/>
      <c r="K144" s="405"/>
      <c r="L144" s="405"/>
      <c r="M144" s="405" t="s">
        <v>113</v>
      </c>
      <c r="N144" s="405" t="s">
        <v>113</v>
      </c>
      <c r="O144" s="405" t="s">
        <v>8036</v>
      </c>
      <c r="P144" s="405"/>
      <c r="Q144" s="405"/>
      <c r="R144" s="405"/>
      <c r="S144" s="405"/>
      <c r="T144" s="405"/>
      <c r="U144" s="405" t="s">
        <v>8475</v>
      </c>
      <c r="V144" s="405" t="s">
        <v>68</v>
      </c>
      <c r="W144" s="405" t="s">
        <v>68</v>
      </c>
      <c r="X144" s="405" t="s">
        <v>68</v>
      </c>
      <c r="Y144" s="405" t="s">
        <v>68</v>
      </c>
      <c r="Z144" s="405" t="s">
        <v>69</v>
      </c>
      <c r="AA144" s="405"/>
      <c r="AB144" s="405" t="s">
        <v>5075</v>
      </c>
      <c r="AC144" s="406">
        <v>20</v>
      </c>
      <c r="AD144" s="406">
        <v>0</v>
      </c>
      <c r="AE144" s="406">
        <v>0</v>
      </c>
      <c r="AF144" s="407">
        <v>32</v>
      </c>
      <c r="AG144" s="407">
        <v>0</v>
      </c>
      <c r="AH144" s="407">
        <f t="shared" si="10"/>
        <v>32</v>
      </c>
      <c r="AI144" s="407">
        <f t="shared" ref="AI144:AI190" si="11">AF144*1.07</f>
        <v>34.24</v>
      </c>
      <c r="AJ144" s="410"/>
    </row>
    <row r="145" spans="1:36" s="409" customFormat="1">
      <c r="A145" s="404">
        <v>3</v>
      </c>
      <c r="B145" s="405" t="s">
        <v>8452</v>
      </c>
      <c r="C145" s="405" t="s">
        <v>8474</v>
      </c>
      <c r="D145" s="405" t="s">
        <v>8334</v>
      </c>
      <c r="E145" s="405" t="s">
        <v>440</v>
      </c>
      <c r="F145" s="405" t="s">
        <v>8473</v>
      </c>
      <c r="G145" s="405"/>
      <c r="H145" s="405"/>
      <c r="I145" s="405"/>
      <c r="J145" s="405"/>
      <c r="K145" s="405"/>
      <c r="L145" s="405"/>
      <c r="M145" s="405" t="s">
        <v>113</v>
      </c>
      <c r="N145" s="405" t="s">
        <v>113</v>
      </c>
      <c r="O145" s="405" t="s">
        <v>8036</v>
      </c>
      <c r="P145" s="405"/>
      <c r="Q145" s="405"/>
      <c r="R145" s="405"/>
      <c r="S145" s="405"/>
      <c r="T145" s="405"/>
      <c r="U145" s="405" t="s">
        <v>8472</v>
      </c>
      <c r="V145" s="405" t="s">
        <v>68</v>
      </c>
      <c r="W145" s="405" t="s">
        <v>68</v>
      </c>
      <c r="X145" s="405" t="s">
        <v>68</v>
      </c>
      <c r="Y145" s="405" t="s">
        <v>68</v>
      </c>
      <c r="Z145" s="405" t="s">
        <v>69</v>
      </c>
      <c r="AA145" s="405"/>
      <c r="AB145" s="405" t="s">
        <v>5075</v>
      </c>
      <c r="AC145" s="406">
        <v>20</v>
      </c>
      <c r="AD145" s="406">
        <v>0</v>
      </c>
      <c r="AE145" s="406">
        <v>0</v>
      </c>
      <c r="AF145" s="407">
        <v>32</v>
      </c>
      <c r="AG145" s="407">
        <v>0</v>
      </c>
      <c r="AH145" s="407">
        <f t="shared" si="10"/>
        <v>32</v>
      </c>
      <c r="AI145" s="407">
        <f t="shared" si="11"/>
        <v>34.24</v>
      </c>
      <c r="AJ145" s="410"/>
    </row>
    <row r="146" spans="1:36" s="409" customFormat="1">
      <c r="A146" s="404">
        <v>4</v>
      </c>
      <c r="B146" s="405" t="s">
        <v>8452</v>
      </c>
      <c r="C146" s="405" t="s">
        <v>8471</v>
      </c>
      <c r="D146" s="405" t="s">
        <v>8334</v>
      </c>
      <c r="E146" s="405" t="s">
        <v>440</v>
      </c>
      <c r="F146" s="405" t="s">
        <v>8468</v>
      </c>
      <c r="G146" s="405"/>
      <c r="H146" s="405"/>
      <c r="I146" s="405"/>
      <c r="J146" s="405"/>
      <c r="K146" s="405"/>
      <c r="L146" s="405"/>
      <c r="M146" s="405" t="s">
        <v>113</v>
      </c>
      <c r="N146" s="405" t="s">
        <v>113</v>
      </c>
      <c r="O146" s="405" t="s">
        <v>8036</v>
      </c>
      <c r="P146" s="405"/>
      <c r="Q146" s="405"/>
      <c r="R146" s="405"/>
      <c r="S146" s="405"/>
      <c r="T146" s="405"/>
      <c r="U146" s="405" t="s">
        <v>8470</v>
      </c>
      <c r="V146" s="405" t="s">
        <v>68</v>
      </c>
      <c r="W146" s="405" t="s">
        <v>68</v>
      </c>
      <c r="X146" s="405" t="s">
        <v>68</v>
      </c>
      <c r="Y146" s="405" t="s">
        <v>68</v>
      </c>
      <c r="Z146" s="405" t="s">
        <v>69</v>
      </c>
      <c r="AA146" s="405"/>
      <c r="AB146" s="405" t="s">
        <v>5075</v>
      </c>
      <c r="AC146" s="406">
        <v>20</v>
      </c>
      <c r="AD146" s="406">
        <v>0</v>
      </c>
      <c r="AE146" s="406">
        <v>0</v>
      </c>
      <c r="AF146" s="407">
        <v>32</v>
      </c>
      <c r="AG146" s="407">
        <v>0</v>
      </c>
      <c r="AH146" s="407">
        <f t="shared" si="10"/>
        <v>32</v>
      </c>
      <c r="AI146" s="407">
        <f t="shared" si="11"/>
        <v>34.24</v>
      </c>
      <c r="AJ146" s="410"/>
    </row>
    <row r="147" spans="1:36" s="409" customFormat="1">
      <c r="A147" s="404">
        <v>5</v>
      </c>
      <c r="B147" s="405" t="s">
        <v>8452</v>
      </c>
      <c r="C147" s="405" t="s">
        <v>8469</v>
      </c>
      <c r="D147" s="405" t="s">
        <v>8334</v>
      </c>
      <c r="E147" s="405" t="s">
        <v>412</v>
      </c>
      <c r="F147" s="405" t="s">
        <v>8468</v>
      </c>
      <c r="G147" s="405"/>
      <c r="H147" s="405"/>
      <c r="I147" s="405"/>
      <c r="J147" s="405"/>
      <c r="K147" s="405"/>
      <c r="L147" s="405"/>
      <c r="M147" s="405" t="s">
        <v>113</v>
      </c>
      <c r="N147" s="405" t="s">
        <v>113</v>
      </c>
      <c r="O147" s="405" t="s">
        <v>8036</v>
      </c>
      <c r="P147" s="405"/>
      <c r="Q147" s="405"/>
      <c r="R147" s="405"/>
      <c r="S147" s="405"/>
      <c r="T147" s="405"/>
      <c r="U147" s="405" t="s">
        <v>8467</v>
      </c>
      <c r="V147" s="405" t="s">
        <v>68</v>
      </c>
      <c r="W147" s="405" t="s">
        <v>68</v>
      </c>
      <c r="X147" s="405" t="s">
        <v>68</v>
      </c>
      <c r="Y147" s="405" t="s">
        <v>68</v>
      </c>
      <c r="Z147" s="405" t="s">
        <v>69</v>
      </c>
      <c r="AA147" s="405"/>
      <c r="AB147" s="405" t="s">
        <v>5075</v>
      </c>
      <c r="AC147" s="406">
        <v>20</v>
      </c>
      <c r="AD147" s="406">
        <v>0</v>
      </c>
      <c r="AE147" s="406">
        <v>0</v>
      </c>
      <c r="AF147" s="407">
        <v>32</v>
      </c>
      <c r="AG147" s="407">
        <v>0</v>
      </c>
      <c r="AH147" s="407">
        <f t="shared" si="10"/>
        <v>32</v>
      </c>
      <c r="AI147" s="407">
        <f t="shared" si="11"/>
        <v>34.24</v>
      </c>
      <c r="AJ147" s="410"/>
    </row>
    <row r="148" spans="1:36" s="409" customFormat="1">
      <c r="A148" s="404">
        <v>6</v>
      </c>
      <c r="B148" s="405" t="s">
        <v>8452</v>
      </c>
      <c r="C148" s="405" t="s">
        <v>8466</v>
      </c>
      <c r="D148" s="405" t="s">
        <v>8334</v>
      </c>
      <c r="E148" s="405" t="s">
        <v>412</v>
      </c>
      <c r="F148" s="405" t="s">
        <v>8463</v>
      </c>
      <c r="G148" s="405"/>
      <c r="H148" s="405"/>
      <c r="I148" s="405"/>
      <c r="J148" s="405"/>
      <c r="K148" s="405"/>
      <c r="L148" s="405"/>
      <c r="M148" s="405" t="s">
        <v>113</v>
      </c>
      <c r="N148" s="405" t="s">
        <v>113</v>
      </c>
      <c r="O148" s="405" t="s">
        <v>8036</v>
      </c>
      <c r="P148" s="405"/>
      <c r="Q148" s="405"/>
      <c r="R148" s="405"/>
      <c r="S148" s="405"/>
      <c r="T148" s="405"/>
      <c r="U148" s="405" t="s">
        <v>8465</v>
      </c>
      <c r="V148" s="405" t="s">
        <v>68</v>
      </c>
      <c r="W148" s="405" t="s">
        <v>68</v>
      </c>
      <c r="X148" s="405" t="s">
        <v>68</v>
      </c>
      <c r="Y148" s="405" t="s">
        <v>68</v>
      </c>
      <c r="Z148" s="405" t="s">
        <v>69</v>
      </c>
      <c r="AA148" s="405"/>
      <c r="AB148" s="405" t="s">
        <v>5075</v>
      </c>
      <c r="AC148" s="406">
        <v>20</v>
      </c>
      <c r="AD148" s="406">
        <v>0</v>
      </c>
      <c r="AE148" s="406">
        <v>0</v>
      </c>
      <c r="AF148" s="407">
        <v>32</v>
      </c>
      <c r="AG148" s="407">
        <v>0</v>
      </c>
      <c r="AH148" s="407">
        <f t="shared" si="10"/>
        <v>32</v>
      </c>
      <c r="AI148" s="407">
        <f t="shared" si="11"/>
        <v>34.24</v>
      </c>
      <c r="AJ148" s="410"/>
    </row>
    <row r="149" spans="1:36" s="409" customFormat="1">
      <c r="A149" s="404">
        <v>7</v>
      </c>
      <c r="B149" s="405" t="s">
        <v>8452</v>
      </c>
      <c r="C149" s="405" t="s">
        <v>8464</v>
      </c>
      <c r="D149" s="405" t="s">
        <v>8334</v>
      </c>
      <c r="E149" s="405" t="s">
        <v>412</v>
      </c>
      <c r="F149" s="405" t="s">
        <v>8463</v>
      </c>
      <c r="G149" s="405"/>
      <c r="H149" s="405"/>
      <c r="I149" s="405"/>
      <c r="J149" s="405"/>
      <c r="K149" s="405"/>
      <c r="L149" s="405"/>
      <c r="M149" s="405" t="s">
        <v>113</v>
      </c>
      <c r="N149" s="405" t="s">
        <v>113</v>
      </c>
      <c r="O149" s="405" t="s">
        <v>8036</v>
      </c>
      <c r="P149" s="405"/>
      <c r="Q149" s="405"/>
      <c r="R149" s="405"/>
      <c r="S149" s="405"/>
      <c r="T149" s="405"/>
      <c r="U149" s="405" t="s">
        <v>8462</v>
      </c>
      <c r="V149" s="405" t="s">
        <v>68</v>
      </c>
      <c r="W149" s="405" t="s">
        <v>68</v>
      </c>
      <c r="X149" s="405" t="s">
        <v>68</v>
      </c>
      <c r="Y149" s="405" t="s">
        <v>68</v>
      </c>
      <c r="Z149" s="405" t="s">
        <v>69</v>
      </c>
      <c r="AA149" s="405"/>
      <c r="AB149" s="405" t="s">
        <v>5075</v>
      </c>
      <c r="AC149" s="406">
        <v>20</v>
      </c>
      <c r="AD149" s="406">
        <v>0</v>
      </c>
      <c r="AE149" s="406">
        <v>0</v>
      </c>
      <c r="AF149" s="407">
        <v>32</v>
      </c>
      <c r="AG149" s="407">
        <v>0</v>
      </c>
      <c r="AH149" s="407">
        <f t="shared" si="10"/>
        <v>32</v>
      </c>
      <c r="AI149" s="407">
        <f t="shared" si="11"/>
        <v>34.24</v>
      </c>
      <c r="AJ149" s="410"/>
    </row>
    <row r="150" spans="1:36" s="409" customFormat="1">
      <c r="A150" s="404">
        <v>8</v>
      </c>
      <c r="B150" s="405" t="s">
        <v>8452</v>
      </c>
      <c r="C150" s="405" t="s">
        <v>8461</v>
      </c>
      <c r="D150" s="405" t="s">
        <v>8334</v>
      </c>
      <c r="E150" s="405" t="s">
        <v>440</v>
      </c>
      <c r="F150" s="405" t="s">
        <v>8458</v>
      </c>
      <c r="G150" s="405"/>
      <c r="H150" s="405"/>
      <c r="I150" s="405"/>
      <c r="J150" s="405"/>
      <c r="K150" s="405"/>
      <c r="L150" s="405"/>
      <c r="M150" s="405" t="s">
        <v>113</v>
      </c>
      <c r="N150" s="405" t="s">
        <v>113</v>
      </c>
      <c r="O150" s="405" t="s">
        <v>8036</v>
      </c>
      <c r="P150" s="405"/>
      <c r="Q150" s="405"/>
      <c r="R150" s="405"/>
      <c r="S150" s="405"/>
      <c r="T150" s="405"/>
      <c r="U150" s="405" t="s">
        <v>8460</v>
      </c>
      <c r="V150" s="405" t="s">
        <v>68</v>
      </c>
      <c r="W150" s="405" t="s">
        <v>68</v>
      </c>
      <c r="X150" s="405" t="s">
        <v>68</v>
      </c>
      <c r="Y150" s="405" t="s">
        <v>68</v>
      </c>
      <c r="Z150" s="405" t="s">
        <v>69</v>
      </c>
      <c r="AA150" s="405"/>
      <c r="AB150" s="405" t="s">
        <v>5075</v>
      </c>
      <c r="AC150" s="406">
        <v>20</v>
      </c>
      <c r="AD150" s="406">
        <v>0</v>
      </c>
      <c r="AE150" s="406">
        <v>0</v>
      </c>
      <c r="AF150" s="407">
        <v>32</v>
      </c>
      <c r="AG150" s="407">
        <v>0</v>
      </c>
      <c r="AH150" s="407">
        <f t="shared" si="10"/>
        <v>32</v>
      </c>
      <c r="AI150" s="407">
        <f t="shared" si="11"/>
        <v>34.24</v>
      </c>
      <c r="AJ150" s="410"/>
    </row>
    <row r="151" spans="1:36" s="409" customFormat="1">
      <c r="A151" s="404">
        <v>9</v>
      </c>
      <c r="B151" s="405" t="s">
        <v>8452</v>
      </c>
      <c r="C151" s="405" t="s">
        <v>8459</v>
      </c>
      <c r="D151" s="405" t="s">
        <v>8334</v>
      </c>
      <c r="E151" s="405" t="s">
        <v>440</v>
      </c>
      <c r="F151" s="405" t="s">
        <v>8458</v>
      </c>
      <c r="G151" s="405"/>
      <c r="H151" s="405"/>
      <c r="I151" s="405"/>
      <c r="J151" s="405"/>
      <c r="K151" s="405"/>
      <c r="L151" s="405"/>
      <c r="M151" s="405" t="s">
        <v>113</v>
      </c>
      <c r="N151" s="405" t="s">
        <v>113</v>
      </c>
      <c r="O151" s="405" t="s">
        <v>8036</v>
      </c>
      <c r="P151" s="405"/>
      <c r="Q151" s="405"/>
      <c r="R151" s="405"/>
      <c r="S151" s="405"/>
      <c r="T151" s="405"/>
      <c r="U151" s="405" t="s">
        <v>8457</v>
      </c>
      <c r="V151" s="405" t="s">
        <v>68</v>
      </c>
      <c r="W151" s="405" t="s">
        <v>68</v>
      </c>
      <c r="X151" s="405" t="s">
        <v>68</v>
      </c>
      <c r="Y151" s="405" t="s">
        <v>68</v>
      </c>
      <c r="Z151" s="405" t="s">
        <v>69</v>
      </c>
      <c r="AA151" s="405"/>
      <c r="AB151" s="405" t="s">
        <v>5075</v>
      </c>
      <c r="AC151" s="406">
        <v>20</v>
      </c>
      <c r="AD151" s="406">
        <v>0</v>
      </c>
      <c r="AE151" s="406">
        <v>0</v>
      </c>
      <c r="AF151" s="407">
        <v>32</v>
      </c>
      <c r="AG151" s="407">
        <v>0</v>
      </c>
      <c r="AH151" s="407">
        <f t="shared" si="10"/>
        <v>32</v>
      </c>
      <c r="AI151" s="407">
        <f t="shared" si="11"/>
        <v>34.24</v>
      </c>
      <c r="AJ151" s="410"/>
    </row>
    <row r="152" spans="1:36" s="409" customFormat="1">
      <c r="A152" s="404">
        <v>10</v>
      </c>
      <c r="B152" s="405" t="s">
        <v>8452</v>
      </c>
      <c r="C152" s="405" t="s">
        <v>8456</v>
      </c>
      <c r="D152" s="405" t="s">
        <v>8334</v>
      </c>
      <c r="E152" s="405" t="s">
        <v>412</v>
      </c>
      <c r="F152" s="405" t="s">
        <v>8450</v>
      </c>
      <c r="G152" s="405"/>
      <c r="H152" s="405"/>
      <c r="I152" s="405"/>
      <c r="J152" s="405"/>
      <c r="K152" s="405"/>
      <c r="L152" s="405"/>
      <c r="M152" s="405" t="s">
        <v>113</v>
      </c>
      <c r="N152" s="405" t="s">
        <v>113</v>
      </c>
      <c r="O152" s="405" t="s">
        <v>8036</v>
      </c>
      <c r="P152" s="405"/>
      <c r="Q152" s="405"/>
      <c r="R152" s="405"/>
      <c r="S152" s="405"/>
      <c r="T152" s="405"/>
      <c r="U152" s="405" t="s">
        <v>8455</v>
      </c>
      <c r="V152" s="405" t="s">
        <v>68</v>
      </c>
      <c r="W152" s="405" t="s">
        <v>68</v>
      </c>
      <c r="X152" s="405" t="s">
        <v>68</v>
      </c>
      <c r="Y152" s="405" t="s">
        <v>68</v>
      </c>
      <c r="Z152" s="405" t="s">
        <v>69</v>
      </c>
      <c r="AA152" s="405"/>
      <c r="AB152" s="405" t="s">
        <v>5075</v>
      </c>
      <c r="AC152" s="406">
        <v>20</v>
      </c>
      <c r="AD152" s="406">
        <v>0</v>
      </c>
      <c r="AE152" s="406">
        <v>0</v>
      </c>
      <c r="AF152" s="407">
        <v>32</v>
      </c>
      <c r="AG152" s="407">
        <v>0</v>
      </c>
      <c r="AH152" s="407">
        <f t="shared" si="10"/>
        <v>32</v>
      </c>
      <c r="AI152" s="407">
        <f t="shared" si="11"/>
        <v>34.24</v>
      </c>
      <c r="AJ152" s="410"/>
    </row>
    <row r="153" spans="1:36" s="409" customFormat="1">
      <c r="A153" s="404">
        <v>11</v>
      </c>
      <c r="B153" s="405" t="s">
        <v>8452</v>
      </c>
      <c r="C153" s="405" t="s">
        <v>8454</v>
      </c>
      <c r="D153" s="405" t="s">
        <v>8334</v>
      </c>
      <c r="E153" s="405" t="s">
        <v>412</v>
      </c>
      <c r="F153" s="405" t="s">
        <v>8450</v>
      </c>
      <c r="G153" s="405"/>
      <c r="H153" s="405"/>
      <c r="I153" s="405"/>
      <c r="J153" s="405"/>
      <c r="K153" s="405"/>
      <c r="L153" s="405"/>
      <c r="M153" s="405" t="s">
        <v>113</v>
      </c>
      <c r="N153" s="405" t="s">
        <v>113</v>
      </c>
      <c r="O153" s="405" t="s">
        <v>8036</v>
      </c>
      <c r="P153" s="405"/>
      <c r="Q153" s="405"/>
      <c r="R153" s="405"/>
      <c r="S153" s="405"/>
      <c r="T153" s="405"/>
      <c r="U153" s="405" t="s">
        <v>8453</v>
      </c>
      <c r="V153" s="405" t="s">
        <v>68</v>
      </c>
      <c r="W153" s="405" t="s">
        <v>68</v>
      </c>
      <c r="X153" s="405" t="s">
        <v>68</v>
      </c>
      <c r="Y153" s="405" t="s">
        <v>68</v>
      </c>
      <c r="Z153" s="405" t="s">
        <v>69</v>
      </c>
      <c r="AA153" s="405"/>
      <c r="AB153" s="405" t="s">
        <v>5075</v>
      </c>
      <c r="AC153" s="406">
        <v>20</v>
      </c>
      <c r="AD153" s="406">
        <v>0</v>
      </c>
      <c r="AE153" s="406">
        <v>0</v>
      </c>
      <c r="AF153" s="407">
        <v>32</v>
      </c>
      <c r="AG153" s="407">
        <v>0</v>
      </c>
      <c r="AH153" s="407">
        <f t="shared" si="10"/>
        <v>32</v>
      </c>
      <c r="AI153" s="407">
        <f t="shared" si="11"/>
        <v>34.24</v>
      </c>
      <c r="AJ153" s="410"/>
    </row>
    <row r="154" spans="1:36" s="409" customFormat="1">
      <c r="A154" s="404">
        <v>12</v>
      </c>
      <c r="B154" s="405" t="s">
        <v>8452</v>
      </c>
      <c r="C154" s="405" t="s">
        <v>8451</v>
      </c>
      <c r="D154" s="405" t="s">
        <v>8334</v>
      </c>
      <c r="E154" s="405" t="s">
        <v>412</v>
      </c>
      <c r="F154" s="405" t="s">
        <v>8450</v>
      </c>
      <c r="G154" s="405"/>
      <c r="H154" s="405"/>
      <c r="I154" s="405"/>
      <c r="J154" s="405"/>
      <c r="K154" s="405"/>
      <c r="L154" s="405"/>
      <c r="M154" s="405" t="s">
        <v>113</v>
      </c>
      <c r="N154" s="405" t="s">
        <v>113</v>
      </c>
      <c r="O154" s="405" t="s">
        <v>8036</v>
      </c>
      <c r="P154" s="405"/>
      <c r="Q154" s="405"/>
      <c r="R154" s="405"/>
      <c r="S154" s="405"/>
      <c r="T154" s="405"/>
      <c r="U154" s="405" t="s">
        <v>8449</v>
      </c>
      <c r="V154" s="405" t="s">
        <v>68</v>
      </c>
      <c r="W154" s="405" t="s">
        <v>68</v>
      </c>
      <c r="X154" s="405" t="s">
        <v>68</v>
      </c>
      <c r="Y154" s="405" t="s">
        <v>68</v>
      </c>
      <c r="Z154" s="405" t="s">
        <v>69</v>
      </c>
      <c r="AA154" s="405"/>
      <c r="AB154" s="405" t="s">
        <v>5075</v>
      </c>
      <c r="AC154" s="406">
        <v>20</v>
      </c>
      <c r="AD154" s="406">
        <v>0</v>
      </c>
      <c r="AE154" s="406">
        <v>0</v>
      </c>
      <c r="AF154" s="407">
        <v>32</v>
      </c>
      <c r="AG154" s="407">
        <v>0</v>
      </c>
      <c r="AH154" s="407">
        <f t="shared" si="10"/>
        <v>32</v>
      </c>
      <c r="AI154" s="407">
        <f t="shared" si="11"/>
        <v>34.24</v>
      </c>
      <c r="AJ154" s="410"/>
    </row>
    <row r="155" spans="1:36" s="409" customFormat="1">
      <c r="A155" s="404">
        <v>13</v>
      </c>
      <c r="B155" s="405" t="s">
        <v>0</v>
      </c>
      <c r="C155" s="405" t="s">
        <v>8448</v>
      </c>
      <c r="D155" s="405" t="s">
        <v>8334</v>
      </c>
      <c r="E155" s="405" t="s">
        <v>221</v>
      </c>
      <c r="F155" s="405" t="s">
        <v>8447</v>
      </c>
      <c r="G155" s="405"/>
      <c r="H155" s="405"/>
      <c r="I155" s="405"/>
      <c r="J155" s="405"/>
      <c r="K155" s="405"/>
      <c r="L155" s="405"/>
      <c r="M155" s="405" t="s">
        <v>113</v>
      </c>
      <c r="N155" s="405" t="s">
        <v>113</v>
      </c>
      <c r="O155" s="405" t="s">
        <v>8446</v>
      </c>
      <c r="P155" s="405"/>
      <c r="Q155" s="405"/>
      <c r="R155" s="405"/>
      <c r="S155" s="405"/>
      <c r="T155" s="405"/>
      <c r="U155" s="405" t="s">
        <v>8445</v>
      </c>
      <c r="V155" s="405" t="s">
        <v>68</v>
      </c>
      <c r="W155" s="405" t="s">
        <v>68</v>
      </c>
      <c r="X155" s="405" t="s">
        <v>68</v>
      </c>
      <c r="Y155" s="405" t="s">
        <v>68</v>
      </c>
      <c r="Z155" s="405" t="s">
        <v>69</v>
      </c>
      <c r="AA155" s="405"/>
      <c r="AB155" s="405" t="s">
        <v>5075</v>
      </c>
      <c r="AC155" s="406">
        <v>20</v>
      </c>
      <c r="AD155" s="406">
        <v>0</v>
      </c>
      <c r="AE155" s="406">
        <v>0</v>
      </c>
      <c r="AF155" s="407">
        <v>32</v>
      </c>
      <c r="AG155" s="407">
        <v>0</v>
      </c>
      <c r="AH155" s="407">
        <f t="shared" si="10"/>
        <v>32</v>
      </c>
      <c r="AI155" s="407">
        <f t="shared" si="11"/>
        <v>34.24</v>
      </c>
      <c r="AJ155" s="410"/>
    </row>
    <row r="156" spans="1:36" s="409" customFormat="1">
      <c r="A156" s="404">
        <v>14</v>
      </c>
      <c r="B156" s="405" t="s">
        <v>0</v>
      </c>
      <c r="C156" s="405" t="s">
        <v>8444</v>
      </c>
      <c r="D156" s="405" t="s">
        <v>8334</v>
      </c>
      <c r="E156" s="405" t="s">
        <v>1811</v>
      </c>
      <c r="F156" s="405" t="s">
        <v>8443</v>
      </c>
      <c r="G156" s="405"/>
      <c r="H156" s="405"/>
      <c r="I156" s="405"/>
      <c r="J156" s="405"/>
      <c r="K156" s="405"/>
      <c r="L156" s="405"/>
      <c r="M156" s="405" t="s">
        <v>113</v>
      </c>
      <c r="N156" s="405" t="s">
        <v>113</v>
      </c>
      <c r="O156" s="405" t="s">
        <v>8036</v>
      </c>
      <c r="P156" s="405"/>
      <c r="Q156" s="405"/>
      <c r="R156" s="405"/>
      <c r="S156" s="405"/>
      <c r="T156" s="405"/>
      <c r="U156" s="405" t="s">
        <v>8442</v>
      </c>
      <c r="V156" s="405" t="s">
        <v>68</v>
      </c>
      <c r="W156" s="405" t="s">
        <v>68</v>
      </c>
      <c r="X156" s="405" t="s">
        <v>68</v>
      </c>
      <c r="Y156" s="405" t="s">
        <v>68</v>
      </c>
      <c r="Z156" s="405" t="s">
        <v>69</v>
      </c>
      <c r="AA156" s="405"/>
      <c r="AB156" s="405" t="s">
        <v>5075</v>
      </c>
      <c r="AC156" s="406">
        <v>20</v>
      </c>
      <c r="AD156" s="406">
        <v>0</v>
      </c>
      <c r="AE156" s="406">
        <v>0</v>
      </c>
      <c r="AF156" s="407">
        <v>32</v>
      </c>
      <c r="AG156" s="407">
        <v>0</v>
      </c>
      <c r="AH156" s="407">
        <f t="shared" si="10"/>
        <v>32</v>
      </c>
      <c r="AI156" s="407">
        <f t="shared" si="11"/>
        <v>34.24</v>
      </c>
      <c r="AJ156" s="410"/>
    </row>
    <row r="157" spans="1:36" s="409" customFormat="1">
      <c r="A157" s="404">
        <v>15</v>
      </c>
      <c r="B157" s="405" t="s">
        <v>0</v>
      </c>
      <c r="C157" s="405" t="s">
        <v>8441</v>
      </c>
      <c r="D157" s="405" t="s">
        <v>8334</v>
      </c>
      <c r="E157" s="405" t="s">
        <v>1811</v>
      </c>
      <c r="F157" s="405" t="s">
        <v>8434</v>
      </c>
      <c r="G157" s="405"/>
      <c r="H157" s="405"/>
      <c r="I157" s="405"/>
      <c r="J157" s="405"/>
      <c r="K157" s="405"/>
      <c r="L157" s="405"/>
      <c r="M157" s="405" t="s">
        <v>113</v>
      </c>
      <c r="N157" s="405" t="s">
        <v>113</v>
      </c>
      <c r="O157" s="405" t="s">
        <v>8036</v>
      </c>
      <c r="P157" s="405"/>
      <c r="Q157" s="405"/>
      <c r="R157" s="405"/>
      <c r="S157" s="405"/>
      <c r="T157" s="405"/>
      <c r="U157" s="405" t="s">
        <v>8440</v>
      </c>
      <c r="V157" s="405" t="s">
        <v>68</v>
      </c>
      <c r="W157" s="405" t="s">
        <v>68</v>
      </c>
      <c r="X157" s="405" t="s">
        <v>68</v>
      </c>
      <c r="Y157" s="405" t="s">
        <v>68</v>
      </c>
      <c r="Z157" s="405" t="s">
        <v>69</v>
      </c>
      <c r="AA157" s="405"/>
      <c r="AB157" s="405" t="s">
        <v>5075</v>
      </c>
      <c r="AC157" s="406">
        <v>20</v>
      </c>
      <c r="AD157" s="406">
        <v>0</v>
      </c>
      <c r="AE157" s="406">
        <v>0</v>
      </c>
      <c r="AF157" s="407">
        <v>32</v>
      </c>
      <c r="AG157" s="407">
        <v>0</v>
      </c>
      <c r="AH157" s="407">
        <f t="shared" si="10"/>
        <v>32</v>
      </c>
      <c r="AI157" s="407">
        <f t="shared" si="11"/>
        <v>34.24</v>
      </c>
      <c r="AJ157" s="410"/>
    </row>
    <row r="158" spans="1:36" s="409" customFormat="1">
      <c r="A158" s="404">
        <v>16</v>
      </c>
      <c r="B158" s="405" t="s">
        <v>0</v>
      </c>
      <c r="C158" s="405" t="s">
        <v>8439</v>
      </c>
      <c r="D158" s="405" t="s">
        <v>8334</v>
      </c>
      <c r="E158" s="405" t="s">
        <v>1811</v>
      </c>
      <c r="F158" s="405" t="s">
        <v>8434</v>
      </c>
      <c r="G158" s="405"/>
      <c r="H158" s="405"/>
      <c r="I158" s="405"/>
      <c r="J158" s="405"/>
      <c r="K158" s="405"/>
      <c r="L158" s="405"/>
      <c r="M158" s="405" t="s">
        <v>113</v>
      </c>
      <c r="N158" s="405" t="s">
        <v>113</v>
      </c>
      <c r="O158" s="405" t="s">
        <v>8036</v>
      </c>
      <c r="P158" s="405"/>
      <c r="Q158" s="405"/>
      <c r="R158" s="405"/>
      <c r="S158" s="405"/>
      <c r="T158" s="405"/>
      <c r="U158" s="405" t="s">
        <v>8438</v>
      </c>
      <c r="V158" s="405" t="s">
        <v>68</v>
      </c>
      <c r="W158" s="405" t="s">
        <v>68</v>
      </c>
      <c r="X158" s="405" t="s">
        <v>68</v>
      </c>
      <c r="Y158" s="405" t="s">
        <v>68</v>
      </c>
      <c r="Z158" s="405" t="s">
        <v>69</v>
      </c>
      <c r="AA158" s="405"/>
      <c r="AB158" s="405" t="s">
        <v>5075</v>
      </c>
      <c r="AC158" s="406">
        <v>20</v>
      </c>
      <c r="AD158" s="406">
        <v>0</v>
      </c>
      <c r="AE158" s="406">
        <v>0</v>
      </c>
      <c r="AF158" s="407">
        <v>32</v>
      </c>
      <c r="AG158" s="407">
        <v>0</v>
      </c>
      <c r="AH158" s="407">
        <f t="shared" si="10"/>
        <v>32</v>
      </c>
      <c r="AI158" s="407">
        <f t="shared" si="11"/>
        <v>34.24</v>
      </c>
      <c r="AJ158" s="410"/>
    </row>
    <row r="159" spans="1:36" s="409" customFormat="1">
      <c r="A159" s="404">
        <v>17</v>
      </c>
      <c r="B159" s="405" t="s">
        <v>0</v>
      </c>
      <c r="C159" s="405" t="s">
        <v>8437</v>
      </c>
      <c r="D159" s="405" t="s">
        <v>8334</v>
      </c>
      <c r="E159" s="405" t="s">
        <v>1811</v>
      </c>
      <c r="F159" s="405" t="s">
        <v>8434</v>
      </c>
      <c r="G159" s="405"/>
      <c r="H159" s="405"/>
      <c r="I159" s="405"/>
      <c r="J159" s="405"/>
      <c r="K159" s="405"/>
      <c r="L159" s="405"/>
      <c r="M159" s="405" t="s">
        <v>113</v>
      </c>
      <c r="N159" s="405" t="s">
        <v>113</v>
      </c>
      <c r="O159" s="405" t="s">
        <v>8036</v>
      </c>
      <c r="P159" s="405"/>
      <c r="Q159" s="405"/>
      <c r="R159" s="405"/>
      <c r="S159" s="405"/>
      <c r="T159" s="405"/>
      <c r="U159" s="405" t="s">
        <v>8436</v>
      </c>
      <c r="V159" s="405" t="s">
        <v>68</v>
      </c>
      <c r="W159" s="405" t="s">
        <v>68</v>
      </c>
      <c r="X159" s="405" t="s">
        <v>68</v>
      </c>
      <c r="Y159" s="405" t="s">
        <v>68</v>
      </c>
      <c r="Z159" s="405" t="s">
        <v>69</v>
      </c>
      <c r="AA159" s="405"/>
      <c r="AB159" s="405" t="s">
        <v>5075</v>
      </c>
      <c r="AC159" s="406">
        <v>20</v>
      </c>
      <c r="AD159" s="406">
        <v>0</v>
      </c>
      <c r="AE159" s="406">
        <v>0</v>
      </c>
      <c r="AF159" s="407">
        <v>32</v>
      </c>
      <c r="AG159" s="407">
        <v>0</v>
      </c>
      <c r="AH159" s="407">
        <f t="shared" si="10"/>
        <v>32</v>
      </c>
      <c r="AI159" s="407">
        <f t="shared" si="11"/>
        <v>34.24</v>
      </c>
      <c r="AJ159" s="410"/>
    </row>
    <row r="160" spans="1:36" s="409" customFormat="1">
      <c r="A160" s="404">
        <v>18</v>
      </c>
      <c r="B160" s="405" t="s">
        <v>0</v>
      </c>
      <c r="C160" s="405" t="s">
        <v>8435</v>
      </c>
      <c r="D160" s="405" t="s">
        <v>8334</v>
      </c>
      <c r="E160" s="405" t="s">
        <v>1811</v>
      </c>
      <c r="F160" s="405" t="s">
        <v>8434</v>
      </c>
      <c r="G160" s="405"/>
      <c r="H160" s="405"/>
      <c r="I160" s="405"/>
      <c r="J160" s="405"/>
      <c r="K160" s="405"/>
      <c r="L160" s="405"/>
      <c r="M160" s="405" t="s">
        <v>113</v>
      </c>
      <c r="N160" s="405" t="s">
        <v>113</v>
      </c>
      <c r="O160" s="405" t="s">
        <v>8036</v>
      </c>
      <c r="P160" s="405"/>
      <c r="Q160" s="405"/>
      <c r="R160" s="405"/>
      <c r="S160" s="405"/>
      <c r="T160" s="405"/>
      <c r="U160" s="405" t="s">
        <v>8433</v>
      </c>
      <c r="V160" s="405" t="s">
        <v>68</v>
      </c>
      <c r="W160" s="405" t="s">
        <v>68</v>
      </c>
      <c r="X160" s="405" t="s">
        <v>68</v>
      </c>
      <c r="Y160" s="405" t="s">
        <v>68</v>
      </c>
      <c r="Z160" s="405" t="s">
        <v>69</v>
      </c>
      <c r="AA160" s="405"/>
      <c r="AB160" s="405" t="s">
        <v>5075</v>
      </c>
      <c r="AC160" s="406">
        <v>20</v>
      </c>
      <c r="AD160" s="406">
        <v>0</v>
      </c>
      <c r="AE160" s="406">
        <v>0</v>
      </c>
      <c r="AF160" s="407">
        <v>32</v>
      </c>
      <c r="AG160" s="407">
        <v>0</v>
      </c>
      <c r="AH160" s="407">
        <f t="shared" si="10"/>
        <v>32</v>
      </c>
      <c r="AI160" s="407">
        <f t="shared" si="11"/>
        <v>34.24</v>
      </c>
      <c r="AJ160" s="410"/>
    </row>
    <row r="161" spans="1:36" s="409" customFormat="1">
      <c r="A161" s="404">
        <v>19</v>
      </c>
      <c r="B161" s="405" t="s">
        <v>0</v>
      </c>
      <c r="C161" s="405" t="s">
        <v>8432</v>
      </c>
      <c r="D161" s="405" t="s">
        <v>8334</v>
      </c>
      <c r="E161" s="405" t="s">
        <v>8431</v>
      </c>
      <c r="F161" s="405" t="s">
        <v>8430</v>
      </c>
      <c r="G161" s="405"/>
      <c r="H161" s="405"/>
      <c r="I161" s="405"/>
      <c r="J161" s="405"/>
      <c r="K161" s="405"/>
      <c r="L161" s="405"/>
      <c r="M161" s="405" t="s">
        <v>113</v>
      </c>
      <c r="N161" s="405" t="s">
        <v>113</v>
      </c>
      <c r="O161" s="405" t="s">
        <v>8036</v>
      </c>
      <c r="P161" s="405"/>
      <c r="Q161" s="405"/>
      <c r="R161" s="405"/>
      <c r="S161" s="405"/>
      <c r="T161" s="405"/>
      <c r="U161" s="405" t="s">
        <v>8429</v>
      </c>
      <c r="V161" s="405" t="s">
        <v>68</v>
      </c>
      <c r="W161" s="405" t="s">
        <v>68</v>
      </c>
      <c r="X161" s="405" t="s">
        <v>68</v>
      </c>
      <c r="Y161" s="405" t="s">
        <v>68</v>
      </c>
      <c r="Z161" s="405" t="s">
        <v>69</v>
      </c>
      <c r="AA161" s="405"/>
      <c r="AB161" s="405" t="s">
        <v>5075</v>
      </c>
      <c r="AC161" s="406">
        <v>20</v>
      </c>
      <c r="AD161" s="406">
        <v>0</v>
      </c>
      <c r="AE161" s="406">
        <v>0</v>
      </c>
      <c r="AF161" s="407">
        <v>32</v>
      </c>
      <c r="AG161" s="407">
        <v>0</v>
      </c>
      <c r="AH161" s="407">
        <f t="shared" si="10"/>
        <v>32</v>
      </c>
      <c r="AI161" s="407">
        <f t="shared" si="11"/>
        <v>34.24</v>
      </c>
      <c r="AJ161" s="410"/>
    </row>
    <row r="162" spans="1:36" s="409" customFormat="1">
      <c r="A162" s="404">
        <v>20</v>
      </c>
      <c r="B162" s="405" t="s">
        <v>8419</v>
      </c>
      <c r="C162" s="405" t="s">
        <v>8428</v>
      </c>
      <c r="D162" s="405" t="s">
        <v>8334</v>
      </c>
      <c r="E162" s="405" t="s">
        <v>304</v>
      </c>
      <c r="F162" s="405" t="s">
        <v>8427</v>
      </c>
      <c r="G162" s="405"/>
      <c r="H162" s="405"/>
      <c r="I162" s="405"/>
      <c r="J162" s="405"/>
      <c r="K162" s="405"/>
      <c r="L162" s="405"/>
      <c r="M162" s="405" t="s">
        <v>113</v>
      </c>
      <c r="N162" s="405" t="s">
        <v>113</v>
      </c>
      <c r="O162" s="405"/>
      <c r="P162" s="405"/>
      <c r="Q162" s="405"/>
      <c r="R162" s="405"/>
      <c r="S162" s="405"/>
      <c r="T162" s="405"/>
      <c r="U162" s="405" t="s">
        <v>8426</v>
      </c>
      <c r="V162" s="405" t="s">
        <v>68</v>
      </c>
      <c r="W162" s="405" t="s">
        <v>68</v>
      </c>
      <c r="X162" s="405" t="s">
        <v>68</v>
      </c>
      <c r="Y162" s="405" t="s">
        <v>68</v>
      </c>
      <c r="Z162" s="405" t="s">
        <v>69</v>
      </c>
      <c r="AA162" s="405"/>
      <c r="AB162" s="405" t="s">
        <v>5075</v>
      </c>
      <c r="AC162" s="406">
        <v>20</v>
      </c>
      <c r="AD162" s="406">
        <v>0</v>
      </c>
      <c r="AE162" s="406">
        <v>0</v>
      </c>
      <c r="AF162" s="407">
        <v>32</v>
      </c>
      <c r="AG162" s="407">
        <v>0</v>
      </c>
      <c r="AH162" s="407">
        <f t="shared" si="10"/>
        <v>32</v>
      </c>
      <c r="AI162" s="407">
        <f t="shared" si="11"/>
        <v>34.24</v>
      </c>
      <c r="AJ162" s="410"/>
    </row>
    <row r="163" spans="1:36" s="409" customFormat="1">
      <c r="A163" s="404">
        <v>21</v>
      </c>
      <c r="B163" s="405" t="s">
        <v>8419</v>
      </c>
      <c r="C163" s="405" t="s">
        <v>8425</v>
      </c>
      <c r="D163" s="405" t="s">
        <v>8334</v>
      </c>
      <c r="E163" s="405" t="s">
        <v>412</v>
      </c>
      <c r="F163" s="405" t="s">
        <v>8424</v>
      </c>
      <c r="G163" s="405"/>
      <c r="H163" s="405"/>
      <c r="I163" s="405"/>
      <c r="J163" s="405"/>
      <c r="K163" s="405"/>
      <c r="L163" s="405"/>
      <c r="M163" s="405" t="s">
        <v>113</v>
      </c>
      <c r="N163" s="405" t="s">
        <v>113</v>
      </c>
      <c r="O163" s="405" t="s">
        <v>8036</v>
      </c>
      <c r="P163" s="405"/>
      <c r="Q163" s="405"/>
      <c r="R163" s="405"/>
      <c r="S163" s="405"/>
      <c r="T163" s="405"/>
      <c r="U163" s="405" t="s">
        <v>8423</v>
      </c>
      <c r="V163" s="405" t="s">
        <v>68</v>
      </c>
      <c r="W163" s="405" t="s">
        <v>68</v>
      </c>
      <c r="X163" s="405" t="s">
        <v>68</v>
      </c>
      <c r="Y163" s="405" t="s">
        <v>68</v>
      </c>
      <c r="Z163" s="405" t="s">
        <v>69</v>
      </c>
      <c r="AA163" s="405"/>
      <c r="AB163" s="405" t="s">
        <v>5075</v>
      </c>
      <c r="AC163" s="406">
        <v>20</v>
      </c>
      <c r="AD163" s="406">
        <v>0</v>
      </c>
      <c r="AE163" s="406">
        <v>0</v>
      </c>
      <c r="AF163" s="407">
        <v>32</v>
      </c>
      <c r="AG163" s="407">
        <v>0</v>
      </c>
      <c r="AH163" s="407">
        <f t="shared" si="10"/>
        <v>32</v>
      </c>
      <c r="AI163" s="407">
        <f t="shared" si="11"/>
        <v>34.24</v>
      </c>
      <c r="AJ163" s="410"/>
    </row>
    <row r="164" spans="1:36" s="409" customFormat="1">
      <c r="A164" s="404">
        <v>22</v>
      </c>
      <c r="B164" s="405" t="s">
        <v>8419</v>
      </c>
      <c r="C164" s="405" t="s">
        <v>8422</v>
      </c>
      <c r="D164" s="405" t="s">
        <v>8334</v>
      </c>
      <c r="E164" s="405" t="s">
        <v>414</v>
      </c>
      <c r="F164" s="405" t="s">
        <v>8421</v>
      </c>
      <c r="G164" s="405"/>
      <c r="H164" s="405"/>
      <c r="I164" s="405"/>
      <c r="J164" s="405"/>
      <c r="K164" s="405"/>
      <c r="L164" s="405"/>
      <c r="M164" s="405" t="s">
        <v>113</v>
      </c>
      <c r="N164" s="405" t="s">
        <v>113</v>
      </c>
      <c r="O164" s="405" t="s">
        <v>8036</v>
      </c>
      <c r="P164" s="405"/>
      <c r="Q164" s="405"/>
      <c r="R164" s="405"/>
      <c r="S164" s="405"/>
      <c r="T164" s="405"/>
      <c r="U164" s="405" t="s">
        <v>8420</v>
      </c>
      <c r="V164" s="405" t="s">
        <v>68</v>
      </c>
      <c r="W164" s="405" t="s">
        <v>68</v>
      </c>
      <c r="X164" s="405" t="s">
        <v>68</v>
      </c>
      <c r="Y164" s="405" t="s">
        <v>68</v>
      </c>
      <c r="Z164" s="405" t="s">
        <v>69</v>
      </c>
      <c r="AA164" s="405"/>
      <c r="AB164" s="405" t="s">
        <v>5075</v>
      </c>
      <c r="AC164" s="406">
        <v>20</v>
      </c>
      <c r="AD164" s="406">
        <v>0</v>
      </c>
      <c r="AE164" s="406">
        <v>0</v>
      </c>
      <c r="AF164" s="407">
        <v>32</v>
      </c>
      <c r="AG164" s="407">
        <v>0</v>
      </c>
      <c r="AH164" s="407">
        <f t="shared" si="10"/>
        <v>32</v>
      </c>
      <c r="AI164" s="407">
        <f t="shared" si="11"/>
        <v>34.24</v>
      </c>
      <c r="AJ164" s="410"/>
    </row>
    <row r="165" spans="1:36" s="409" customFormat="1">
      <c r="A165" s="404">
        <v>23</v>
      </c>
      <c r="B165" s="405" t="s">
        <v>8419</v>
      </c>
      <c r="C165" s="405" t="s">
        <v>8418</v>
      </c>
      <c r="D165" s="405" t="s">
        <v>8334</v>
      </c>
      <c r="E165" s="405" t="s">
        <v>8417</v>
      </c>
      <c r="F165" s="405" t="s">
        <v>8416</v>
      </c>
      <c r="G165" s="405"/>
      <c r="H165" s="405"/>
      <c r="I165" s="405"/>
      <c r="J165" s="405"/>
      <c r="K165" s="405"/>
      <c r="L165" s="405"/>
      <c r="M165" s="405" t="s">
        <v>113</v>
      </c>
      <c r="N165" s="405" t="s">
        <v>113</v>
      </c>
      <c r="O165" s="405" t="s">
        <v>8036</v>
      </c>
      <c r="P165" s="405"/>
      <c r="Q165" s="405"/>
      <c r="R165" s="405"/>
      <c r="S165" s="405"/>
      <c r="T165" s="405"/>
      <c r="U165" s="405" t="s">
        <v>8415</v>
      </c>
      <c r="V165" s="405" t="s">
        <v>68</v>
      </c>
      <c r="W165" s="405" t="s">
        <v>68</v>
      </c>
      <c r="X165" s="405" t="s">
        <v>68</v>
      </c>
      <c r="Y165" s="405" t="s">
        <v>68</v>
      </c>
      <c r="Z165" s="405" t="s">
        <v>69</v>
      </c>
      <c r="AA165" s="405"/>
      <c r="AB165" s="405" t="s">
        <v>5075</v>
      </c>
      <c r="AC165" s="406">
        <v>20</v>
      </c>
      <c r="AD165" s="406">
        <v>0</v>
      </c>
      <c r="AE165" s="406">
        <v>0</v>
      </c>
      <c r="AF165" s="407">
        <v>32</v>
      </c>
      <c r="AG165" s="407">
        <v>0</v>
      </c>
      <c r="AH165" s="407">
        <f t="shared" si="10"/>
        <v>32</v>
      </c>
      <c r="AI165" s="407">
        <f t="shared" si="11"/>
        <v>34.24</v>
      </c>
      <c r="AJ165" s="410"/>
    </row>
    <row r="166" spans="1:36" s="409" customFormat="1">
      <c r="A166" s="404">
        <v>24</v>
      </c>
      <c r="B166" s="405" t="s">
        <v>8414</v>
      </c>
      <c r="C166" s="405" t="s">
        <v>8413</v>
      </c>
      <c r="D166" s="405" t="s">
        <v>8334</v>
      </c>
      <c r="E166" s="405" t="s">
        <v>414</v>
      </c>
      <c r="F166" s="405" t="s">
        <v>8412</v>
      </c>
      <c r="G166" s="405"/>
      <c r="H166" s="405"/>
      <c r="I166" s="405"/>
      <c r="J166" s="405"/>
      <c r="K166" s="405"/>
      <c r="L166" s="405"/>
      <c r="M166" s="405" t="s">
        <v>113</v>
      </c>
      <c r="N166" s="405" t="s">
        <v>113</v>
      </c>
      <c r="O166" s="405" t="s">
        <v>8036</v>
      </c>
      <c r="P166" s="405"/>
      <c r="Q166" s="405"/>
      <c r="R166" s="405"/>
      <c r="S166" s="405"/>
      <c r="T166" s="405"/>
      <c r="U166" s="405" t="s">
        <v>8411</v>
      </c>
      <c r="V166" s="405" t="s">
        <v>68</v>
      </c>
      <c r="W166" s="405" t="s">
        <v>68</v>
      </c>
      <c r="X166" s="405" t="s">
        <v>68</v>
      </c>
      <c r="Y166" s="405" t="s">
        <v>68</v>
      </c>
      <c r="Z166" s="405" t="s">
        <v>69</v>
      </c>
      <c r="AA166" s="405"/>
      <c r="AB166" s="405" t="s">
        <v>5075</v>
      </c>
      <c r="AC166" s="406">
        <v>20</v>
      </c>
      <c r="AD166" s="406">
        <v>0</v>
      </c>
      <c r="AE166" s="406">
        <v>0</v>
      </c>
      <c r="AF166" s="407">
        <v>32</v>
      </c>
      <c r="AG166" s="407">
        <v>0</v>
      </c>
      <c r="AH166" s="407">
        <f t="shared" si="10"/>
        <v>32</v>
      </c>
      <c r="AI166" s="407">
        <f t="shared" si="11"/>
        <v>34.24</v>
      </c>
      <c r="AJ166" s="410"/>
    </row>
    <row r="167" spans="1:36" s="409" customFormat="1">
      <c r="A167" s="404">
        <v>25</v>
      </c>
      <c r="B167" s="405" t="s">
        <v>8408</v>
      </c>
      <c r="C167" s="405" t="s">
        <v>8410</v>
      </c>
      <c r="D167" s="405" t="s">
        <v>8334</v>
      </c>
      <c r="E167" s="405" t="s">
        <v>304</v>
      </c>
      <c r="F167" s="405" t="s">
        <v>8406</v>
      </c>
      <c r="G167" s="405"/>
      <c r="H167" s="405"/>
      <c r="I167" s="405"/>
      <c r="J167" s="405"/>
      <c r="K167" s="405"/>
      <c r="L167" s="405"/>
      <c r="M167" s="405" t="s">
        <v>113</v>
      </c>
      <c r="N167" s="405" t="s">
        <v>113</v>
      </c>
      <c r="O167" s="405" t="s">
        <v>5047</v>
      </c>
      <c r="P167" s="405"/>
      <c r="Q167" s="405"/>
      <c r="R167" s="405"/>
      <c r="S167" s="405"/>
      <c r="T167" s="405"/>
      <c r="U167" s="405" t="s">
        <v>8409</v>
      </c>
      <c r="V167" s="405" t="s">
        <v>68</v>
      </c>
      <c r="W167" s="405" t="s">
        <v>68</v>
      </c>
      <c r="X167" s="405" t="s">
        <v>68</v>
      </c>
      <c r="Y167" s="405" t="s">
        <v>68</v>
      </c>
      <c r="Z167" s="405" t="s">
        <v>69</v>
      </c>
      <c r="AA167" s="405"/>
      <c r="AB167" s="405" t="s">
        <v>5075</v>
      </c>
      <c r="AC167" s="406">
        <v>20</v>
      </c>
      <c r="AD167" s="406">
        <v>0</v>
      </c>
      <c r="AE167" s="406">
        <v>0</v>
      </c>
      <c r="AF167" s="407">
        <v>32</v>
      </c>
      <c r="AG167" s="407">
        <v>0</v>
      </c>
      <c r="AH167" s="407">
        <f t="shared" si="10"/>
        <v>32</v>
      </c>
      <c r="AI167" s="407">
        <f t="shared" si="11"/>
        <v>34.24</v>
      </c>
      <c r="AJ167" s="410"/>
    </row>
    <row r="168" spans="1:36" s="409" customFormat="1">
      <c r="A168" s="404">
        <v>26</v>
      </c>
      <c r="B168" s="405" t="s">
        <v>8408</v>
      </c>
      <c r="C168" s="405" t="s">
        <v>8407</v>
      </c>
      <c r="D168" s="405" t="s">
        <v>8334</v>
      </c>
      <c r="E168" s="405" t="s">
        <v>304</v>
      </c>
      <c r="F168" s="405" t="s">
        <v>8406</v>
      </c>
      <c r="G168" s="405"/>
      <c r="H168" s="405"/>
      <c r="I168" s="405"/>
      <c r="J168" s="405"/>
      <c r="K168" s="405"/>
      <c r="L168" s="405"/>
      <c r="M168" s="405" t="s">
        <v>113</v>
      </c>
      <c r="N168" s="405" t="s">
        <v>113</v>
      </c>
      <c r="O168" s="405" t="s">
        <v>5047</v>
      </c>
      <c r="P168" s="405"/>
      <c r="Q168" s="405"/>
      <c r="R168" s="405"/>
      <c r="S168" s="405"/>
      <c r="T168" s="405"/>
      <c r="U168" s="405" t="s">
        <v>8405</v>
      </c>
      <c r="V168" s="405" t="s">
        <v>68</v>
      </c>
      <c r="W168" s="405" t="s">
        <v>68</v>
      </c>
      <c r="X168" s="405" t="s">
        <v>68</v>
      </c>
      <c r="Y168" s="405" t="s">
        <v>68</v>
      </c>
      <c r="Z168" s="405" t="s">
        <v>69</v>
      </c>
      <c r="AA168" s="405"/>
      <c r="AB168" s="405" t="s">
        <v>5075</v>
      </c>
      <c r="AC168" s="406">
        <v>20</v>
      </c>
      <c r="AD168" s="406">
        <v>0</v>
      </c>
      <c r="AE168" s="406">
        <v>0</v>
      </c>
      <c r="AF168" s="407">
        <v>32</v>
      </c>
      <c r="AG168" s="407">
        <v>0</v>
      </c>
      <c r="AH168" s="407">
        <f t="shared" si="10"/>
        <v>32</v>
      </c>
      <c r="AI168" s="407">
        <f t="shared" si="11"/>
        <v>34.24</v>
      </c>
      <c r="AJ168" s="410"/>
    </row>
    <row r="169" spans="1:36" s="409" customFormat="1">
      <c r="A169" s="404">
        <v>27</v>
      </c>
      <c r="B169" s="405" t="s">
        <v>8393</v>
      </c>
      <c r="C169" s="405" t="s">
        <v>8404</v>
      </c>
      <c r="D169" s="405" t="s">
        <v>8334</v>
      </c>
      <c r="E169" s="405" t="s">
        <v>352</v>
      </c>
      <c r="F169" s="405" t="s">
        <v>8403</v>
      </c>
      <c r="G169" s="405"/>
      <c r="H169" s="405"/>
      <c r="I169" s="405"/>
      <c r="J169" s="405"/>
      <c r="K169" s="405"/>
      <c r="L169" s="405"/>
      <c r="M169" s="405" t="s">
        <v>113</v>
      </c>
      <c r="N169" s="405" t="s">
        <v>113</v>
      </c>
      <c r="O169" s="405" t="s">
        <v>8036</v>
      </c>
      <c r="P169" s="405"/>
      <c r="Q169" s="405"/>
      <c r="R169" s="405"/>
      <c r="S169" s="405"/>
      <c r="T169" s="405"/>
      <c r="U169" s="405" t="s">
        <v>8402</v>
      </c>
      <c r="V169" s="405" t="s">
        <v>68</v>
      </c>
      <c r="W169" s="405" t="s">
        <v>68</v>
      </c>
      <c r="X169" s="405" t="s">
        <v>68</v>
      </c>
      <c r="Y169" s="405" t="s">
        <v>68</v>
      </c>
      <c r="Z169" s="405" t="s">
        <v>69</v>
      </c>
      <c r="AA169" s="405"/>
      <c r="AB169" s="405" t="s">
        <v>5075</v>
      </c>
      <c r="AC169" s="406">
        <v>455</v>
      </c>
      <c r="AD169" s="406">
        <v>0</v>
      </c>
      <c r="AE169" s="406">
        <v>0</v>
      </c>
      <c r="AF169" s="407">
        <v>728</v>
      </c>
      <c r="AG169" s="407">
        <v>0</v>
      </c>
      <c r="AH169" s="407">
        <f t="shared" si="10"/>
        <v>728</v>
      </c>
      <c r="AI169" s="407">
        <f t="shared" si="11"/>
        <v>778.96</v>
      </c>
      <c r="AJ169" s="410"/>
    </row>
    <row r="170" spans="1:36" s="409" customFormat="1">
      <c r="A170" s="404">
        <v>28</v>
      </c>
      <c r="B170" s="405" t="s">
        <v>8393</v>
      </c>
      <c r="C170" s="405" t="s">
        <v>8401</v>
      </c>
      <c r="D170" s="405" t="s">
        <v>8334</v>
      </c>
      <c r="E170" s="405" t="s">
        <v>352</v>
      </c>
      <c r="F170" s="405" t="s">
        <v>8398</v>
      </c>
      <c r="G170" s="405"/>
      <c r="H170" s="405"/>
      <c r="I170" s="405"/>
      <c r="J170" s="405"/>
      <c r="K170" s="405"/>
      <c r="L170" s="405"/>
      <c r="M170" s="405" t="s">
        <v>113</v>
      </c>
      <c r="N170" s="405" t="s">
        <v>113</v>
      </c>
      <c r="O170" s="405" t="s">
        <v>8036</v>
      </c>
      <c r="P170" s="405"/>
      <c r="Q170" s="405"/>
      <c r="R170" s="405"/>
      <c r="S170" s="405"/>
      <c r="T170" s="405"/>
      <c r="U170" s="405" t="s">
        <v>8400</v>
      </c>
      <c r="V170" s="405" t="s">
        <v>68</v>
      </c>
      <c r="W170" s="405" t="s">
        <v>68</v>
      </c>
      <c r="X170" s="405" t="s">
        <v>68</v>
      </c>
      <c r="Y170" s="405" t="s">
        <v>68</v>
      </c>
      <c r="Z170" s="405" t="s">
        <v>69</v>
      </c>
      <c r="AA170" s="405"/>
      <c r="AB170" s="405" t="s">
        <v>5075</v>
      </c>
      <c r="AC170" s="406">
        <v>480</v>
      </c>
      <c r="AD170" s="406">
        <v>0</v>
      </c>
      <c r="AE170" s="406">
        <v>0</v>
      </c>
      <c r="AF170" s="407">
        <v>768</v>
      </c>
      <c r="AG170" s="407">
        <v>0</v>
      </c>
      <c r="AH170" s="407">
        <f t="shared" si="10"/>
        <v>768</v>
      </c>
      <c r="AI170" s="407">
        <f t="shared" si="11"/>
        <v>821.76</v>
      </c>
      <c r="AJ170" s="410"/>
    </row>
    <row r="171" spans="1:36" s="409" customFormat="1">
      <c r="A171" s="404">
        <v>29</v>
      </c>
      <c r="B171" s="405" t="s">
        <v>8393</v>
      </c>
      <c r="C171" s="405" t="s">
        <v>8399</v>
      </c>
      <c r="D171" s="405" t="s">
        <v>8334</v>
      </c>
      <c r="E171" s="405" t="s">
        <v>352</v>
      </c>
      <c r="F171" s="405" t="s">
        <v>8398</v>
      </c>
      <c r="G171" s="405"/>
      <c r="H171" s="405"/>
      <c r="I171" s="405"/>
      <c r="J171" s="405"/>
      <c r="K171" s="405"/>
      <c r="L171" s="405"/>
      <c r="M171" s="405" t="s">
        <v>113</v>
      </c>
      <c r="N171" s="405" t="s">
        <v>113</v>
      </c>
      <c r="O171" s="405" t="s">
        <v>8036</v>
      </c>
      <c r="P171" s="405"/>
      <c r="Q171" s="405"/>
      <c r="R171" s="405"/>
      <c r="S171" s="405"/>
      <c r="T171" s="405"/>
      <c r="U171" s="405" t="s">
        <v>8397</v>
      </c>
      <c r="V171" s="405" t="s">
        <v>68</v>
      </c>
      <c r="W171" s="405" t="s">
        <v>68</v>
      </c>
      <c r="X171" s="405" t="s">
        <v>68</v>
      </c>
      <c r="Y171" s="405" t="s">
        <v>68</v>
      </c>
      <c r="Z171" s="405" t="s">
        <v>69</v>
      </c>
      <c r="AA171" s="405"/>
      <c r="AB171" s="405" t="s">
        <v>5075</v>
      </c>
      <c r="AC171" s="406">
        <v>480</v>
      </c>
      <c r="AD171" s="406">
        <v>0</v>
      </c>
      <c r="AE171" s="406">
        <v>0</v>
      </c>
      <c r="AF171" s="407">
        <v>768</v>
      </c>
      <c r="AG171" s="407">
        <v>0</v>
      </c>
      <c r="AH171" s="407">
        <f t="shared" si="10"/>
        <v>768</v>
      </c>
      <c r="AI171" s="407">
        <f t="shared" si="11"/>
        <v>821.76</v>
      </c>
      <c r="AJ171" s="410"/>
    </row>
    <row r="172" spans="1:36" s="409" customFormat="1">
      <c r="A172" s="404">
        <v>30</v>
      </c>
      <c r="B172" s="405" t="s">
        <v>8393</v>
      </c>
      <c r="C172" s="405" t="s">
        <v>8396</v>
      </c>
      <c r="D172" s="405" t="s">
        <v>8334</v>
      </c>
      <c r="E172" s="405" t="s">
        <v>352</v>
      </c>
      <c r="F172" s="405" t="s">
        <v>8395</v>
      </c>
      <c r="G172" s="405"/>
      <c r="H172" s="405"/>
      <c r="I172" s="405"/>
      <c r="J172" s="405"/>
      <c r="K172" s="405"/>
      <c r="L172" s="405"/>
      <c r="M172" s="405" t="s">
        <v>113</v>
      </c>
      <c r="N172" s="405" t="s">
        <v>113</v>
      </c>
      <c r="O172" s="405" t="s">
        <v>8036</v>
      </c>
      <c r="P172" s="405"/>
      <c r="Q172" s="405"/>
      <c r="R172" s="405"/>
      <c r="S172" s="405"/>
      <c r="T172" s="405"/>
      <c r="U172" s="405" t="s">
        <v>8394</v>
      </c>
      <c r="V172" s="405" t="s">
        <v>68</v>
      </c>
      <c r="W172" s="405" t="s">
        <v>68</v>
      </c>
      <c r="X172" s="405" t="s">
        <v>68</v>
      </c>
      <c r="Y172" s="405" t="s">
        <v>68</v>
      </c>
      <c r="Z172" s="405" t="s">
        <v>69</v>
      </c>
      <c r="AA172" s="405"/>
      <c r="AB172" s="405" t="s">
        <v>5075</v>
      </c>
      <c r="AC172" s="406">
        <v>20</v>
      </c>
      <c r="AD172" s="406">
        <v>0</v>
      </c>
      <c r="AE172" s="406">
        <v>0</v>
      </c>
      <c r="AF172" s="407">
        <v>32</v>
      </c>
      <c r="AG172" s="407">
        <v>0</v>
      </c>
      <c r="AH172" s="407">
        <f t="shared" si="10"/>
        <v>32</v>
      </c>
      <c r="AI172" s="407">
        <f t="shared" si="11"/>
        <v>34.24</v>
      </c>
      <c r="AJ172" s="410"/>
    </row>
    <row r="173" spans="1:36" s="409" customFormat="1">
      <c r="A173" s="404">
        <v>31</v>
      </c>
      <c r="B173" s="405" t="s">
        <v>8393</v>
      </c>
      <c r="C173" s="405" t="s">
        <v>8392</v>
      </c>
      <c r="D173" s="405" t="s">
        <v>8334</v>
      </c>
      <c r="E173" s="405" t="s">
        <v>352</v>
      </c>
      <c r="F173" s="405" t="s">
        <v>8391</v>
      </c>
      <c r="G173" s="405"/>
      <c r="H173" s="405"/>
      <c r="I173" s="405"/>
      <c r="J173" s="405"/>
      <c r="K173" s="405"/>
      <c r="L173" s="405"/>
      <c r="M173" s="405" t="s">
        <v>113</v>
      </c>
      <c r="N173" s="405" t="s">
        <v>113</v>
      </c>
      <c r="O173" s="405" t="s">
        <v>8036</v>
      </c>
      <c r="P173" s="405"/>
      <c r="Q173" s="405"/>
      <c r="R173" s="405"/>
      <c r="S173" s="405"/>
      <c r="T173" s="405"/>
      <c r="U173" s="405" t="s">
        <v>8390</v>
      </c>
      <c r="V173" s="405" t="s">
        <v>8389</v>
      </c>
      <c r="W173" s="405" t="s">
        <v>8389</v>
      </c>
      <c r="X173" s="405" t="s">
        <v>8389</v>
      </c>
      <c r="Y173" s="405" t="s">
        <v>68</v>
      </c>
      <c r="Z173" s="405" t="s">
        <v>69</v>
      </c>
      <c r="AA173" s="405"/>
      <c r="AB173" s="405" t="s">
        <v>5075</v>
      </c>
      <c r="AC173" s="406">
        <v>20</v>
      </c>
      <c r="AD173" s="406">
        <v>0</v>
      </c>
      <c r="AE173" s="406">
        <v>0</v>
      </c>
      <c r="AF173" s="407">
        <v>32</v>
      </c>
      <c r="AG173" s="407">
        <v>0</v>
      </c>
      <c r="AH173" s="407">
        <f t="shared" si="10"/>
        <v>32</v>
      </c>
      <c r="AI173" s="407">
        <f t="shared" si="11"/>
        <v>34.24</v>
      </c>
      <c r="AJ173" s="410"/>
    </row>
    <row r="174" spans="1:36" s="409" customFormat="1">
      <c r="A174" s="404">
        <v>32</v>
      </c>
      <c r="B174" s="405" t="s">
        <v>8388</v>
      </c>
      <c r="C174" s="405" t="s">
        <v>8387</v>
      </c>
      <c r="D174" s="405" t="s">
        <v>8334</v>
      </c>
      <c r="E174" s="405" t="s">
        <v>7071</v>
      </c>
      <c r="F174" s="405" t="s">
        <v>8386</v>
      </c>
      <c r="G174" s="405"/>
      <c r="H174" s="405"/>
      <c r="I174" s="405"/>
      <c r="J174" s="405"/>
      <c r="K174" s="405"/>
      <c r="L174" s="405"/>
      <c r="M174" s="405" t="s">
        <v>113</v>
      </c>
      <c r="N174" s="405" t="s">
        <v>113</v>
      </c>
      <c r="O174" s="405" t="s">
        <v>8036</v>
      </c>
      <c r="P174" s="405"/>
      <c r="Q174" s="405"/>
      <c r="R174" s="405"/>
      <c r="S174" s="405"/>
      <c r="T174" s="405"/>
      <c r="U174" s="405" t="s">
        <v>8385</v>
      </c>
      <c r="V174" s="405" t="s">
        <v>68</v>
      </c>
      <c r="W174" s="405" t="s">
        <v>68</v>
      </c>
      <c r="X174" s="405" t="s">
        <v>68</v>
      </c>
      <c r="Y174" s="405" t="s">
        <v>68</v>
      </c>
      <c r="Z174" s="405" t="s">
        <v>69</v>
      </c>
      <c r="AA174" s="405"/>
      <c r="AB174" s="405" t="s">
        <v>5075</v>
      </c>
      <c r="AC174" s="406">
        <v>20</v>
      </c>
      <c r="AD174" s="406">
        <v>0</v>
      </c>
      <c r="AE174" s="406">
        <v>0</v>
      </c>
      <c r="AF174" s="407">
        <v>32</v>
      </c>
      <c r="AG174" s="407">
        <v>0</v>
      </c>
      <c r="AH174" s="407">
        <f t="shared" si="10"/>
        <v>32</v>
      </c>
      <c r="AI174" s="407">
        <f t="shared" si="11"/>
        <v>34.24</v>
      </c>
      <c r="AJ174" s="410"/>
    </row>
    <row r="175" spans="1:36" s="409" customFormat="1">
      <c r="A175" s="404">
        <v>33</v>
      </c>
      <c r="B175" s="405" t="s">
        <v>8367</v>
      </c>
      <c r="C175" s="405" t="s">
        <v>8384</v>
      </c>
      <c r="D175" s="405" t="s">
        <v>8334</v>
      </c>
      <c r="E175" s="405" t="s">
        <v>381</v>
      </c>
      <c r="F175" s="405" t="s">
        <v>8380</v>
      </c>
      <c r="G175" s="405"/>
      <c r="H175" s="405"/>
      <c r="I175" s="405"/>
      <c r="J175" s="405"/>
      <c r="K175" s="405"/>
      <c r="L175" s="405"/>
      <c r="M175" s="405" t="s">
        <v>113</v>
      </c>
      <c r="N175" s="405" t="s">
        <v>113</v>
      </c>
      <c r="O175" s="405" t="s">
        <v>8383</v>
      </c>
      <c r="P175" s="405"/>
      <c r="Q175" s="405"/>
      <c r="R175" s="405"/>
      <c r="S175" s="405"/>
      <c r="T175" s="405"/>
      <c r="U175" s="405" t="s">
        <v>8382</v>
      </c>
      <c r="V175" s="405" t="s">
        <v>68</v>
      </c>
      <c r="W175" s="405" t="s">
        <v>68</v>
      </c>
      <c r="X175" s="405" t="s">
        <v>68</v>
      </c>
      <c r="Y175" s="405" t="s">
        <v>68</v>
      </c>
      <c r="Z175" s="405" t="s">
        <v>69</v>
      </c>
      <c r="AA175" s="405"/>
      <c r="AB175" s="405" t="s">
        <v>5075</v>
      </c>
      <c r="AC175" s="406">
        <v>20</v>
      </c>
      <c r="AD175" s="406">
        <v>0</v>
      </c>
      <c r="AE175" s="406">
        <v>0</v>
      </c>
      <c r="AF175" s="407">
        <v>32</v>
      </c>
      <c r="AG175" s="407">
        <v>0</v>
      </c>
      <c r="AH175" s="407">
        <f t="shared" si="10"/>
        <v>32</v>
      </c>
      <c r="AI175" s="407">
        <f t="shared" si="11"/>
        <v>34.24</v>
      </c>
      <c r="AJ175" s="410"/>
    </row>
    <row r="176" spans="1:36" s="409" customFormat="1">
      <c r="A176" s="404">
        <v>34</v>
      </c>
      <c r="B176" s="405" t="s">
        <v>8367</v>
      </c>
      <c r="C176" s="405" t="s">
        <v>8381</v>
      </c>
      <c r="D176" s="405" t="s">
        <v>8334</v>
      </c>
      <c r="E176" s="405" t="s">
        <v>381</v>
      </c>
      <c r="F176" s="405" t="s">
        <v>8380</v>
      </c>
      <c r="G176" s="405"/>
      <c r="H176" s="405"/>
      <c r="I176" s="405"/>
      <c r="J176" s="405"/>
      <c r="K176" s="405"/>
      <c r="L176" s="405"/>
      <c r="M176" s="405" t="s">
        <v>113</v>
      </c>
      <c r="N176" s="405" t="s">
        <v>113</v>
      </c>
      <c r="O176" s="405" t="s">
        <v>8036</v>
      </c>
      <c r="P176" s="405"/>
      <c r="Q176" s="405"/>
      <c r="R176" s="405"/>
      <c r="S176" s="405"/>
      <c r="T176" s="405"/>
      <c r="U176" s="405" t="s">
        <v>8379</v>
      </c>
      <c r="V176" s="405" t="s">
        <v>68</v>
      </c>
      <c r="W176" s="405" t="s">
        <v>68</v>
      </c>
      <c r="X176" s="405" t="s">
        <v>68</v>
      </c>
      <c r="Y176" s="405" t="s">
        <v>68</v>
      </c>
      <c r="Z176" s="405" t="s">
        <v>69</v>
      </c>
      <c r="AA176" s="405"/>
      <c r="AB176" s="405" t="s">
        <v>5075</v>
      </c>
      <c r="AC176" s="406">
        <v>20</v>
      </c>
      <c r="AD176" s="406">
        <v>0</v>
      </c>
      <c r="AE176" s="406">
        <v>0</v>
      </c>
      <c r="AF176" s="407">
        <v>32</v>
      </c>
      <c r="AG176" s="407">
        <v>0</v>
      </c>
      <c r="AH176" s="407">
        <f t="shared" si="10"/>
        <v>32</v>
      </c>
      <c r="AI176" s="407">
        <f t="shared" si="11"/>
        <v>34.24</v>
      </c>
      <c r="AJ176" s="410"/>
    </row>
    <row r="177" spans="1:36" s="409" customFormat="1">
      <c r="A177" s="404">
        <v>35</v>
      </c>
      <c r="B177" s="405" t="s">
        <v>8367</v>
      </c>
      <c r="C177" s="405" t="s">
        <v>8378</v>
      </c>
      <c r="D177" s="405" t="s">
        <v>8334</v>
      </c>
      <c r="E177" s="405" t="s">
        <v>411</v>
      </c>
      <c r="F177" s="405" t="s">
        <v>8377</v>
      </c>
      <c r="G177" s="405"/>
      <c r="H177" s="405"/>
      <c r="I177" s="405"/>
      <c r="J177" s="405"/>
      <c r="K177" s="405"/>
      <c r="L177" s="405"/>
      <c r="M177" s="405" t="s">
        <v>113</v>
      </c>
      <c r="N177" s="405" t="s">
        <v>113</v>
      </c>
      <c r="O177" s="405" t="s">
        <v>8036</v>
      </c>
      <c r="P177" s="405"/>
      <c r="Q177" s="405"/>
      <c r="R177" s="405"/>
      <c r="S177" s="405"/>
      <c r="T177" s="405"/>
      <c r="U177" s="405" t="s">
        <v>8376</v>
      </c>
      <c r="V177" s="405" t="s">
        <v>68</v>
      </c>
      <c r="W177" s="405" t="s">
        <v>68</v>
      </c>
      <c r="X177" s="405" t="s">
        <v>68</v>
      </c>
      <c r="Y177" s="405" t="s">
        <v>68</v>
      </c>
      <c r="Z177" s="405" t="s">
        <v>69</v>
      </c>
      <c r="AA177" s="405"/>
      <c r="AB177" s="405" t="s">
        <v>5075</v>
      </c>
      <c r="AC177" s="406">
        <v>20</v>
      </c>
      <c r="AD177" s="406">
        <v>0</v>
      </c>
      <c r="AE177" s="406">
        <v>0</v>
      </c>
      <c r="AF177" s="407">
        <v>32</v>
      </c>
      <c r="AG177" s="407">
        <v>0</v>
      </c>
      <c r="AH177" s="407">
        <f t="shared" si="10"/>
        <v>32</v>
      </c>
      <c r="AI177" s="407">
        <f t="shared" si="11"/>
        <v>34.24</v>
      </c>
      <c r="AJ177" s="410"/>
    </row>
    <row r="178" spans="1:36" s="409" customFormat="1">
      <c r="A178" s="404">
        <v>36</v>
      </c>
      <c r="B178" s="405" t="s">
        <v>8367</v>
      </c>
      <c r="C178" s="405" t="s">
        <v>8375</v>
      </c>
      <c r="D178" s="405" t="s">
        <v>8334</v>
      </c>
      <c r="E178" s="405" t="s">
        <v>411</v>
      </c>
      <c r="F178" s="405" t="s">
        <v>8374</v>
      </c>
      <c r="G178" s="405"/>
      <c r="H178" s="405"/>
      <c r="I178" s="405"/>
      <c r="J178" s="405"/>
      <c r="K178" s="405"/>
      <c r="L178" s="405"/>
      <c r="M178" s="405" t="s">
        <v>113</v>
      </c>
      <c r="N178" s="405" t="s">
        <v>113</v>
      </c>
      <c r="O178" s="405" t="s">
        <v>8036</v>
      </c>
      <c r="P178" s="405"/>
      <c r="Q178" s="405"/>
      <c r="R178" s="405"/>
      <c r="S178" s="405"/>
      <c r="T178" s="405"/>
      <c r="U178" s="405" t="s">
        <v>8373</v>
      </c>
      <c r="V178" s="405" t="s">
        <v>68</v>
      </c>
      <c r="W178" s="405" t="s">
        <v>68</v>
      </c>
      <c r="X178" s="405" t="s">
        <v>68</v>
      </c>
      <c r="Y178" s="405" t="s">
        <v>68</v>
      </c>
      <c r="Z178" s="405" t="s">
        <v>69</v>
      </c>
      <c r="AA178" s="405"/>
      <c r="AB178" s="405" t="s">
        <v>5075</v>
      </c>
      <c r="AC178" s="406">
        <v>20</v>
      </c>
      <c r="AD178" s="406">
        <v>0</v>
      </c>
      <c r="AE178" s="406">
        <v>0</v>
      </c>
      <c r="AF178" s="407">
        <v>32</v>
      </c>
      <c r="AG178" s="407">
        <v>0</v>
      </c>
      <c r="AH178" s="407">
        <f t="shared" si="10"/>
        <v>32</v>
      </c>
      <c r="AI178" s="407">
        <f t="shared" si="11"/>
        <v>34.24</v>
      </c>
      <c r="AJ178" s="410"/>
    </row>
    <row r="179" spans="1:36" s="409" customFormat="1">
      <c r="A179" s="404">
        <v>37</v>
      </c>
      <c r="B179" s="405" t="s">
        <v>8367</v>
      </c>
      <c r="C179" s="405" t="s">
        <v>8372</v>
      </c>
      <c r="D179" s="405" t="s">
        <v>8334</v>
      </c>
      <c r="E179" s="405" t="s">
        <v>409</v>
      </c>
      <c r="F179" s="405" t="s">
        <v>8369</v>
      </c>
      <c r="G179" s="405"/>
      <c r="H179" s="405"/>
      <c r="I179" s="405"/>
      <c r="J179" s="405"/>
      <c r="K179" s="405"/>
      <c r="L179" s="405"/>
      <c r="M179" s="405" t="s">
        <v>113</v>
      </c>
      <c r="N179" s="405" t="s">
        <v>113</v>
      </c>
      <c r="O179" s="405" t="s">
        <v>5047</v>
      </c>
      <c r="P179" s="405"/>
      <c r="Q179" s="405"/>
      <c r="R179" s="405"/>
      <c r="S179" s="405"/>
      <c r="T179" s="405"/>
      <c r="U179" s="405" t="s">
        <v>8371</v>
      </c>
      <c r="V179" s="405" t="s">
        <v>68</v>
      </c>
      <c r="W179" s="405" t="s">
        <v>68</v>
      </c>
      <c r="X179" s="405" t="s">
        <v>68</v>
      </c>
      <c r="Y179" s="405" t="s">
        <v>68</v>
      </c>
      <c r="Z179" s="405" t="s">
        <v>69</v>
      </c>
      <c r="AA179" s="405"/>
      <c r="AB179" s="405" t="s">
        <v>5075</v>
      </c>
      <c r="AC179" s="406">
        <v>20</v>
      </c>
      <c r="AD179" s="406">
        <v>0</v>
      </c>
      <c r="AE179" s="406">
        <v>0</v>
      </c>
      <c r="AF179" s="407">
        <v>32</v>
      </c>
      <c r="AG179" s="407">
        <v>0</v>
      </c>
      <c r="AH179" s="407">
        <f t="shared" si="10"/>
        <v>32</v>
      </c>
      <c r="AI179" s="407">
        <f t="shared" si="11"/>
        <v>34.24</v>
      </c>
      <c r="AJ179" s="410"/>
    </row>
    <row r="180" spans="1:36" s="409" customFormat="1">
      <c r="A180" s="404">
        <v>38</v>
      </c>
      <c r="B180" s="405" t="s">
        <v>8367</v>
      </c>
      <c r="C180" s="405" t="s">
        <v>8370</v>
      </c>
      <c r="D180" s="405" t="s">
        <v>8334</v>
      </c>
      <c r="E180" s="405" t="s">
        <v>409</v>
      </c>
      <c r="F180" s="405" t="s">
        <v>8369</v>
      </c>
      <c r="G180" s="405"/>
      <c r="H180" s="405"/>
      <c r="I180" s="405"/>
      <c r="J180" s="405"/>
      <c r="K180" s="405"/>
      <c r="L180" s="405"/>
      <c r="M180" s="405" t="s">
        <v>113</v>
      </c>
      <c r="N180" s="405" t="s">
        <v>113</v>
      </c>
      <c r="O180" s="405" t="s">
        <v>5047</v>
      </c>
      <c r="P180" s="405"/>
      <c r="Q180" s="405"/>
      <c r="R180" s="405"/>
      <c r="S180" s="405"/>
      <c r="T180" s="405"/>
      <c r="U180" s="405" t="s">
        <v>8368</v>
      </c>
      <c r="V180" s="405" t="s">
        <v>68</v>
      </c>
      <c r="W180" s="405" t="s">
        <v>68</v>
      </c>
      <c r="X180" s="405" t="s">
        <v>68</v>
      </c>
      <c r="Y180" s="405" t="s">
        <v>68</v>
      </c>
      <c r="Z180" s="405" t="s">
        <v>69</v>
      </c>
      <c r="AA180" s="405"/>
      <c r="AB180" s="405" t="s">
        <v>5075</v>
      </c>
      <c r="AC180" s="406">
        <v>20</v>
      </c>
      <c r="AD180" s="406">
        <v>0</v>
      </c>
      <c r="AE180" s="406">
        <v>0</v>
      </c>
      <c r="AF180" s="407">
        <v>32</v>
      </c>
      <c r="AG180" s="407">
        <v>0</v>
      </c>
      <c r="AH180" s="407">
        <f t="shared" si="10"/>
        <v>32</v>
      </c>
      <c r="AI180" s="407">
        <f t="shared" si="11"/>
        <v>34.24</v>
      </c>
      <c r="AJ180" s="410"/>
    </row>
    <row r="181" spans="1:36" s="409" customFormat="1">
      <c r="A181" s="404">
        <v>39</v>
      </c>
      <c r="B181" s="405" t="s">
        <v>8367</v>
      </c>
      <c r="C181" s="405" t="s">
        <v>8366</v>
      </c>
      <c r="D181" s="405" t="s">
        <v>8334</v>
      </c>
      <c r="E181" s="405" t="s">
        <v>453</v>
      </c>
      <c r="F181" s="405" t="s">
        <v>8365</v>
      </c>
      <c r="G181" s="405"/>
      <c r="H181" s="405"/>
      <c r="I181" s="405"/>
      <c r="J181" s="405"/>
      <c r="K181" s="405"/>
      <c r="L181" s="405"/>
      <c r="M181" s="405" t="s">
        <v>113</v>
      </c>
      <c r="N181" s="405" t="s">
        <v>113</v>
      </c>
      <c r="O181" s="405" t="s">
        <v>5047</v>
      </c>
      <c r="P181" s="405"/>
      <c r="Q181" s="405"/>
      <c r="R181" s="405"/>
      <c r="S181" s="405"/>
      <c r="T181" s="405"/>
      <c r="U181" s="405" t="s">
        <v>8364</v>
      </c>
      <c r="V181" s="405" t="s">
        <v>68</v>
      </c>
      <c r="W181" s="405" t="s">
        <v>68</v>
      </c>
      <c r="X181" s="405" t="s">
        <v>68</v>
      </c>
      <c r="Y181" s="405" t="s">
        <v>68</v>
      </c>
      <c r="Z181" s="405" t="s">
        <v>69</v>
      </c>
      <c r="AA181" s="405"/>
      <c r="AB181" s="405" t="s">
        <v>5075</v>
      </c>
      <c r="AC181" s="406">
        <v>20</v>
      </c>
      <c r="AD181" s="406">
        <v>0</v>
      </c>
      <c r="AE181" s="406">
        <v>0</v>
      </c>
      <c r="AF181" s="407">
        <v>32</v>
      </c>
      <c r="AG181" s="407">
        <v>0</v>
      </c>
      <c r="AH181" s="407">
        <f t="shared" si="10"/>
        <v>32</v>
      </c>
      <c r="AI181" s="407">
        <f t="shared" si="11"/>
        <v>34.24</v>
      </c>
      <c r="AJ181" s="410"/>
    </row>
    <row r="182" spans="1:36" s="409" customFormat="1">
      <c r="A182" s="404">
        <v>40</v>
      </c>
      <c r="B182" s="405" t="s">
        <v>8363</v>
      </c>
      <c r="C182" s="405" t="s">
        <v>8362</v>
      </c>
      <c r="D182" s="405" t="s">
        <v>8334</v>
      </c>
      <c r="E182" s="405" t="s">
        <v>445</v>
      </c>
      <c r="F182" s="405" t="s">
        <v>8361</v>
      </c>
      <c r="G182" s="405"/>
      <c r="H182" s="405"/>
      <c r="I182" s="405"/>
      <c r="J182" s="405"/>
      <c r="K182" s="405"/>
      <c r="L182" s="405"/>
      <c r="M182" s="405" t="s">
        <v>113</v>
      </c>
      <c r="N182" s="405" t="s">
        <v>113</v>
      </c>
      <c r="O182" s="405" t="s">
        <v>5047</v>
      </c>
      <c r="P182" s="405"/>
      <c r="Q182" s="405"/>
      <c r="R182" s="405"/>
      <c r="S182" s="405"/>
      <c r="T182" s="405"/>
      <c r="U182" s="405">
        <v>141223000682</v>
      </c>
      <c r="V182" s="405" t="s">
        <v>68</v>
      </c>
      <c r="W182" s="405" t="s">
        <v>68</v>
      </c>
      <c r="X182" s="405" t="s">
        <v>68</v>
      </c>
      <c r="Y182" s="405" t="s">
        <v>68</v>
      </c>
      <c r="Z182" s="405" t="s">
        <v>69</v>
      </c>
      <c r="AA182" s="405"/>
      <c r="AB182" s="405" t="s">
        <v>5075</v>
      </c>
      <c r="AC182" s="406">
        <v>20</v>
      </c>
      <c r="AD182" s="406">
        <v>0</v>
      </c>
      <c r="AE182" s="406">
        <v>0</v>
      </c>
      <c r="AF182" s="407">
        <v>32</v>
      </c>
      <c r="AG182" s="407">
        <v>0</v>
      </c>
      <c r="AH182" s="407">
        <f t="shared" si="10"/>
        <v>32</v>
      </c>
      <c r="AI182" s="407">
        <f t="shared" si="11"/>
        <v>34.24</v>
      </c>
      <c r="AJ182" s="410"/>
    </row>
    <row r="183" spans="1:36" s="409" customFormat="1">
      <c r="A183" s="404">
        <v>41</v>
      </c>
      <c r="B183" s="405" t="s">
        <v>8360</v>
      </c>
      <c r="C183" s="405" t="s">
        <v>8359</v>
      </c>
      <c r="D183" s="405" t="s">
        <v>8334</v>
      </c>
      <c r="E183" s="405" t="s">
        <v>1109</v>
      </c>
      <c r="F183" s="405" t="s">
        <v>4642</v>
      </c>
      <c r="G183" s="405"/>
      <c r="H183" s="405" t="s">
        <v>8358</v>
      </c>
      <c r="I183" s="405">
        <v>2000</v>
      </c>
      <c r="J183" s="405" t="s">
        <v>121</v>
      </c>
      <c r="K183" s="405" t="s">
        <v>437</v>
      </c>
      <c r="L183" s="405" t="s">
        <v>1191</v>
      </c>
      <c r="M183" s="405" t="s">
        <v>113</v>
      </c>
      <c r="N183" s="405" t="s">
        <v>113</v>
      </c>
      <c r="O183" s="405" t="s">
        <v>4738</v>
      </c>
      <c r="P183" s="405"/>
      <c r="Q183" s="405"/>
      <c r="R183" s="405"/>
      <c r="S183" s="405" t="s">
        <v>7874</v>
      </c>
      <c r="T183" s="405"/>
      <c r="U183" s="405" t="s">
        <v>8357</v>
      </c>
      <c r="V183" s="405" t="s">
        <v>68</v>
      </c>
      <c r="W183" s="405" t="s">
        <v>68</v>
      </c>
      <c r="X183" s="405" t="s">
        <v>68</v>
      </c>
      <c r="Y183" s="405" t="s">
        <v>68</v>
      </c>
      <c r="Z183" s="405" t="s">
        <v>69</v>
      </c>
      <c r="AA183" s="405"/>
      <c r="AB183" s="405" t="s">
        <v>4732</v>
      </c>
      <c r="AC183" s="406">
        <v>20</v>
      </c>
      <c r="AD183" s="406">
        <v>0</v>
      </c>
      <c r="AE183" s="406">
        <v>0</v>
      </c>
      <c r="AF183" s="407">
        <v>32</v>
      </c>
      <c r="AG183" s="407">
        <v>0</v>
      </c>
      <c r="AH183" s="407">
        <f t="shared" si="10"/>
        <v>32</v>
      </c>
      <c r="AI183" s="407">
        <f t="shared" si="11"/>
        <v>34.24</v>
      </c>
      <c r="AJ183" s="410"/>
    </row>
    <row r="184" spans="1:36" s="409" customFormat="1">
      <c r="A184" s="404">
        <v>42</v>
      </c>
      <c r="B184" s="405" t="s">
        <v>5355</v>
      </c>
      <c r="C184" s="405" t="s">
        <v>8356</v>
      </c>
      <c r="D184" s="405" t="s">
        <v>8334</v>
      </c>
      <c r="E184" s="405" t="s">
        <v>369</v>
      </c>
      <c r="F184" s="405" t="s">
        <v>8355</v>
      </c>
      <c r="G184" s="405"/>
      <c r="H184" s="405"/>
      <c r="I184" s="405"/>
      <c r="J184" s="405"/>
      <c r="K184" s="405"/>
      <c r="L184" s="405"/>
      <c r="M184" s="405" t="s">
        <v>113</v>
      </c>
      <c r="N184" s="405" t="s">
        <v>113</v>
      </c>
      <c r="O184" s="405" t="s">
        <v>8036</v>
      </c>
      <c r="P184" s="405"/>
      <c r="Q184" s="405"/>
      <c r="R184" s="405"/>
      <c r="S184" s="405"/>
      <c r="T184" s="405"/>
      <c r="U184" s="405" t="s">
        <v>8354</v>
      </c>
      <c r="V184" s="405" t="s">
        <v>68</v>
      </c>
      <c r="W184" s="405" t="s">
        <v>68</v>
      </c>
      <c r="X184" s="405" t="s">
        <v>68</v>
      </c>
      <c r="Y184" s="405" t="s">
        <v>68</v>
      </c>
      <c r="Z184" s="405" t="s">
        <v>69</v>
      </c>
      <c r="AA184" s="405"/>
      <c r="AB184" s="405" t="s">
        <v>5075</v>
      </c>
      <c r="AC184" s="406">
        <v>20</v>
      </c>
      <c r="AD184" s="406">
        <v>0</v>
      </c>
      <c r="AE184" s="406">
        <v>0</v>
      </c>
      <c r="AF184" s="407">
        <v>32</v>
      </c>
      <c r="AG184" s="407">
        <v>0</v>
      </c>
      <c r="AH184" s="407">
        <f t="shared" si="10"/>
        <v>32</v>
      </c>
      <c r="AI184" s="407">
        <f t="shared" si="11"/>
        <v>34.24</v>
      </c>
      <c r="AJ184" s="410"/>
    </row>
    <row r="185" spans="1:36" s="409" customFormat="1">
      <c r="A185" s="404">
        <v>43</v>
      </c>
      <c r="B185" s="405" t="s">
        <v>5355</v>
      </c>
      <c r="C185" s="405" t="s">
        <v>8353</v>
      </c>
      <c r="D185" s="405" t="s">
        <v>8334</v>
      </c>
      <c r="E185" s="405" t="s">
        <v>430</v>
      </c>
      <c r="F185" s="405" t="s">
        <v>8352</v>
      </c>
      <c r="G185" s="405"/>
      <c r="H185" s="405"/>
      <c r="I185" s="405"/>
      <c r="J185" s="405"/>
      <c r="K185" s="405"/>
      <c r="L185" s="405"/>
      <c r="M185" s="405" t="s">
        <v>113</v>
      </c>
      <c r="N185" s="405" t="s">
        <v>113</v>
      </c>
      <c r="O185" s="405" t="s">
        <v>8036</v>
      </c>
      <c r="P185" s="405"/>
      <c r="Q185" s="405"/>
      <c r="R185" s="405"/>
      <c r="S185" s="405"/>
      <c r="T185" s="405"/>
      <c r="U185" s="405" t="s">
        <v>8351</v>
      </c>
      <c r="V185" s="405" t="s">
        <v>68</v>
      </c>
      <c r="W185" s="405" t="s">
        <v>68</v>
      </c>
      <c r="X185" s="405" t="s">
        <v>68</v>
      </c>
      <c r="Y185" s="405" t="s">
        <v>68</v>
      </c>
      <c r="Z185" s="405" t="s">
        <v>69</v>
      </c>
      <c r="AA185" s="405"/>
      <c r="AB185" s="405" t="s">
        <v>5075</v>
      </c>
      <c r="AC185" s="406">
        <v>20</v>
      </c>
      <c r="AD185" s="406">
        <v>0</v>
      </c>
      <c r="AE185" s="406">
        <v>0</v>
      </c>
      <c r="AF185" s="407">
        <v>32</v>
      </c>
      <c r="AG185" s="407">
        <v>0</v>
      </c>
      <c r="AH185" s="407">
        <f t="shared" si="10"/>
        <v>32</v>
      </c>
      <c r="AI185" s="407">
        <f t="shared" si="11"/>
        <v>34.24</v>
      </c>
      <c r="AJ185" s="410"/>
    </row>
    <row r="186" spans="1:36" s="409" customFormat="1">
      <c r="A186" s="404">
        <v>44</v>
      </c>
      <c r="B186" s="405" t="s">
        <v>8350</v>
      </c>
      <c r="C186" s="405" t="s">
        <v>8349</v>
      </c>
      <c r="D186" s="405" t="s">
        <v>8334</v>
      </c>
      <c r="E186" s="405" t="s">
        <v>304</v>
      </c>
      <c r="F186" s="405" t="s">
        <v>8348</v>
      </c>
      <c r="G186" s="405"/>
      <c r="H186" s="405"/>
      <c r="I186" s="405"/>
      <c r="J186" s="405"/>
      <c r="K186" s="405"/>
      <c r="L186" s="405"/>
      <c r="M186" s="405" t="s">
        <v>113</v>
      </c>
      <c r="N186" s="405" t="s">
        <v>113</v>
      </c>
      <c r="O186" s="405" t="s">
        <v>5047</v>
      </c>
      <c r="P186" s="405"/>
      <c r="Q186" s="405"/>
      <c r="R186" s="405"/>
      <c r="S186" s="405"/>
      <c r="T186" s="405"/>
      <c r="U186" s="405" t="s">
        <v>8347</v>
      </c>
      <c r="V186" s="405" t="s">
        <v>8095</v>
      </c>
      <c r="W186" s="405" t="s">
        <v>8095</v>
      </c>
      <c r="X186" s="405" t="s">
        <v>8095</v>
      </c>
      <c r="Y186" s="405" t="s">
        <v>68</v>
      </c>
      <c r="Z186" s="405" t="s">
        <v>69</v>
      </c>
      <c r="AA186" s="405"/>
      <c r="AB186" s="405" t="s">
        <v>5075</v>
      </c>
      <c r="AC186" s="406">
        <v>20</v>
      </c>
      <c r="AD186" s="406">
        <v>0</v>
      </c>
      <c r="AE186" s="406">
        <v>0</v>
      </c>
      <c r="AF186" s="407">
        <v>32</v>
      </c>
      <c r="AG186" s="407">
        <v>0</v>
      </c>
      <c r="AH186" s="407">
        <f t="shared" si="10"/>
        <v>32</v>
      </c>
      <c r="AI186" s="407">
        <f t="shared" si="11"/>
        <v>34.24</v>
      </c>
      <c r="AJ186" s="410"/>
    </row>
    <row r="187" spans="1:36" s="409" customFormat="1">
      <c r="A187" s="404">
        <v>45</v>
      </c>
      <c r="B187" s="405" t="s">
        <v>8346</v>
      </c>
      <c r="C187" s="405" t="s">
        <v>8345</v>
      </c>
      <c r="D187" s="405" t="s">
        <v>8334</v>
      </c>
      <c r="E187" s="405" t="s">
        <v>304</v>
      </c>
      <c r="F187" s="405" t="s">
        <v>8344</v>
      </c>
      <c r="G187" s="405"/>
      <c r="H187" s="405"/>
      <c r="I187" s="405"/>
      <c r="J187" s="405"/>
      <c r="K187" s="405"/>
      <c r="L187" s="405"/>
      <c r="M187" s="405" t="s">
        <v>113</v>
      </c>
      <c r="N187" s="405" t="s">
        <v>113</v>
      </c>
      <c r="O187" s="405" t="s">
        <v>8036</v>
      </c>
      <c r="P187" s="405"/>
      <c r="Q187" s="405"/>
      <c r="R187" s="405"/>
      <c r="S187" s="405"/>
      <c r="T187" s="405"/>
      <c r="U187" s="405" t="s">
        <v>8343</v>
      </c>
      <c r="V187" s="405" t="s">
        <v>68</v>
      </c>
      <c r="W187" s="405" t="s">
        <v>68</v>
      </c>
      <c r="X187" s="405" t="s">
        <v>68</v>
      </c>
      <c r="Y187" s="405" t="s">
        <v>68</v>
      </c>
      <c r="Z187" s="405" t="s">
        <v>69</v>
      </c>
      <c r="AA187" s="405"/>
      <c r="AB187" s="405" t="s">
        <v>5075</v>
      </c>
      <c r="AC187" s="406">
        <v>20</v>
      </c>
      <c r="AD187" s="406">
        <v>0</v>
      </c>
      <c r="AE187" s="406">
        <v>0</v>
      </c>
      <c r="AF187" s="407">
        <v>32</v>
      </c>
      <c r="AG187" s="407">
        <v>0</v>
      </c>
      <c r="AH187" s="407">
        <f t="shared" si="10"/>
        <v>32</v>
      </c>
      <c r="AI187" s="407">
        <f t="shared" si="11"/>
        <v>34.24</v>
      </c>
      <c r="AJ187" s="410"/>
    </row>
    <row r="188" spans="1:36" s="409" customFormat="1">
      <c r="A188" s="404">
        <v>46</v>
      </c>
      <c r="B188" s="405" t="s">
        <v>8342</v>
      </c>
      <c r="C188" s="405" t="s">
        <v>8341</v>
      </c>
      <c r="D188" s="405" t="s">
        <v>8334</v>
      </c>
      <c r="E188" s="405" t="s">
        <v>410</v>
      </c>
      <c r="F188" s="405" t="s">
        <v>8340</v>
      </c>
      <c r="G188" s="405"/>
      <c r="H188" s="405"/>
      <c r="I188" s="405"/>
      <c r="J188" s="405"/>
      <c r="K188" s="405"/>
      <c r="L188" s="405"/>
      <c r="M188" s="405" t="s">
        <v>113</v>
      </c>
      <c r="N188" s="405" t="s">
        <v>113</v>
      </c>
      <c r="O188" s="405" t="s">
        <v>8036</v>
      </c>
      <c r="P188" s="405"/>
      <c r="Q188" s="405"/>
      <c r="R188" s="405"/>
      <c r="S188" s="405"/>
      <c r="T188" s="405"/>
      <c r="U188" s="405" t="s">
        <v>8339</v>
      </c>
      <c r="V188" s="405" t="s">
        <v>68</v>
      </c>
      <c r="W188" s="405" t="s">
        <v>68</v>
      </c>
      <c r="X188" s="405" t="s">
        <v>68</v>
      </c>
      <c r="Y188" s="405" t="s">
        <v>68</v>
      </c>
      <c r="Z188" s="405" t="s">
        <v>69</v>
      </c>
      <c r="AA188" s="405"/>
      <c r="AB188" s="405" t="s">
        <v>5075</v>
      </c>
      <c r="AC188" s="406">
        <v>20</v>
      </c>
      <c r="AD188" s="406">
        <v>0</v>
      </c>
      <c r="AE188" s="406">
        <v>0</v>
      </c>
      <c r="AF188" s="407">
        <v>32</v>
      </c>
      <c r="AG188" s="407">
        <v>0</v>
      </c>
      <c r="AH188" s="407">
        <f t="shared" si="10"/>
        <v>32</v>
      </c>
      <c r="AI188" s="407">
        <f t="shared" si="11"/>
        <v>34.24</v>
      </c>
      <c r="AJ188" s="410"/>
    </row>
    <row r="189" spans="1:36" s="409" customFormat="1">
      <c r="A189" s="404">
        <v>47</v>
      </c>
      <c r="B189" s="405" t="s">
        <v>8336</v>
      </c>
      <c r="C189" s="405" t="s">
        <v>8338</v>
      </c>
      <c r="D189" s="405" t="s">
        <v>8334</v>
      </c>
      <c r="E189" s="405" t="s">
        <v>406</v>
      </c>
      <c r="F189" s="405" t="s">
        <v>8333</v>
      </c>
      <c r="G189" s="405"/>
      <c r="H189" s="405"/>
      <c r="I189" s="405"/>
      <c r="J189" s="405"/>
      <c r="K189" s="405"/>
      <c r="L189" s="405"/>
      <c r="M189" s="405" t="s">
        <v>113</v>
      </c>
      <c r="N189" s="405" t="s">
        <v>113</v>
      </c>
      <c r="O189" s="405"/>
      <c r="P189" s="405"/>
      <c r="Q189" s="405"/>
      <c r="R189" s="405"/>
      <c r="S189" s="405"/>
      <c r="T189" s="405"/>
      <c r="U189" s="405" t="s">
        <v>8337</v>
      </c>
      <c r="V189" s="405" t="s">
        <v>68</v>
      </c>
      <c r="W189" s="405" t="s">
        <v>68</v>
      </c>
      <c r="X189" s="405" t="s">
        <v>68</v>
      </c>
      <c r="Y189" s="405" t="s">
        <v>68</v>
      </c>
      <c r="Z189" s="405" t="s">
        <v>69</v>
      </c>
      <c r="AA189" s="405"/>
      <c r="AB189" s="405" t="s">
        <v>238</v>
      </c>
      <c r="AC189" s="406">
        <v>20</v>
      </c>
      <c r="AD189" s="406">
        <v>0</v>
      </c>
      <c r="AE189" s="406">
        <v>0</v>
      </c>
      <c r="AF189" s="407">
        <v>32</v>
      </c>
      <c r="AG189" s="407">
        <v>0</v>
      </c>
      <c r="AH189" s="407">
        <f t="shared" si="10"/>
        <v>32</v>
      </c>
      <c r="AI189" s="407">
        <f t="shared" si="11"/>
        <v>34.24</v>
      </c>
      <c r="AJ189" s="410"/>
    </row>
    <row r="190" spans="1:36" s="417" customFormat="1" ht="15.75" thickBot="1">
      <c r="A190" s="411">
        <v>48</v>
      </c>
      <c r="B190" s="412" t="s">
        <v>8336</v>
      </c>
      <c r="C190" s="412" t="s">
        <v>8335</v>
      </c>
      <c r="D190" s="412" t="s">
        <v>8334</v>
      </c>
      <c r="E190" s="412" t="s">
        <v>406</v>
      </c>
      <c r="F190" s="412" t="s">
        <v>8333</v>
      </c>
      <c r="G190" s="412"/>
      <c r="H190" s="412"/>
      <c r="I190" s="412"/>
      <c r="J190" s="412"/>
      <c r="K190" s="412"/>
      <c r="L190" s="412"/>
      <c r="M190" s="412" t="s">
        <v>113</v>
      </c>
      <c r="N190" s="412" t="s">
        <v>113</v>
      </c>
      <c r="O190" s="412"/>
      <c r="P190" s="412"/>
      <c r="Q190" s="412"/>
      <c r="R190" s="412"/>
      <c r="S190" s="412"/>
      <c r="T190" s="412"/>
      <c r="U190" s="412" t="s">
        <v>8332</v>
      </c>
      <c r="V190" s="412" t="s">
        <v>68</v>
      </c>
      <c r="W190" s="412" t="s">
        <v>68</v>
      </c>
      <c r="X190" s="412" t="s">
        <v>68</v>
      </c>
      <c r="Y190" s="412" t="s">
        <v>68</v>
      </c>
      <c r="Z190" s="412" t="s">
        <v>69</v>
      </c>
      <c r="AA190" s="412"/>
      <c r="AB190" s="412" t="s">
        <v>238</v>
      </c>
      <c r="AC190" s="413">
        <v>20</v>
      </c>
      <c r="AD190" s="413">
        <v>0</v>
      </c>
      <c r="AE190" s="413">
        <v>0</v>
      </c>
      <c r="AF190" s="414">
        <v>32</v>
      </c>
      <c r="AG190" s="414">
        <v>0</v>
      </c>
      <c r="AH190" s="414">
        <f t="shared" si="10"/>
        <v>32</v>
      </c>
      <c r="AI190" s="414">
        <f t="shared" si="11"/>
        <v>34.24</v>
      </c>
      <c r="AJ190" s="416"/>
    </row>
    <row r="191" spans="1:36" s="11" customFormat="1" ht="15.75" thickBot="1">
      <c r="A191" s="382"/>
      <c r="B191" s="68"/>
      <c r="C191" s="68"/>
      <c r="D191" s="68"/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15"/>
      <c r="AD191" s="15"/>
      <c r="AE191" s="15"/>
      <c r="AF191" s="376"/>
      <c r="AG191" s="376"/>
      <c r="AH191" s="407"/>
      <c r="AI191" s="407"/>
    </row>
    <row r="192" spans="1:36" s="622" customFormat="1" ht="15.75" thickBot="1">
      <c r="A192" s="439" t="s">
        <v>22</v>
      </c>
      <c r="B192" s="618" t="s">
        <v>23</v>
      </c>
      <c r="C192" s="618" t="s">
        <v>24</v>
      </c>
      <c r="D192" s="618" t="s">
        <v>25</v>
      </c>
      <c r="E192" s="618" t="s">
        <v>26</v>
      </c>
      <c r="F192" s="618" t="s">
        <v>27</v>
      </c>
      <c r="G192" s="618" t="s">
        <v>28</v>
      </c>
      <c r="H192" s="618" t="s">
        <v>29</v>
      </c>
      <c r="I192" s="618" t="s">
        <v>30</v>
      </c>
      <c r="J192" s="618" t="s">
        <v>31</v>
      </c>
      <c r="K192" s="618" t="s">
        <v>32</v>
      </c>
      <c r="L192" s="618" t="s">
        <v>33</v>
      </c>
      <c r="M192" s="618" t="s">
        <v>34</v>
      </c>
      <c r="N192" s="618" t="s">
        <v>35</v>
      </c>
      <c r="O192" s="618" t="s">
        <v>36</v>
      </c>
      <c r="P192" s="618" t="s">
        <v>37</v>
      </c>
      <c r="Q192" s="618" t="s">
        <v>38</v>
      </c>
      <c r="R192" s="618" t="s">
        <v>39</v>
      </c>
      <c r="S192" s="618" t="s">
        <v>40</v>
      </c>
      <c r="T192" s="618" t="s">
        <v>41</v>
      </c>
      <c r="U192" s="618" t="s">
        <v>42</v>
      </c>
      <c r="V192" s="618" t="s">
        <v>43</v>
      </c>
      <c r="W192" s="618" t="s">
        <v>44</v>
      </c>
      <c r="X192" s="618" t="s">
        <v>45</v>
      </c>
      <c r="Y192" s="618" t="s">
        <v>46</v>
      </c>
      <c r="Z192" s="618" t="s">
        <v>47</v>
      </c>
      <c r="AA192" s="618" t="s">
        <v>48</v>
      </c>
      <c r="AB192" s="618" t="s">
        <v>49</v>
      </c>
      <c r="AC192" s="377" t="s">
        <v>50</v>
      </c>
      <c r="AD192" s="377" t="s">
        <v>51</v>
      </c>
      <c r="AE192" s="377" t="s">
        <v>52</v>
      </c>
      <c r="AF192" s="377" t="s">
        <v>53</v>
      </c>
      <c r="AG192" s="377" t="s">
        <v>54</v>
      </c>
      <c r="AH192" s="995" t="s">
        <v>55</v>
      </c>
      <c r="AI192" s="995" t="s">
        <v>56</v>
      </c>
    </row>
    <row r="193" spans="1:36" s="409" customFormat="1">
      <c r="A193" s="404">
        <v>1</v>
      </c>
      <c r="B193" s="405" t="s">
        <v>5042</v>
      </c>
      <c r="C193" s="405" t="s">
        <v>8331</v>
      </c>
      <c r="D193" s="405" t="s">
        <v>8233</v>
      </c>
      <c r="E193" s="405" t="s">
        <v>1090</v>
      </c>
      <c r="F193" s="405">
        <v>2921</v>
      </c>
      <c r="G193" s="405"/>
      <c r="H193" s="405"/>
      <c r="I193" s="405"/>
      <c r="J193" s="405"/>
      <c r="K193" s="405"/>
      <c r="L193" s="405"/>
      <c r="M193" s="405" t="s">
        <v>113</v>
      </c>
      <c r="N193" s="405" t="s">
        <v>113</v>
      </c>
      <c r="O193" s="405" t="s">
        <v>8036</v>
      </c>
      <c r="P193" s="405"/>
      <c r="Q193" s="405"/>
      <c r="R193" s="405"/>
      <c r="S193" s="405"/>
      <c r="T193" s="405"/>
      <c r="U193" s="405" t="s">
        <v>8330</v>
      </c>
      <c r="V193" s="405" t="s">
        <v>68</v>
      </c>
      <c r="W193" s="405" t="s">
        <v>68</v>
      </c>
      <c r="X193" s="405" t="s">
        <v>68</v>
      </c>
      <c r="Y193" s="405" t="s">
        <v>68</v>
      </c>
      <c r="Z193" s="405" t="s">
        <v>69</v>
      </c>
      <c r="AA193" s="405"/>
      <c r="AB193" s="405" t="s">
        <v>5049</v>
      </c>
      <c r="AC193" s="406">
        <v>21</v>
      </c>
      <c r="AD193" s="406">
        <v>0</v>
      </c>
      <c r="AE193" s="406">
        <v>0</v>
      </c>
      <c r="AF193" s="407">
        <v>33.6</v>
      </c>
      <c r="AG193" s="407">
        <v>0</v>
      </c>
      <c r="AH193" s="407">
        <f t="shared" ref="AH193:AH230" si="12">AF193-AG193</f>
        <v>33.6</v>
      </c>
      <c r="AI193" s="407">
        <f>AF193*1.07</f>
        <v>35.952000000000005</v>
      </c>
      <c r="AJ193" s="410"/>
    </row>
    <row r="194" spans="1:36" s="409" customFormat="1">
      <c r="A194" s="404">
        <v>2</v>
      </c>
      <c r="B194" s="405" t="s">
        <v>5042</v>
      </c>
      <c r="C194" s="405" t="s">
        <v>8329</v>
      </c>
      <c r="D194" s="405" t="s">
        <v>8233</v>
      </c>
      <c r="E194" s="405" t="s">
        <v>1090</v>
      </c>
      <c r="F194" s="405">
        <v>2921</v>
      </c>
      <c r="G194" s="405"/>
      <c r="H194" s="405"/>
      <c r="I194" s="405"/>
      <c r="J194" s="405"/>
      <c r="K194" s="405"/>
      <c r="L194" s="405"/>
      <c r="M194" s="405" t="s">
        <v>113</v>
      </c>
      <c r="N194" s="405" t="s">
        <v>113</v>
      </c>
      <c r="O194" s="405" t="s">
        <v>8036</v>
      </c>
      <c r="P194" s="405"/>
      <c r="Q194" s="405"/>
      <c r="R194" s="405"/>
      <c r="S194" s="405"/>
      <c r="T194" s="405"/>
      <c r="U194" s="405" t="s">
        <v>8328</v>
      </c>
      <c r="V194" s="405" t="s">
        <v>68</v>
      </c>
      <c r="W194" s="405" t="s">
        <v>68</v>
      </c>
      <c r="X194" s="405" t="s">
        <v>68</v>
      </c>
      <c r="Y194" s="405" t="s">
        <v>68</v>
      </c>
      <c r="Z194" s="405" t="s">
        <v>69</v>
      </c>
      <c r="AA194" s="405"/>
      <c r="AB194" s="405" t="s">
        <v>5049</v>
      </c>
      <c r="AC194" s="406">
        <v>21</v>
      </c>
      <c r="AD194" s="406">
        <v>0</v>
      </c>
      <c r="AE194" s="406">
        <v>0</v>
      </c>
      <c r="AF194" s="407">
        <v>33.6</v>
      </c>
      <c r="AG194" s="407">
        <v>0</v>
      </c>
      <c r="AH194" s="407">
        <f t="shared" si="12"/>
        <v>33.6</v>
      </c>
      <c r="AI194" s="407">
        <f t="shared" ref="AI194:AI230" si="13">AF194*1.07</f>
        <v>35.952000000000005</v>
      </c>
      <c r="AJ194" s="410"/>
    </row>
    <row r="195" spans="1:36" s="409" customFormat="1">
      <c r="A195" s="404">
        <v>3</v>
      </c>
      <c r="B195" s="405" t="s">
        <v>5042</v>
      </c>
      <c r="C195" s="405" t="s">
        <v>8327</v>
      </c>
      <c r="D195" s="405" t="s">
        <v>8233</v>
      </c>
      <c r="E195" s="405" t="s">
        <v>417</v>
      </c>
      <c r="F195" s="405">
        <v>2921</v>
      </c>
      <c r="G195" s="405"/>
      <c r="H195" s="405"/>
      <c r="I195" s="405"/>
      <c r="J195" s="405"/>
      <c r="K195" s="405"/>
      <c r="L195" s="405"/>
      <c r="M195" s="405" t="s">
        <v>113</v>
      </c>
      <c r="N195" s="405" t="s">
        <v>113</v>
      </c>
      <c r="O195" s="405" t="s">
        <v>8036</v>
      </c>
      <c r="P195" s="405"/>
      <c r="Q195" s="405"/>
      <c r="R195" s="405"/>
      <c r="S195" s="405"/>
      <c r="T195" s="405"/>
      <c r="U195" s="405" t="s">
        <v>8326</v>
      </c>
      <c r="V195" s="405" t="s">
        <v>68</v>
      </c>
      <c r="W195" s="405" t="s">
        <v>68</v>
      </c>
      <c r="X195" s="405" t="s">
        <v>68</v>
      </c>
      <c r="Y195" s="405" t="s">
        <v>68</v>
      </c>
      <c r="Z195" s="405" t="s">
        <v>69</v>
      </c>
      <c r="AA195" s="405"/>
      <c r="AB195" s="405" t="s">
        <v>5049</v>
      </c>
      <c r="AC195" s="406">
        <v>21</v>
      </c>
      <c r="AD195" s="406">
        <v>0</v>
      </c>
      <c r="AE195" s="406">
        <v>0</v>
      </c>
      <c r="AF195" s="407">
        <v>33.6</v>
      </c>
      <c r="AG195" s="407">
        <v>0</v>
      </c>
      <c r="AH195" s="407">
        <f t="shared" si="12"/>
        <v>33.6</v>
      </c>
      <c r="AI195" s="407">
        <f t="shared" si="13"/>
        <v>35.952000000000005</v>
      </c>
      <c r="AJ195" s="410"/>
    </row>
    <row r="196" spans="1:36" s="409" customFormat="1">
      <c r="A196" s="404">
        <v>4</v>
      </c>
      <c r="B196" s="405" t="s">
        <v>5042</v>
      </c>
      <c r="C196" s="405" t="s">
        <v>8325</v>
      </c>
      <c r="D196" s="405" t="s">
        <v>8233</v>
      </c>
      <c r="E196" s="405" t="s">
        <v>352</v>
      </c>
      <c r="F196" s="405" t="s">
        <v>8324</v>
      </c>
      <c r="G196" s="405"/>
      <c r="H196" s="405"/>
      <c r="I196" s="405"/>
      <c r="J196" s="405"/>
      <c r="K196" s="405"/>
      <c r="L196" s="405"/>
      <c r="M196" s="405" t="s">
        <v>113</v>
      </c>
      <c r="N196" s="405" t="s">
        <v>113</v>
      </c>
      <c r="O196" s="405" t="s">
        <v>8036</v>
      </c>
      <c r="P196" s="405"/>
      <c r="Q196" s="405"/>
      <c r="R196" s="405"/>
      <c r="S196" s="405"/>
      <c r="T196" s="405"/>
      <c r="U196" s="405" t="s">
        <v>8323</v>
      </c>
      <c r="V196" s="405" t="s">
        <v>68</v>
      </c>
      <c r="W196" s="405" t="s">
        <v>68</v>
      </c>
      <c r="X196" s="405" t="s">
        <v>68</v>
      </c>
      <c r="Y196" s="405" t="s">
        <v>68</v>
      </c>
      <c r="Z196" s="405" t="s">
        <v>69</v>
      </c>
      <c r="AA196" s="405"/>
      <c r="AB196" s="405" t="s">
        <v>5049</v>
      </c>
      <c r="AC196" s="406">
        <v>21</v>
      </c>
      <c r="AD196" s="406">
        <v>0</v>
      </c>
      <c r="AE196" s="406">
        <v>0</v>
      </c>
      <c r="AF196" s="407">
        <v>33.6</v>
      </c>
      <c r="AG196" s="407">
        <v>0</v>
      </c>
      <c r="AH196" s="407">
        <f t="shared" si="12"/>
        <v>33.6</v>
      </c>
      <c r="AI196" s="407">
        <f t="shared" si="13"/>
        <v>35.952000000000005</v>
      </c>
      <c r="AJ196" s="410"/>
    </row>
    <row r="197" spans="1:36" s="409" customFormat="1">
      <c r="A197" s="404">
        <v>5</v>
      </c>
      <c r="B197" s="405" t="s">
        <v>5042</v>
      </c>
      <c r="C197" s="405" t="s">
        <v>8322</v>
      </c>
      <c r="D197" s="405" t="s">
        <v>8233</v>
      </c>
      <c r="E197" s="405" t="s">
        <v>304</v>
      </c>
      <c r="F197" s="405" t="s">
        <v>8102</v>
      </c>
      <c r="G197" s="405"/>
      <c r="H197" s="405"/>
      <c r="I197" s="405"/>
      <c r="J197" s="405"/>
      <c r="K197" s="405"/>
      <c r="L197" s="405"/>
      <c r="M197" s="405" t="s">
        <v>113</v>
      </c>
      <c r="N197" s="405" t="s">
        <v>113</v>
      </c>
      <c r="O197" s="405" t="s">
        <v>8036</v>
      </c>
      <c r="P197" s="405"/>
      <c r="Q197" s="405"/>
      <c r="R197" s="405"/>
      <c r="S197" s="405"/>
      <c r="T197" s="405"/>
      <c r="U197" s="405" t="s">
        <v>8321</v>
      </c>
      <c r="V197" s="405" t="s">
        <v>8095</v>
      </c>
      <c r="W197" s="405" t="s">
        <v>8095</v>
      </c>
      <c r="X197" s="405" t="s">
        <v>8095</v>
      </c>
      <c r="Y197" s="405" t="s">
        <v>68</v>
      </c>
      <c r="Z197" s="405" t="s">
        <v>69</v>
      </c>
      <c r="AA197" s="405"/>
      <c r="AB197" s="405" t="s">
        <v>5049</v>
      </c>
      <c r="AC197" s="406">
        <v>21</v>
      </c>
      <c r="AD197" s="406">
        <v>0</v>
      </c>
      <c r="AE197" s="406">
        <v>0</v>
      </c>
      <c r="AF197" s="407">
        <v>33.6</v>
      </c>
      <c r="AG197" s="407">
        <v>0</v>
      </c>
      <c r="AH197" s="407">
        <f t="shared" si="12"/>
        <v>33.6</v>
      </c>
      <c r="AI197" s="407">
        <f t="shared" si="13"/>
        <v>35.952000000000005</v>
      </c>
      <c r="AJ197" s="410"/>
    </row>
    <row r="198" spans="1:36" s="409" customFormat="1">
      <c r="A198" s="404">
        <v>6</v>
      </c>
      <c r="B198" s="405" t="s">
        <v>5042</v>
      </c>
      <c r="C198" s="405" t="s">
        <v>8320</v>
      </c>
      <c r="D198" s="405" t="s">
        <v>8233</v>
      </c>
      <c r="E198" s="405" t="s">
        <v>304</v>
      </c>
      <c r="F198" s="405" t="s">
        <v>8315</v>
      </c>
      <c r="G198" s="405"/>
      <c r="H198" s="405"/>
      <c r="I198" s="405"/>
      <c r="J198" s="405"/>
      <c r="K198" s="405"/>
      <c r="L198" s="405"/>
      <c r="M198" s="405" t="s">
        <v>113</v>
      </c>
      <c r="N198" s="405" t="s">
        <v>113</v>
      </c>
      <c r="O198" s="405" t="s">
        <v>8036</v>
      </c>
      <c r="P198" s="405"/>
      <c r="Q198" s="405"/>
      <c r="R198" s="405"/>
      <c r="S198" s="405"/>
      <c r="T198" s="405"/>
      <c r="U198" s="405" t="s">
        <v>8319</v>
      </c>
      <c r="V198" s="405" t="s">
        <v>68</v>
      </c>
      <c r="W198" s="405" t="s">
        <v>68</v>
      </c>
      <c r="X198" s="405" t="s">
        <v>68</v>
      </c>
      <c r="Y198" s="405" t="s">
        <v>68</v>
      </c>
      <c r="Z198" s="405" t="s">
        <v>69</v>
      </c>
      <c r="AA198" s="405"/>
      <c r="AB198" s="405" t="s">
        <v>5049</v>
      </c>
      <c r="AC198" s="406">
        <v>21</v>
      </c>
      <c r="AD198" s="406">
        <v>0</v>
      </c>
      <c r="AE198" s="406">
        <v>0</v>
      </c>
      <c r="AF198" s="407">
        <v>33.6</v>
      </c>
      <c r="AG198" s="407">
        <v>0</v>
      </c>
      <c r="AH198" s="407">
        <f t="shared" si="12"/>
        <v>33.6</v>
      </c>
      <c r="AI198" s="407">
        <f t="shared" si="13"/>
        <v>35.952000000000005</v>
      </c>
      <c r="AJ198" s="410"/>
    </row>
    <row r="199" spans="1:36" s="409" customFormat="1">
      <c r="A199" s="404">
        <v>7</v>
      </c>
      <c r="B199" s="405" t="s">
        <v>5042</v>
      </c>
      <c r="C199" s="405" t="s">
        <v>8318</v>
      </c>
      <c r="D199" s="405" t="s">
        <v>8233</v>
      </c>
      <c r="E199" s="405" t="s">
        <v>304</v>
      </c>
      <c r="F199" s="405" t="s">
        <v>8315</v>
      </c>
      <c r="G199" s="405"/>
      <c r="H199" s="405"/>
      <c r="I199" s="405"/>
      <c r="J199" s="405"/>
      <c r="K199" s="405"/>
      <c r="L199" s="405"/>
      <c r="M199" s="405" t="s">
        <v>113</v>
      </c>
      <c r="N199" s="405" t="s">
        <v>113</v>
      </c>
      <c r="O199" s="405" t="s">
        <v>8036</v>
      </c>
      <c r="P199" s="405"/>
      <c r="Q199" s="405"/>
      <c r="R199" s="405"/>
      <c r="S199" s="405"/>
      <c r="T199" s="405"/>
      <c r="U199" s="405" t="s">
        <v>8317</v>
      </c>
      <c r="V199" s="405" t="s">
        <v>68</v>
      </c>
      <c r="W199" s="405" t="s">
        <v>68</v>
      </c>
      <c r="X199" s="405" t="s">
        <v>68</v>
      </c>
      <c r="Y199" s="405" t="s">
        <v>68</v>
      </c>
      <c r="Z199" s="405" t="s">
        <v>69</v>
      </c>
      <c r="AA199" s="405"/>
      <c r="AB199" s="405" t="s">
        <v>5049</v>
      </c>
      <c r="AC199" s="406">
        <v>21</v>
      </c>
      <c r="AD199" s="406">
        <v>0</v>
      </c>
      <c r="AE199" s="406">
        <v>0</v>
      </c>
      <c r="AF199" s="407">
        <v>33.6</v>
      </c>
      <c r="AG199" s="407">
        <v>0</v>
      </c>
      <c r="AH199" s="407">
        <f t="shared" si="12"/>
        <v>33.6</v>
      </c>
      <c r="AI199" s="407">
        <f t="shared" si="13"/>
        <v>35.952000000000005</v>
      </c>
      <c r="AJ199" s="410"/>
    </row>
    <row r="200" spans="1:36" s="409" customFormat="1">
      <c r="A200" s="404">
        <v>8</v>
      </c>
      <c r="B200" s="405" t="s">
        <v>5042</v>
      </c>
      <c r="C200" s="405" t="s">
        <v>8316</v>
      </c>
      <c r="D200" s="405" t="s">
        <v>8233</v>
      </c>
      <c r="E200" s="405" t="s">
        <v>304</v>
      </c>
      <c r="F200" s="405" t="s">
        <v>8315</v>
      </c>
      <c r="G200" s="405"/>
      <c r="H200" s="405"/>
      <c r="I200" s="405"/>
      <c r="J200" s="405"/>
      <c r="K200" s="405"/>
      <c r="L200" s="405"/>
      <c r="M200" s="405" t="s">
        <v>113</v>
      </c>
      <c r="N200" s="405" t="s">
        <v>113</v>
      </c>
      <c r="O200" s="405" t="s">
        <v>8036</v>
      </c>
      <c r="P200" s="405"/>
      <c r="Q200" s="405"/>
      <c r="R200" s="405"/>
      <c r="S200" s="405"/>
      <c r="T200" s="405"/>
      <c r="U200" s="405" t="s">
        <v>8314</v>
      </c>
      <c r="V200" s="405" t="s">
        <v>68</v>
      </c>
      <c r="W200" s="405" t="s">
        <v>68</v>
      </c>
      <c r="X200" s="405" t="s">
        <v>68</v>
      </c>
      <c r="Y200" s="405" t="s">
        <v>68</v>
      </c>
      <c r="Z200" s="405" t="s">
        <v>69</v>
      </c>
      <c r="AA200" s="405"/>
      <c r="AB200" s="405" t="s">
        <v>5049</v>
      </c>
      <c r="AC200" s="406">
        <v>21</v>
      </c>
      <c r="AD200" s="406">
        <v>0</v>
      </c>
      <c r="AE200" s="406">
        <v>0</v>
      </c>
      <c r="AF200" s="407">
        <v>33.6</v>
      </c>
      <c r="AG200" s="407">
        <v>0</v>
      </c>
      <c r="AH200" s="407">
        <f t="shared" si="12"/>
        <v>33.6</v>
      </c>
      <c r="AI200" s="407">
        <f t="shared" si="13"/>
        <v>35.952000000000005</v>
      </c>
      <c r="AJ200" s="410"/>
    </row>
    <row r="201" spans="1:36" s="409" customFormat="1">
      <c r="A201" s="404">
        <v>9</v>
      </c>
      <c r="B201" s="405" t="s">
        <v>5042</v>
      </c>
      <c r="C201" s="405" t="s">
        <v>8313</v>
      </c>
      <c r="D201" s="405" t="s">
        <v>8233</v>
      </c>
      <c r="E201" s="405" t="s">
        <v>304</v>
      </c>
      <c r="F201" s="405">
        <v>3750</v>
      </c>
      <c r="G201" s="405"/>
      <c r="H201" s="405"/>
      <c r="I201" s="405"/>
      <c r="J201" s="405"/>
      <c r="K201" s="405"/>
      <c r="L201" s="405"/>
      <c r="M201" s="405" t="s">
        <v>113</v>
      </c>
      <c r="N201" s="405" t="s">
        <v>113</v>
      </c>
      <c r="O201" s="405" t="s">
        <v>8036</v>
      </c>
      <c r="P201" s="405"/>
      <c r="Q201" s="405"/>
      <c r="R201" s="405"/>
      <c r="S201" s="405"/>
      <c r="T201" s="405"/>
      <c r="U201" s="405" t="s">
        <v>8312</v>
      </c>
      <c r="V201" s="405" t="s">
        <v>68</v>
      </c>
      <c r="W201" s="405" t="s">
        <v>68</v>
      </c>
      <c r="X201" s="405" t="s">
        <v>68</v>
      </c>
      <c r="Y201" s="405" t="s">
        <v>68</v>
      </c>
      <c r="Z201" s="405" t="s">
        <v>69</v>
      </c>
      <c r="AA201" s="405"/>
      <c r="AB201" s="405" t="s">
        <v>5049</v>
      </c>
      <c r="AC201" s="406">
        <v>21</v>
      </c>
      <c r="AD201" s="406">
        <v>0</v>
      </c>
      <c r="AE201" s="406">
        <v>0</v>
      </c>
      <c r="AF201" s="407">
        <v>33.6</v>
      </c>
      <c r="AG201" s="407">
        <v>0</v>
      </c>
      <c r="AH201" s="407">
        <f t="shared" si="12"/>
        <v>33.6</v>
      </c>
      <c r="AI201" s="407">
        <f t="shared" si="13"/>
        <v>35.952000000000005</v>
      </c>
      <c r="AJ201" s="410"/>
    </row>
    <row r="202" spans="1:36" s="409" customFormat="1">
      <c r="A202" s="404">
        <v>10</v>
      </c>
      <c r="B202" s="405" t="s">
        <v>5042</v>
      </c>
      <c r="C202" s="405" t="s">
        <v>8311</v>
      </c>
      <c r="D202" s="405" t="s">
        <v>8233</v>
      </c>
      <c r="E202" s="405" t="s">
        <v>304</v>
      </c>
      <c r="F202" s="405">
        <v>3750</v>
      </c>
      <c r="G202" s="405"/>
      <c r="H202" s="405"/>
      <c r="I202" s="405"/>
      <c r="J202" s="405"/>
      <c r="K202" s="405"/>
      <c r="L202" s="405"/>
      <c r="M202" s="405" t="s">
        <v>113</v>
      </c>
      <c r="N202" s="405" t="s">
        <v>113</v>
      </c>
      <c r="O202" s="405" t="s">
        <v>8036</v>
      </c>
      <c r="P202" s="405"/>
      <c r="Q202" s="405"/>
      <c r="R202" s="405"/>
      <c r="S202" s="405"/>
      <c r="T202" s="405"/>
      <c r="U202" s="405" t="s">
        <v>8310</v>
      </c>
      <c r="V202" s="405" t="s">
        <v>68</v>
      </c>
      <c r="W202" s="405" t="s">
        <v>68</v>
      </c>
      <c r="X202" s="405" t="s">
        <v>68</v>
      </c>
      <c r="Y202" s="405" t="s">
        <v>68</v>
      </c>
      <c r="Z202" s="405" t="s">
        <v>69</v>
      </c>
      <c r="AA202" s="405"/>
      <c r="AB202" s="405" t="s">
        <v>5049</v>
      </c>
      <c r="AC202" s="406">
        <v>21</v>
      </c>
      <c r="AD202" s="406">
        <v>0</v>
      </c>
      <c r="AE202" s="406">
        <v>0</v>
      </c>
      <c r="AF202" s="407">
        <v>33.6</v>
      </c>
      <c r="AG202" s="407">
        <v>0</v>
      </c>
      <c r="AH202" s="407">
        <f t="shared" si="12"/>
        <v>33.6</v>
      </c>
      <c r="AI202" s="407">
        <f t="shared" si="13"/>
        <v>35.952000000000005</v>
      </c>
      <c r="AJ202" s="410"/>
    </row>
    <row r="203" spans="1:36" s="409" customFormat="1">
      <c r="A203" s="404">
        <v>11</v>
      </c>
      <c r="B203" s="405" t="s">
        <v>5042</v>
      </c>
      <c r="C203" s="405" t="s">
        <v>8309</v>
      </c>
      <c r="D203" s="405" t="s">
        <v>8233</v>
      </c>
      <c r="E203" s="405" t="s">
        <v>304</v>
      </c>
      <c r="F203" s="405" t="s">
        <v>8308</v>
      </c>
      <c r="G203" s="405"/>
      <c r="H203" s="405"/>
      <c r="I203" s="405"/>
      <c r="J203" s="405"/>
      <c r="K203" s="405"/>
      <c r="L203" s="405"/>
      <c r="M203" s="405" t="s">
        <v>113</v>
      </c>
      <c r="N203" s="405" t="s">
        <v>113</v>
      </c>
      <c r="O203" s="405" t="s">
        <v>8036</v>
      </c>
      <c r="P203" s="405"/>
      <c r="Q203" s="405"/>
      <c r="R203" s="405"/>
      <c r="S203" s="405"/>
      <c r="T203" s="405"/>
      <c r="U203" s="405" t="s">
        <v>8307</v>
      </c>
      <c r="V203" s="405" t="s">
        <v>68</v>
      </c>
      <c r="W203" s="405" t="s">
        <v>68</v>
      </c>
      <c r="X203" s="405" t="s">
        <v>68</v>
      </c>
      <c r="Y203" s="405" t="s">
        <v>68</v>
      </c>
      <c r="Z203" s="405" t="s">
        <v>69</v>
      </c>
      <c r="AA203" s="405"/>
      <c r="AB203" s="405" t="s">
        <v>5049</v>
      </c>
      <c r="AC203" s="406">
        <v>21</v>
      </c>
      <c r="AD203" s="406">
        <v>0</v>
      </c>
      <c r="AE203" s="406">
        <v>0</v>
      </c>
      <c r="AF203" s="407">
        <v>33.6</v>
      </c>
      <c r="AG203" s="407">
        <v>0</v>
      </c>
      <c r="AH203" s="407">
        <f t="shared" si="12"/>
        <v>33.6</v>
      </c>
      <c r="AI203" s="407">
        <f t="shared" si="13"/>
        <v>35.952000000000005</v>
      </c>
      <c r="AJ203" s="410"/>
    </row>
    <row r="204" spans="1:36" s="409" customFormat="1">
      <c r="A204" s="404">
        <v>12</v>
      </c>
      <c r="B204" s="405" t="s">
        <v>5042</v>
      </c>
      <c r="C204" s="405" t="s">
        <v>8306</v>
      </c>
      <c r="D204" s="405" t="s">
        <v>8233</v>
      </c>
      <c r="E204" s="405" t="s">
        <v>304</v>
      </c>
      <c r="F204" s="405" t="s">
        <v>8305</v>
      </c>
      <c r="G204" s="405"/>
      <c r="H204" s="405"/>
      <c r="I204" s="405"/>
      <c r="J204" s="405"/>
      <c r="K204" s="405"/>
      <c r="L204" s="405"/>
      <c r="M204" s="405" t="s">
        <v>113</v>
      </c>
      <c r="N204" s="405" t="s">
        <v>113</v>
      </c>
      <c r="O204" s="405" t="s">
        <v>8036</v>
      </c>
      <c r="P204" s="405"/>
      <c r="Q204" s="405"/>
      <c r="R204" s="405"/>
      <c r="S204" s="405"/>
      <c r="T204" s="405"/>
      <c r="U204" s="405" t="s">
        <v>8304</v>
      </c>
      <c r="V204" s="405" t="s">
        <v>68</v>
      </c>
      <c r="W204" s="405" t="s">
        <v>68</v>
      </c>
      <c r="X204" s="405" t="s">
        <v>68</v>
      </c>
      <c r="Y204" s="405" t="s">
        <v>68</v>
      </c>
      <c r="Z204" s="405" t="s">
        <v>69</v>
      </c>
      <c r="AA204" s="405"/>
      <c r="AB204" s="405" t="s">
        <v>5049</v>
      </c>
      <c r="AC204" s="406">
        <v>21</v>
      </c>
      <c r="AD204" s="406">
        <v>0</v>
      </c>
      <c r="AE204" s="406">
        <v>0</v>
      </c>
      <c r="AF204" s="407">
        <v>33.6</v>
      </c>
      <c r="AG204" s="407">
        <v>0</v>
      </c>
      <c r="AH204" s="407">
        <f t="shared" si="12"/>
        <v>33.6</v>
      </c>
      <c r="AI204" s="407">
        <f t="shared" si="13"/>
        <v>35.952000000000005</v>
      </c>
      <c r="AJ204" s="410"/>
    </row>
    <row r="205" spans="1:36" s="409" customFormat="1">
      <c r="A205" s="404">
        <v>13</v>
      </c>
      <c r="B205" s="405" t="s">
        <v>5042</v>
      </c>
      <c r="C205" s="405" t="s">
        <v>8303</v>
      </c>
      <c r="D205" s="405" t="s">
        <v>8233</v>
      </c>
      <c r="E205" s="405" t="s">
        <v>1811</v>
      </c>
      <c r="F205" s="405" t="s">
        <v>8300</v>
      </c>
      <c r="G205" s="405"/>
      <c r="H205" s="405"/>
      <c r="I205" s="405"/>
      <c r="J205" s="405"/>
      <c r="K205" s="405"/>
      <c r="L205" s="405"/>
      <c r="M205" s="405" t="s">
        <v>113</v>
      </c>
      <c r="N205" s="405" t="s">
        <v>113</v>
      </c>
      <c r="O205" s="405" t="s">
        <v>8299</v>
      </c>
      <c r="P205" s="405"/>
      <c r="Q205" s="405"/>
      <c r="R205" s="405"/>
      <c r="S205" s="405"/>
      <c r="T205" s="405"/>
      <c r="U205" s="405" t="s">
        <v>8302</v>
      </c>
      <c r="V205" s="405" t="s">
        <v>68</v>
      </c>
      <c r="W205" s="405" t="s">
        <v>68</v>
      </c>
      <c r="X205" s="405" t="s">
        <v>68</v>
      </c>
      <c r="Y205" s="405" t="s">
        <v>68</v>
      </c>
      <c r="Z205" s="405" t="s">
        <v>69</v>
      </c>
      <c r="AA205" s="405"/>
      <c r="AB205" s="405" t="s">
        <v>5049</v>
      </c>
      <c r="AC205" s="406">
        <v>21</v>
      </c>
      <c r="AD205" s="406">
        <v>0</v>
      </c>
      <c r="AE205" s="406">
        <v>0</v>
      </c>
      <c r="AF205" s="407">
        <v>33.6</v>
      </c>
      <c r="AG205" s="407">
        <v>0</v>
      </c>
      <c r="AH205" s="407">
        <f t="shared" si="12"/>
        <v>33.6</v>
      </c>
      <c r="AI205" s="407">
        <f t="shared" si="13"/>
        <v>35.952000000000005</v>
      </c>
      <c r="AJ205" s="410"/>
    </row>
    <row r="206" spans="1:36" s="409" customFormat="1">
      <c r="A206" s="404">
        <v>14</v>
      </c>
      <c r="B206" s="405" t="s">
        <v>5042</v>
      </c>
      <c r="C206" s="405" t="s">
        <v>8301</v>
      </c>
      <c r="D206" s="405" t="s">
        <v>8233</v>
      </c>
      <c r="E206" s="405" t="s">
        <v>1811</v>
      </c>
      <c r="F206" s="405" t="s">
        <v>8300</v>
      </c>
      <c r="G206" s="405"/>
      <c r="H206" s="405"/>
      <c r="I206" s="405"/>
      <c r="J206" s="405"/>
      <c r="K206" s="405"/>
      <c r="L206" s="405"/>
      <c r="M206" s="405" t="s">
        <v>113</v>
      </c>
      <c r="N206" s="405" t="s">
        <v>113</v>
      </c>
      <c r="O206" s="405" t="s">
        <v>8299</v>
      </c>
      <c r="P206" s="405"/>
      <c r="Q206" s="405"/>
      <c r="R206" s="405"/>
      <c r="S206" s="405"/>
      <c r="T206" s="405"/>
      <c r="U206" s="405" t="s">
        <v>8298</v>
      </c>
      <c r="V206" s="405" t="s">
        <v>68</v>
      </c>
      <c r="W206" s="405" t="s">
        <v>68</v>
      </c>
      <c r="X206" s="405" t="s">
        <v>68</v>
      </c>
      <c r="Y206" s="405" t="s">
        <v>68</v>
      </c>
      <c r="Z206" s="405" t="s">
        <v>69</v>
      </c>
      <c r="AA206" s="405"/>
      <c r="AB206" s="405" t="s">
        <v>4732</v>
      </c>
      <c r="AC206" s="406">
        <v>21</v>
      </c>
      <c r="AD206" s="406">
        <v>0</v>
      </c>
      <c r="AE206" s="406">
        <v>0</v>
      </c>
      <c r="AF206" s="407">
        <v>33.6</v>
      </c>
      <c r="AG206" s="407">
        <v>0</v>
      </c>
      <c r="AH206" s="407">
        <f t="shared" si="12"/>
        <v>33.6</v>
      </c>
      <c r="AI206" s="407">
        <f t="shared" si="13"/>
        <v>35.952000000000005</v>
      </c>
      <c r="AJ206" s="410"/>
    </row>
    <row r="207" spans="1:36" s="409" customFormat="1">
      <c r="A207" s="404">
        <v>15</v>
      </c>
      <c r="B207" s="405" t="s">
        <v>5042</v>
      </c>
      <c r="C207" s="405" t="s">
        <v>8297</v>
      </c>
      <c r="D207" s="405" t="s">
        <v>8233</v>
      </c>
      <c r="E207" s="405" t="s">
        <v>455</v>
      </c>
      <c r="F207" s="405" t="s">
        <v>8296</v>
      </c>
      <c r="G207" s="405"/>
      <c r="H207" s="405"/>
      <c r="I207" s="405"/>
      <c r="J207" s="405"/>
      <c r="K207" s="405"/>
      <c r="L207" s="405"/>
      <c r="M207" s="405" t="s">
        <v>113</v>
      </c>
      <c r="N207" s="405" t="s">
        <v>113</v>
      </c>
      <c r="O207" s="405" t="s">
        <v>8036</v>
      </c>
      <c r="P207" s="405"/>
      <c r="Q207" s="405"/>
      <c r="R207" s="405"/>
      <c r="S207" s="405"/>
      <c r="T207" s="405"/>
      <c r="U207" s="405" t="s">
        <v>8295</v>
      </c>
      <c r="V207" s="405" t="s">
        <v>68</v>
      </c>
      <c r="W207" s="405" t="s">
        <v>68</v>
      </c>
      <c r="X207" s="405" t="s">
        <v>68</v>
      </c>
      <c r="Y207" s="405" t="s">
        <v>68</v>
      </c>
      <c r="Z207" s="405" t="s">
        <v>69</v>
      </c>
      <c r="AA207" s="405"/>
      <c r="AB207" s="405" t="s">
        <v>5049</v>
      </c>
      <c r="AC207" s="406">
        <v>21</v>
      </c>
      <c r="AD207" s="406">
        <v>0</v>
      </c>
      <c r="AE207" s="406">
        <v>0</v>
      </c>
      <c r="AF207" s="407">
        <v>33.6</v>
      </c>
      <c r="AG207" s="407">
        <v>0</v>
      </c>
      <c r="AH207" s="407">
        <f t="shared" si="12"/>
        <v>33.6</v>
      </c>
      <c r="AI207" s="407">
        <f t="shared" si="13"/>
        <v>35.952000000000005</v>
      </c>
      <c r="AJ207" s="410"/>
    </row>
    <row r="208" spans="1:36" s="409" customFormat="1">
      <c r="A208" s="404">
        <v>16</v>
      </c>
      <c r="B208" s="405" t="s">
        <v>5042</v>
      </c>
      <c r="C208" s="405" t="s">
        <v>8294</v>
      </c>
      <c r="D208" s="405" t="s">
        <v>8233</v>
      </c>
      <c r="E208" s="405" t="s">
        <v>455</v>
      </c>
      <c r="F208" s="405" t="s">
        <v>8291</v>
      </c>
      <c r="G208" s="405"/>
      <c r="H208" s="405"/>
      <c r="I208" s="405"/>
      <c r="J208" s="405"/>
      <c r="K208" s="405"/>
      <c r="L208" s="405"/>
      <c r="M208" s="405" t="s">
        <v>113</v>
      </c>
      <c r="N208" s="405" t="s">
        <v>113</v>
      </c>
      <c r="O208" s="405" t="s">
        <v>8036</v>
      </c>
      <c r="P208" s="405"/>
      <c r="Q208" s="405"/>
      <c r="R208" s="405"/>
      <c r="S208" s="405"/>
      <c r="T208" s="405"/>
      <c r="U208" s="405" t="s">
        <v>8293</v>
      </c>
      <c r="V208" s="405" t="s">
        <v>68</v>
      </c>
      <c r="W208" s="405" t="s">
        <v>68</v>
      </c>
      <c r="X208" s="405" t="s">
        <v>68</v>
      </c>
      <c r="Y208" s="405" t="s">
        <v>68</v>
      </c>
      <c r="Z208" s="405" t="s">
        <v>69</v>
      </c>
      <c r="AA208" s="405"/>
      <c r="AB208" s="405" t="s">
        <v>5049</v>
      </c>
      <c r="AC208" s="406">
        <v>21</v>
      </c>
      <c r="AD208" s="406">
        <v>0</v>
      </c>
      <c r="AE208" s="406">
        <v>0</v>
      </c>
      <c r="AF208" s="407">
        <v>33.6</v>
      </c>
      <c r="AG208" s="407">
        <v>0</v>
      </c>
      <c r="AH208" s="407">
        <f t="shared" si="12"/>
        <v>33.6</v>
      </c>
      <c r="AI208" s="407">
        <f t="shared" si="13"/>
        <v>35.952000000000005</v>
      </c>
      <c r="AJ208" s="410"/>
    </row>
    <row r="209" spans="1:36" s="409" customFormat="1">
      <c r="A209" s="404">
        <v>17</v>
      </c>
      <c r="B209" s="405" t="s">
        <v>5042</v>
      </c>
      <c r="C209" s="405" t="s">
        <v>8292</v>
      </c>
      <c r="D209" s="405" t="s">
        <v>8233</v>
      </c>
      <c r="E209" s="405" t="s">
        <v>413</v>
      </c>
      <c r="F209" s="405" t="s">
        <v>8291</v>
      </c>
      <c r="G209" s="405"/>
      <c r="H209" s="405" t="s">
        <v>407</v>
      </c>
      <c r="I209" s="405">
        <v>3000</v>
      </c>
      <c r="J209" s="405" t="s">
        <v>108</v>
      </c>
      <c r="K209" s="405" t="s">
        <v>194</v>
      </c>
      <c r="L209" s="405" t="s">
        <v>8290</v>
      </c>
      <c r="M209" s="405" t="s">
        <v>63</v>
      </c>
      <c r="N209" s="405" t="s">
        <v>113</v>
      </c>
      <c r="O209" s="405" t="s">
        <v>8289</v>
      </c>
      <c r="P209" s="405">
        <v>12</v>
      </c>
      <c r="Q209" s="405"/>
      <c r="R209" s="405"/>
      <c r="S209" s="405"/>
      <c r="T209" s="405"/>
      <c r="U209" s="405" t="s">
        <v>8288</v>
      </c>
      <c r="V209" s="405" t="s">
        <v>68</v>
      </c>
      <c r="W209" s="405" t="s">
        <v>68</v>
      </c>
      <c r="X209" s="405" t="s">
        <v>68</v>
      </c>
      <c r="Y209" s="405" t="s">
        <v>68</v>
      </c>
      <c r="Z209" s="405" t="s">
        <v>69</v>
      </c>
      <c r="AA209" s="405"/>
      <c r="AB209" s="405" t="s">
        <v>5049</v>
      </c>
      <c r="AC209" s="406">
        <v>21</v>
      </c>
      <c r="AD209" s="406">
        <v>0</v>
      </c>
      <c r="AE209" s="406">
        <v>0</v>
      </c>
      <c r="AF209" s="407">
        <v>33.6</v>
      </c>
      <c r="AG209" s="407">
        <v>0</v>
      </c>
      <c r="AH209" s="407">
        <f t="shared" si="12"/>
        <v>33.6</v>
      </c>
      <c r="AI209" s="407">
        <f t="shared" si="13"/>
        <v>35.952000000000005</v>
      </c>
      <c r="AJ209" s="410"/>
    </row>
    <row r="210" spans="1:36" s="409" customFormat="1">
      <c r="A210" s="404">
        <v>18</v>
      </c>
      <c r="B210" s="405" t="s">
        <v>5042</v>
      </c>
      <c r="C210" s="405" t="s">
        <v>8287</v>
      </c>
      <c r="D210" s="405" t="s">
        <v>8233</v>
      </c>
      <c r="E210" s="405" t="s">
        <v>358</v>
      </c>
      <c r="F210" s="405" t="s">
        <v>8286</v>
      </c>
      <c r="G210" s="405"/>
      <c r="H210" s="405" t="s">
        <v>8285</v>
      </c>
      <c r="I210" s="405">
        <v>3000</v>
      </c>
      <c r="J210" s="405" t="s">
        <v>389</v>
      </c>
      <c r="K210" s="405" t="s">
        <v>194</v>
      </c>
      <c r="L210" s="405" t="s">
        <v>8284</v>
      </c>
      <c r="M210" s="405" t="s">
        <v>113</v>
      </c>
      <c r="N210" s="405" t="s">
        <v>113</v>
      </c>
      <c r="O210" s="405" t="s">
        <v>8283</v>
      </c>
      <c r="P210" s="405"/>
      <c r="Q210" s="405"/>
      <c r="R210" s="405"/>
      <c r="S210" s="405"/>
      <c r="T210" s="405"/>
      <c r="U210" s="405" t="s">
        <v>8282</v>
      </c>
      <c r="V210" s="405" t="s">
        <v>68</v>
      </c>
      <c r="W210" s="405" t="s">
        <v>68</v>
      </c>
      <c r="X210" s="405" t="s">
        <v>68</v>
      </c>
      <c r="Y210" s="405" t="s">
        <v>68</v>
      </c>
      <c r="Z210" s="405" t="s">
        <v>69</v>
      </c>
      <c r="AA210" s="405"/>
      <c r="AB210" s="405" t="s">
        <v>5049</v>
      </c>
      <c r="AC210" s="406">
        <v>21</v>
      </c>
      <c r="AD210" s="406">
        <v>0</v>
      </c>
      <c r="AE210" s="406">
        <v>0</v>
      </c>
      <c r="AF210" s="407">
        <v>33.6</v>
      </c>
      <c r="AG210" s="407">
        <v>0</v>
      </c>
      <c r="AH210" s="407">
        <f t="shared" si="12"/>
        <v>33.6</v>
      </c>
      <c r="AI210" s="407">
        <f t="shared" si="13"/>
        <v>35.952000000000005</v>
      </c>
      <c r="AJ210" s="410"/>
    </row>
    <row r="211" spans="1:36" s="409" customFormat="1">
      <c r="A211" s="404">
        <v>19</v>
      </c>
      <c r="B211" s="405" t="s">
        <v>5042</v>
      </c>
      <c r="C211" s="405" t="s">
        <v>8281</v>
      </c>
      <c r="D211" s="405" t="s">
        <v>8233</v>
      </c>
      <c r="E211" s="405" t="s">
        <v>3942</v>
      </c>
      <c r="F211" s="405" t="s">
        <v>8276</v>
      </c>
      <c r="G211" s="405"/>
      <c r="H211" s="405"/>
      <c r="I211" s="405"/>
      <c r="J211" s="405"/>
      <c r="K211" s="405"/>
      <c r="L211" s="405"/>
      <c r="M211" s="405" t="s">
        <v>113</v>
      </c>
      <c r="N211" s="405" t="s">
        <v>113</v>
      </c>
      <c r="O211" s="405" t="s">
        <v>8036</v>
      </c>
      <c r="P211" s="405"/>
      <c r="Q211" s="405"/>
      <c r="R211" s="405"/>
      <c r="S211" s="405"/>
      <c r="T211" s="405"/>
      <c r="U211" s="405" t="s">
        <v>8280</v>
      </c>
      <c r="V211" s="405" t="s">
        <v>68</v>
      </c>
      <c r="W211" s="405" t="s">
        <v>68</v>
      </c>
      <c r="X211" s="405" t="s">
        <v>68</v>
      </c>
      <c r="Y211" s="405" t="s">
        <v>68</v>
      </c>
      <c r="Z211" s="405" t="s">
        <v>69</v>
      </c>
      <c r="AA211" s="405"/>
      <c r="AB211" s="405" t="s">
        <v>5049</v>
      </c>
      <c r="AC211" s="406">
        <v>21</v>
      </c>
      <c r="AD211" s="406">
        <v>0</v>
      </c>
      <c r="AE211" s="406">
        <v>0</v>
      </c>
      <c r="AF211" s="407">
        <v>33.6</v>
      </c>
      <c r="AG211" s="407">
        <v>0</v>
      </c>
      <c r="AH211" s="407">
        <f t="shared" si="12"/>
        <v>33.6</v>
      </c>
      <c r="AI211" s="407">
        <f t="shared" si="13"/>
        <v>35.952000000000005</v>
      </c>
      <c r="AJ211" s="410"/>
    </row>
    <row r="212" spans="1:36" s="409" customFormat="1">
      <c r="A212" s="404">
        <v>20</v>
      </c>
      <c r="B212" s="405" t="s">
        <v>5042</v>
      </c>
      <c r="C212" s="405" t="s">
        <v>8279</v>
      </c>
      <c r="D212" s="405" t="s">
        <v>8233</v>
      </c>
      <c r="E212" s="405" t="s">
        <v>3942</v>
      </c>
      <c r="F212" s="405" t="s">
        <v>8276</v>
      </c>
      <c r="G212" s="405"/>
      <c r="H212" s="405"/>
      <c r="I212" s="405"/>
      <c r="J212" s="405"/>
      <c r="K212" s="405"/>
      <c r="L212" s="405"/>
      <c r="M212" s="405" t="s">
        <v>113</v>
      </c>
      <c r="N212" s="405" t="s">
        <v>113</v>
      </c>
      <c r="O212" s="405" t="s">
        <v>8036</v>
      </c>
      <c r="P212" s="405"/>
      <c r="Q212" s="405"/>
      <c r="R212" s="405"/>
      <c r="S212" s="405"/>
      <c r="T212" s="405"/>
      <c r="U212" s="405" t="s">
        <v>8278</v>
      </c>
      <c r="V212" s="405" t="s">
        <v>68</v>
      </c>
      <c r="W212" s="405" t="s">
        <v>68</v>
      </c>
      <c r="X212" s="405" t="s">
        <v>68</v>
      </c>
      <c r="Y212" s="405" t="s">
        <v>68</v>
      </c>
      <c r="Z212" s="405" t="s">
        <v>69</v>
      </c>
      <c r="AA212" s="405"/>
      <c r="AB212" s="405" t="s">
        <v>5049</v>
      </c>
      <c r="AC212" s="406">
        <v>21</v>
      </c>
      <c r="AD212" s="406">
        <v>0</v>
      </c>
      <c r="AE212" s="406">
        <v>0</v>
      </c>
      <c r="AF212" s="407">
        <v>33.6</v>
      </c>
      <c r="AG212" s="407">
        <v>0</v>
      </c>
      <c r="AH212" s="407">
        <f t="shared" si="12"/>
        <v>33.6</v>
      </c>
      <c r="AI212" s="407">
        <f t="shared" si="13"/>
        <v>35.952000000000005</v>
      </c>
      <c r="AJ212" s="410"/>
    </row>
    <row r="213" spans="1:36" s="409" customFormat="1">
      <c r="A213" s="404">
        <v>21</v>
      </c>
      <c r="B213" s="405" t="s">
        <v>5042</v>
      </c>
      <c r="C213" s="405" t="s">
        <v>8277</v>
      </c>
      <c r="D213" s="405" t="s">
        <v>8233</v>
      </c>
      <c r="E213" s="405" t="s">
        <v>3942</v>
      </c>
      <c r="F213" s="405" t="s">
        <v>8276</v>
      </c>
      <c r="G213" s="405"/>
      <c r="H213" s="405"/>
      <c r="I213" s="405"/>
      <c r="J213" s="405"/>
      <c r="K213" s="405"/>
      <c r="L213" s="405"/>
      <c r="M213" s="405" t="s">
        <v>113</v>
      </c>
      <c r="N213" s="405" t="s">
        <v>113</v>
      </c>
      <c r="O213" s="405" t="s">
        <v>8036</v>
      </c>
      <c r="P213" s="405"/>
      <c r="Q213" s="405"/>
      <c r="R213" s="405"/>
      <c r="S213" s="405"/>
      <c r="T213" s="405"/>
      <c r="U213" s="405" t="s">
        <v>8275</v>
      </c>
      <c r="V213" s="405" t="s">
        <v>68</v>
      </c>
      <c r="W213" s="405" t="s">
        <v>68</v>
      </c>
      <c r="X213" s="405" t="s">
        <v>68</v>
      </c>
      <c r="Y213" s="405" t="s">
        <v>68</v>
      </c>
      <c r="Z213" s="405" t="s">
        <v>69</v>
      </c>
      <c r="AA213" s="405"/>
      <c r="AB213" s="405" t="s">
        <v>5049</v>
      </c>
      <c r="AC213" s="406">
        <v>21</v>
      </c>
      <c r="AD213" s="406">
        <v>0</v>
      </c>
      <c r="AE213" s="406">
        <v>0</v>
      </c>
      <c r="AF213" s="407">
        <v>33.6</v>
      </c>
      <c r="AG213" s="407">
        <v>0</v>
      </c>
      <c r="AH213" s="407">
        <f t="shared" si="12"/>
        <v>33.6</v>
      </c>
      <c r="AI213" s="407">
        <f t="shared" si="13"/>
        <v>35.952000000000005</v>
      </c>
      <c r="AJ213" s="410"/>
    </row>
    <row r="214" spans="1:36" s="409" customFormat="1">
      <c r="A214" s="404">
        <v>22</v>
      </c>
      <c r="B214" s="405" t="s">
        <v>5042</v>
      </c>
      <c r="C214" s="405" t="s">
        <v>8274</v>
      </c>
      <c r="D214" s="405" t="s">
        <v>8233</v>
      </c>
      <c r="E214" s="405" t="s">
        <v>406</v>
      </c>
      <c r="F214" s="405" t="s">
        <v>8273</v>
      </c>
      <c r="G214" s="405"/>
      <c r="H214" s="405"/>
      <c r="I214" s="405"/>
      <c r="J214" s="405"/>
      <c r="K214" s="405"/>
      <c r="L214" s="405"/>
      <c r="M214" s="405" t="s">
        <v>113</v>
      </c>
      <c r="N214" s="405" t="s">
        <v>113</v>
      </c>
      <c r="O214" s="405"/>
      <c r="P214" s="405"/>
      <c r="Q214" s="405"/>
      <c r="R214" s="405"/>
      <c r="S214" s="405"/>
      <c r="T214" s="405"/>
      <c r="U214" s="405" t="s">
        <v>8272</v>
      </c>
      <c r="V214" s="405" t="s">
        <v>68</v>
      </c>
      <c r="W214" s="405" t="s">
        <v>68</v>
      </c>
      <c r="X214" s="405" t="s">
        <v>68</v>
      </c>
      <c r="Y214" s="405" t="s">
        <v>68</v>
      </c>
      <c r="Z214" s="405" t="s">
        <v>69</v>
      </c>
      <c r="AA214" s="405"/>
      <c r="AB214" s="405" t="s">
        <v>238</v>
      </c>
      <c r="AC214" s="406">
        <v>21</v>
      </c>
      <c r="AD214" s="406">
        <v>0</v>
      </c>
      <c r="AE214" s="406">
        <v>0</v>
      </c>
      <c r="AF214" s="407">
        <v>33.6</v>
      </c>
      <c r="AG214" s="407">
        <v>0</v>
      </c>
      <c r="AH214" s="407">
        <f t="shared" si="12"/>
        <v>33.6</v>
      </c>
      <c r="AI214" s="407">
        <f t="shared" si="13"/>
        <v>35.952000000000005</v>
      </c>
      <c r="AJ214" s="410"/>
    </row>
    <row r="215" spans="1:36" s="409" customFormat="1">
      <c r="A215" s="404">
        <v>23</v>
      </c>
      <c r="B215" s="405" t="s">
        <v>5042</v>
      </c>
      <c r="C215" s="405" t="s">
        <v>8271</v>
      </c>
      <c r="D215" s="405" t="s">
        <v>8233</v>
      </c>
      <c r="E215" s="405" t="s">
        <v>406</v>
      </c>
      <c r="F215" s="405" t="s">
        <v>8266</v>
      </c>
      <c r="G215" s="405"/>
      <c r="H215" s="405"/>
      <c r="I215" s="405"/>
      <c r="J215" s="405"/>
      <c r="K215" s="405"/>
      <c r="L215" s="405"/>
      <c r="M215" s="405" t="s">
        <v>113</v>
      </c>
      <c r="N215" s="405" t="s">
        <v>113</v>
      </c>
      <c r="O215" s="405"/>
      <c r="P215" s="405"/>
      <c r="Q215" s="405"/>
      <c r="R215" s="405"/>
      <c r="S215" s="405"/>
      <c r="T215" s="405"/>
      <c r="U215" s="405" t="s">
        <v>8270</v>
      </c>
      <c r="V215" s="405" t="s">
        <v>68</v>
      </c>
      <c r="W215" s="405" t="s">
        <v>68</v>
      </c>
      <c r="X215" s="405" t="s">
        <v>68</v>
      </c>
      <c r="Y215" s="405" t="s">
        <v>68</v>
      </c>
      <c r="Z215" s="405" t="s">
        <v>69</v>
      </c>
      <c r="AA215" s="405"/>
      <c r="AB215" s="405" t="s">
        <v>238</v>
      </c>
      <c r="AC215" s="406">
        <v>21</v>
      </c>
      <c r="AD215" s="406">
        <v>0</v>
      </c>
      <c r="AE215" s="406">
        <v>0</v>
      </c>
      <c r="AF215" s="407">
        <v>33.6</v>
      </c>
      <c r="AG215" s="407">
        <v>0</v>
      </c>
      <c r="AH215" s="407">
        <f t="shared" si="12"/>
        <v>33.6</v>
      </c>
      <c r="AI215" s="407">
        <f t="shared" si="13"/>
        <v>35.952000000000005</v>
      </c>
      <c r="AJ215" s="410"/>
    </row>
    <row r="216" spans="1:36" s="409" customFormat="1">
      <c r="A216" s="404">
        <v>24</v>
      </c>
      <c r="B216" s="405" t="s">
        <v>5042</v>
      </c>
      <c r="C216" s="405" t="s">
        <v>8269</v>
      </c>
      <c r="D216" s="405" t="s">
        <v>8233</v>
      </c>
      <c r="E216" s="405" t="s">
        <v>406</v>
      </c>
      <c r="F216" s="405" t="s">
        <v>8266</v>
      </c>
      <c r="G216" s="405"/>
      <c r="H216" s="405"/>
      <c r="I216" s="405"/>
      <c r="J216" s="405"/>
      <c r="K216" s="405"/>
      <c r="L216" s="405"/>
      <c r="M216" s="405" t="s">
        <v>113</v>
      </c>
      <c r="N216" s="405" t="s">
        <v>113</v>
      </c>
      <c r="O216" s="405"/>
      <c r="P216" s="405"/>
      <c r="Q216" s="405"/>
      <c r="R216" s="405"/>
      <c r="S216" s="405"/>
      <c r="T216" s="405"/>
      <c r="U216" s="405" t="s">
        <v>8268</v>
      </c>
      <c r="V216" s="405" t="s">
        <v>68</v>
      </c>
      <c r="W216" s="405" t="s">
        <v>68</v>
      </c>
      <c r="X216" s="405" t="s">
        <v>68</v>
      </c>
      <c r="Y216" s="405" t="s">
        <v>68</v>
      </c>
      <c r="Z216" s="405" t="s">
        <v>69</v>
      </c>
      <c r="AA216" s="405"/>
      <c r="AB216" s="405" t="s">
        <v>238</v>
      </c>
      <c r="AC216" s="406">
        <v>21</v>
      </c>
      <c r="AD216" s="406">
        <v>0</v>
      </c>
      <c r="AE216" s="406">
        <v>0</v>
      </c>
      <c r="AF216" s="407">
        <v>33.6</v>
      </c>
      <c r="AG216" s="407">
        <v>0</v>
      </c>
      <c r="AH216" s="407">
        <f t="shared" si="12"/>
        <v>33.6</v>
      </c>
      <c r="AI216" s="407">
        <f t="shared" si="13"/>
        <v>35.952000000000005</v>
      </c>
      <c r="AJ216" s="410"/>
    </row>
    <row r="217" spans="1:36" s="409" customFormat="1">
      <c r="A217" s="404">
        <v>25</v>
      </c>
      <c r="B217" s="405" t="s">
        <v>5042</v>
      </c>
      <c r="C217" s="405" t="s">
        <v>8267</v>
      </c>
      <c r="D217" s="405" t="s">
        <v>8233</v>
      </c>
      <c r="E217" s="405" t="s">
        <v>406</v>
      </c>
      <c r="F217" s="405" t="s">
        <v>8266</v>
      </c>
      <c r="G217" s="405"/>
      <c r="H217" s="405"/>
      <c r="I217" s="405"/>
      <c r="J217" s="405"/>
      <c r="K217" s="405"/>
      <c r="L217" s="405"/>
      <c r="M217" s="405" t="s">
        <v>113</v>
      </c>
      <c r="N217" s="405" t="s">
        <v>113</v>
      </c>
      <c r="O217" s="405"/>
      <c r="P217" s="405"/>
      <c r="Q217" s="405"/>
      <c r="R217" s="405"/>
      <c r="S217" s="405"/>
      <c r="T217" s="405"/>
      <c r="U217" s="405" t="s">
        <v>8265</v>
      </c>
      <c r="V217" s="405" t="s">
        <v>68</v>
      </c>
      <c r="W217" s="405" t="s">
        <v>68</v>
      </c>
      <c r="X217" s="405" t="s">
        <v>68</v>
      </c>
      <c r="Y217" s="405" t="s">
        <v>68</v>
      </c>
      <c r="Z217" s="405" t="s">
        <v>69</v>
      </c>
      <c r="AA217" s="405"/>
      <c r="AB217" s="405" t="s">
        <v>238</v>
      </c>
      <c r="AC217" s="406">
        <v>21</v>
      </c>
      <c r="AD217" s="406">
        <v>0</v>
      </c>
      <c r="AE217" s="406">
        <v>0</v>
      </c>
      <c r="AF217" s="407">
        <v>33.6</v>
      </c>
      <c r="AG217" s="407">
        <v>0</v>
      </c>
      <c r="AH217" s="407">
        <f t="shared" si="12"/>
        <v>33.6</v>
      </c>
      <c r="AI217" s="407">
        <f t="shared" si="13"/>
        <v>35.952000000000005</v>
      </c>
      <c r="AJ217" s="410"/>
    </row>
    <row r="218" spans="1:36" s="409" customFormat="1">
      <c r="A218" s="404">
        <v>26</v>
      </c>
      <c r="B218" s="405" t="s">
        <v>5042</v>
      </c>
      <c r="C218" s="405" t="s">
        <v>8264</v>
      </c>
      <c r="D218" s="405" t="s">
        <v>8233</v>
      </c>
      <c r="E218" s="405" t="s">
        <v>406</v>
      </c>
      <c r="F218" s="405" t="s">
        <v>8261</v>
      </c>
      <c r="G218" s="405"/>
      <c r="H218" s="405"/>
      <c r="I218" s="405"/>
      <c r="J218" s="405"/>
      <c r="K218" s="405"/>
      <c r="L218" s="405"/>
      <c r="M218" s="405" t="s">
        <v>113</v>
      </c>
      <c r="N218" s="405" t="s">
        <v>113</v>
      </c>
      <c r="O218" s="405"/>
      <c r="P218" s="405"/>
      <c r="Q218" s="405"/>
      <c r="R218" s="405"/>
      <c r="S218" s="405"/>
      <c r="T218" s="405"/>
      <c r="U218" s="405" t="s">
        <v>8263</v>
      </c>
      <c r="V218" s="405" t="s">
        <v>68</v>
      </c>
      <c r="W218" s="405" t="s">
        <v>68</v>
      </c>
      <c r="X218" s="405" t="s">
        <v>68</v>
      </c>
      <c r="Y218" s="405" t="s">
        <v>68</v>
      </c>
      <c r="Z218" s="405" t="s">
        <v>69</v>
      </c>
      <c r="AA218" s="405"/>
      <c r="AB218" s="405" t="s">
        <v>238</v>
      </c>
      <c r="AC218" s="406">
        <v>21</v>
      </c>
      <c r="AD218" s="406">
        <v>0</v>
      </c>
      <c r="AE218" s="406">
        <v>0</v>
      </c>
      <c r="AF218" s="407">
        <v>33.6</v>
      </c>
      <c r="AG218" s="407">
        <v>0</v>
      </c>
      <c r="AH218" s="407">
        <f t="shared" si="12"/>
        <v>33.6</v>
      </c>
      <c r="AI218" s="407">
        <f t="shared" si="13"/>
        <v>35.952000000000005</v>
      </c>
      <c r="AJ218" s="410"/>
    </row>
    <row r="219" spans="1:36" s="409" customFormat="1">
      <c r="A219" s="404">
        <v>27</v>
      </c>
      <c r="B219" s="405" t="s">
        <v>5042</v>
      </c>
      <c r="C219" s="405" t="s">
        <v>8262</v>
      </c>
      <c r="D219" s="405" t="s">
        <v>8233</v>
      </c>
      <c r="E219" s="405" t="s">
        <v>406</v>
      </c>
      <c r="F219" s="405" t="s">
        <v>8261</v>
      </c>
      <c r="G219" s="405"/>
      <c r="H219" s="405"/>
      <c r="I219" s="405"/>
      <c r="J219" s="405"/>
      <c r="K219" s="405"/>
      <c r="L219" s="405"/>
      <c r="M219" s="405" t="s">
        <v>113</v>
      </c>
      <c r="N219" s="405" t="s">
        <v>113</v>
      </c>
      <c r="O219" s="405"/>
      <c r="P219" s="405"/>
      <c r="Q219" s="405"/>
      <c r="R219" s="405"/>
      <c r="S219" s="405"/>
      <c r="T219" s="405"/>
      <c r="U219" s="405" t="s">
        <v>8260</v>
      </c>
      <c r="V219" s="405" t="s">
        <v>68</v>
      </c>
      <c r="W219" s="405" t="s">
        <v>68</v>
      </c>
      <c r="X219" s="405" t="s">
        <v>68</v>
      </c>
      <c r="Y219" s="405" t="s">
        <v>68</v>
      </c>
      <c r="Z219" s="405" t="s">
        <v>69</v>
      </c>
      <c r="AA219" s="405"/>
      <c r="AB219" s="405" t="s">
        <v>238</v>
      </c>
      <c r="AC219" s="406">
        <v>21</v>
      </c>
      <c r="AD219" s="406">
        <v>0</v>
      </c>
      <c r="AE219" s="406">
        <v>0</v>
      </c>
      <c r="AF219" s="407">
        <v>33.6</v>
      </c>
      <c r="AG219" s="407">
        <v>0</v>
      </c>
      <c r="AH219" s="407">
        <f t="shared" si="12"/>
        <v>33.6</v>
      </c>
      <c r="AI219" s="407">
        <f t="shared" si="13"/>
        <v>35.952000000000005</v>
      </c>
      <c r="AJ219" s="410"/>
    </row>
    <row r="220" spans="1:36" s="409" customFormat="1">
      <c r="A220" s="404">
        <v>28</v>
      </c>
      <c r="B220" s="405" t="s">
        <v>5042</v>
      </c>
      <c r="C220" s="405" t="s">
        <v>8259</v>
      </c>
      <c r="D220" s="405" t="s">
        <v>8233</v>
      </c>
      <c r="E220" s="405" t="s">
        <v>406</v>
      </c>
      <c r="F220" s="405" t="s">
        <v>8258</v>
      </c>
      <c r="G220" s="405"/>
      <c r="H220" s="405"/>
      <c r="I220" s="405"/>
      <c r="J220" s="405"/>
      <c r="K220" s="405"/>
      <c r="L220" s="405"/>
      <c r="M220" s="405" t="s">
        <v>113</v>
      </c>
      <c r="N220" s="405" t="s">
        <v>113</v>
      </c>
      <c r="O220" s="405"/>
      <c r="P220" s="405"/>
      <c r="Q220" s="405"/>
      <c r="R220" s="405"/>
      <c r="S220" s="405"/>
      <c r="T220" s="405"/>
      <c r="U220" s="405" t="s">
        <v>8257</v>
      </c>
      <c r="V220" s="405" t="s">
        <v>68</v>
      </c>
      <c r="W220" s="405" t="s">
        <v>68</v>
      </c>
      <c r="X220" s="405" t="s">
        <v>68</v>
      </c>
      <c r="Y220" s="405" t="s">
        <v>68</v>
      </c>
      <c r="Z220" s="405" t="s">
        <v>69</v>
      </c>
      <c r="AA220" s="405"/>
      <c r="AB220" s="405" t="s">
        <v>238</v>
      </c>
      <c r="AC220" s="406">
        <v>21</v>
      </c>
      <c r="AD220" s="406">
        <v>0</v>
      </c>
      <c r="AE220" s="406">
        <v>0</v>
      </c>
      <c r="AF220" s="407">
        <v>33.6</v>
      </c>
      <c r="AG220" s="407">
        <v>0</v>
      </c>
      <c r="AH220" s="407">
        <f t="shared" si="12"/>
        <v>33.6</v>
      </c>
      <c r="AI220" s="407">
        <f t="shared" si="13"/>
        <v>35.952000000000005</v>
      </c>
      <c r="AJ220" s="410"/>
    </row>
    <row r="221" spans="1:36" s="409" customFormat="1">
      <c r="A221" s="404">
        <v>29</v>
      </c>
      <c r="B221" s="405" t="s">
        <v>5042</v>
      </c>
      <c r="C221" s="405" t="s">
        <v>8256</v>
      </c>
      <c r="D221" s="405" t="s">
        <v>8233</v>
      </c>
      <c r="E221" s="405" t="s">
        <v>406</v>
      </c>
      <c r="F221" s="405" t="s">
        <v>8253</v>
      </c>
      <c r="G221" s="405"/>
      <c r="H221" s="405"/>
      <c r="I221" s="405"/>
      <c r="J221" s="405"/>
      <c r="K221" s="405"/>
      <c r="L221" s="405"/>
      <c r="M221" s="405" t="s">
        <v>113</v>
      </c>
      <c r="N221" s="405" t="s">
        <v>113</v>
      </c>
      <c r="O221" s="405"/>
      <c r="P221" s="405"/>
      <c r="Q221" s="405"/>
      <c r="R221" s="405"/>
      <c r="S221" s="405"/>
      <c r="T221" s="405"/>
      <c r="U221" s="405" t="s">
        <v>8255</v>
      </c>
      <c r="V221" s="405" t="s">
        <v>68</v>
      </c>
      <c r="W221" s="405" t="s">
        <v>68</v>
      </c>
      <c r="X221" s="405" t="s">
        <v>68</v>
      </c>
      <c r="Y221" s="405" t="s">
        <v>68</v>
      </c>
      <c r="Z221" s="405" t="s">
        <v>69</v>
      </c>
      <c r="AA221" s="405"/>
      <c r="AB221" s="405" t="s">
        <v>238</v>
      </c>
      <c r="AC221" s="406">
        <v>21</v>
      </c>
      <c r="AD221" s="406">
        <v>0</v>
      </c>
      <c r="AE221" s="406">
        <v>0</v>
      </c>
      <c r="AF221" s="407">
        <v>33.6</v>
      </c>
      <c r="AG221" s="407">
        <v>0</v>
      </c>
      <c r="AH221" s="407">
        <f t="shared" si="12"/>
        <v>33.6</v>
      </c>
      <c r="AI221" s="407">
        <f t="shared" si="13"/>
        <v>35.952000000000005</v>
      </c>
      <c r="AJ221" s="410"/>
    </row>
    <row r="222" spans="1:36" s="409" customFormat="1">
      <c r="A222" s="404">
        <v>30</v>
      </c>
      <c r="B222" s="405" t="s">
        <v>5042</v>
      </c>
      <c r="C222" s="405" t="s">
        <v>8254</v>
      </c>
      <c r="D222" s="405" t="s">
        <v>8233</v>
      </c>
      <c r="E222" s="405" t="s">
        <v>406</v>
      </c>
      <c r="F222" s="405" t="s">
        <v>8253</v>
      </c>
      <c r="G222" s="405"/>
      <c r="H222" s="405"/>
      <c r="I222" s="405"/>
      <c r="J222" s="405"/>
      <c r="K222" s="405"/>
      <c r="L222" s="405"/>
      <c r="M222" s="405" t="s">
        <v>113</v>
      </c>
      <c r="N222" s="405" t="s">
        <v>113</v>
      </c>
      <c r="O222" s="405"/>
      <c r="P222" s="405"/>
      <c r="Q222" s="405"/>
      <c r="R222" s="405"/>
      <c r="S222" s="405"/>
      <c r="T222" s="405"/>
      <c r="U222" s="405" t="s">
        <v>8252</v>
      </c>
      <c r="V222" s="405" t="s">
        <v>68</v>
      </c>
      <c r="W222" s="405" t="s">
        <v>68</v>
      </c>
      <c r="X222" s="405" t="s">
        <v>68</v>
      </c>
      <c r="Y222" s="405" t="s">
        <v>68</v>
      </c>
      <c r="Z222" s="405" t="s">
        <v>69</v>
      </c>
      <c r="AA222" s="405"/>
      <c r="AB222" s="405" t="s">
        <v>238</v>
      </c>
      <c r="AC222" s="406">
        <v>21</v>
      </c>
      <c r="AD222" s="406">
        <v>0</v>
      </c>
      <c r="AE222" s="406">
        <v>0</v>
      </c>
      <c r="AF222" s="407">
        <v>33.6</v>
      </c>
      <c r="AG222" s="407">
        <v>0</v>
      </c>
      <c r="AH222" s="407">
        <f t="shared" si="12"/>
        <v>33.6</v>
      </c>
      <c r="AI222" s="407">
        <f t="shared" si="13"/>
        <v>35.952000000000005</v>
      </c>
      <c r="AJ222" s="410"/>
    </row>
    <row r="223" spans="1:36" s="409" customFormat="1">
      <c r="A223" s="404">
        <v>31</v>
      </c>
      <c r="B223" s="405" t="s">
        <v>5042</v>
      </c>
      <c r="C223" s="405" t="s">
        <v>8251</v>
      </c>
      <c r="D223" s="405" t="s">
        <v>8233</v>
      </c>
      <c r="E223" s="405" t="s">
        <v>406</v>
      </c>
      <c r="F223" s="405" t="s">
        <v>8250</v>
      </c>
      <c r="G223" s="405"/>
      <c r="H223" s="405"/>
      <c r="I223" s="405"/>
      <c r="J223" s="405"/>
      <c r="K223" s="405"/>
      <c r="L223" s="405"/>
      <c r="M223" s="405" t="s">
        <v>113</v>
      </c>
      <c r="N223" s="405" t="s">
        <v>113</v>
      </c>
      <c r="O223" s="405"/>
      <c r="P223" s="405"/>
      <c r="Q223" s="405"/>
      <c r="R223" s="405"/>
      <c r="S223" s="405"/>
      <c r="T223" s="405"/>
      <c r="U223" s="405" t="s">
        <v>8249</v>
      </c>
      <c r="V223" s="405" t="s">
        <v>68</v>
      </c>
      <c r="W223" s="405" t="s">
        <v>68</v>
      </c>
      <c r="X223" s="405" t="s">
        <v>68</v>
      </c>
      <c r="Y223" s="405" t="s">
        <v>68</v>
      </c>
      <c r="Z223" s="405" t="s">
        <v>69</v>
      </c>
      <c r="AA223" s="405"/>
      <c r="AB223" s="405" t="s">
        <v>238</v>
      </c>
      <c r="AC223" s="406">
        <v>15</v>
      </c>
      <c r="AD223" s="406">
        <v>0</v>
      </c>
      <c r="AE223" s="406">
        <v>0</v>
      </c>
      <c r="AF223" s="407">
        <v>24</v>
      </c>
      <c r="AG223" s="407">
        <v>0</v>
      </c>
      <c r="AH223" s="407">
        <f t="shared" si="12"/>
        <v>24</v>
      </c>
      <c r="AI223" s="407">
        <f t="shared" si="13"/>
        <v>25.68</v>
      </c>
      <c r="AJ223" s="410"/>
    </row>
    <row r="224" spans="1:36" s="409" customFormat="1">
      <c r="A224" s="404">
        <v>32</v>
      </c>
      <c r="B224" s="405" t="s">
        <v>5042</v>
      </c>
      <c r="C224" s="405" t="s">
        <v>8248</v>
      </c>
      <c r="D224" s="405" t="s">
        <v>8233</v>
      </c>
      <c r="E224" s="405" t="s">
        <v>7102</v>
      </c>
      <c r="F224" s="405" t="s">
        <v>8245</v>
      </c>
      <c r="G224" s="405"/>
      <c r="H224" s="405"/>
      <c r="I224" s="405"/>
      <c r="J224" s="405"/>
      <c r="K224" s="405"/>
      <c r="L224" s="405"/>
      <c r="M224" s="405" t="s">
        <v>113</v>
      </c>
      <c r="N224" s="405" t="s">
        <v>113</v>
      </c>
      <c r="O224" s="405" t="s">
        <v>8036</v>
      </c>
      <c r="P224" s="405"/>
      <c r="Q224" s="405"/>
      <c r="R224" s="405"/>
      <c r="S224" s="405"/>
      <c r="T224" s="405"/>
      <c r="U224" s="405" t="s">
        <v>8247</v>
      </c>
      <c r="V224" s="405" t="s">
        <v>68</v>
      </c>
      <c r="W224" s="405" t="s">
        <v>68</v>
      </c>
      <c r="X224" s="405" t="s">
        <v>68</v>
      </c>
      <c r="Y224" s="405" t="s">
        <v>68</v>
      </c>
      <c r="Z224" s="405" t="s">
        <v>69</v>
      </c>
      <c r="AA224" s="405"/>
      <c r="AB224" s="405" t="s">
        <v>5049</v>
      </c>
      <c r="AC224" s="406">
        <v>31</v>
      </c>
      <c r="AD224" s="406">
        <v>0</v>
      </c>
      <c r="AE224" s="406">
        <v>0</v>
      </c>
      <c r="AF224" s="407">
        <v>49.6</v>
      </c>
      <c r="AG224" s="407">
        <v>0</v>
      </c>
      <c r="AH224" s="407">
        <f t="shared" si="12"/>
        <v>49.6</v>
      </c>
      <c r="AI224" s="407">
        <f t="shared" si="13"/>
        <v>53.072000000000003</v>
      </c>
      <c r="AJ224" s="410"/>
    </row>
    <row r="225" spans="1:36" s="409" customFormat="1">
      <c r="A225" s="404">
        <v>33</v>
      </c>
      <c r="B225" s="405" t="s">
        <v>5042</v>
      </c>
      <c r="C225" s="405" t="s">
        <v>8246</v>
      </c>
      <c r="D225" s="405" t="s">
        <v>8233</v>
      </c>
      <c r="E225" s="405" t="s">
        <v>7102</v>
      </c>
      <c r="F225" s="405" t="s">
        <v>8245</v>
      </c>
      <c r="G225" s="405"/>
      <c r="H225" s="405"/>
      <c r="I225" s="405"/>
      <c r="J225" s="405"/>
      <c r="K225" s="405"/>
      <c r="L225" s="405"/>
      <c r="M225" s="405" t="s">
        <v>113</v>
      </c>
      <c r="N225" s="405" t="s">
        <v>113</v>
      </c>
      <c r="O225" s="405" t="s">
        <v>8036</v>
      </c>
      <c r="P225" s="405"/>
      <c r="Q225" s="405"/>
      <c r="R225" s="405"/>
      <c r="S225" s="405"/>
      <c r="T225" s="405"/>
      <c r="U225" s="405" t="s">
        <v>8244</v>
      </c>
      <c r="V225" s="405" t="s">
        <v>68</v>
      </c>
      <c r="W225" s="405" t="s">
        <v>68</v>
      </c>
      <c r="X225" s="405" t="s">
        <v>68</v>
      </c>
      <c r="Y225" s="405" t="s">
        <v>68</v>
      </c>
      <c r="Z225" s="405" t="s">
        <v>69</v>
      </c>
      <c r="AA225" s="405"/>
      <c r="AB225" s="405" t="s">
        <v>5049</v>
      </c>
      <c r="AC225" s="406">
        <v>31</v>
      </c>
      <c r="AD225" s="406">
        <v>0</v>
      </c>
      <c r="AE225" s="406">
        <v>0</v>
      </c>
      <c r="AF225" s="407">
        <v>49.6</v>
      </c>
      <c r="AG225" s="407">
        <v>0</v>
      </c>
      <c r="AH225" s="407">
        <f t="shared" si="12"/>
        <v>49.6</v>
      </c>
      <c r="AI225" s="407">
        <f t="shared" si="13"/>
        <v>53.072000000000003</v>
      </c>
      <c r="AJ225" s="410"/>
    </row>
    <row r="226" spans="1:36" s="409" customFormat="1">
      <c r="A226" s="404">
        <v>34</v>
      </c>
      <c r="B226" s="405" t="s">
        <v>5042</v>
      </c>
      <c r="C226" s="405" t="s">
        <v>8243</v>
      </c>
      <c r="D226" s="405" t="s">
        <v>8233</v>
      </c>
      <c r="E226" s="405" t="s">
        <v>413</v>
      </c>
      <c r="F226" s="405" t="s">
        <v>8236</v>
      </c>
      <c r="G226" s="405"/>
      <c r="H226" s="405"/>
      <c r="I226" s="405"/>
      <c r="J226" s="405"/>
      <c r="K226" s="405"/>
      <c r="L226" s="405"/>
      <c r="M226" s="405" t="s">
        <v>113</v>
      </c>
      <c r="N226" s="405" t="s">
        <v>113</v>
      </c>
      <c r="O226" s="405" t="s">
        <v>8036</v>
      </c>
      <c r="P226" s="405"/>
      <c r="Q226" s="405"/>
      <c r="R226" s="405"/>
      <c r="S226" s="405"/>
      <c r="T226" s="405"/>
      <c r="U226" s="405" t="s">
        <v>8242</v>
      </c>
      <c r="V226" s="405" t="s">
        <v>68</v>
      </c>
      <c r="W226" s="405" t="s">
        <v>68</v>
      </c>
      <c r="X226" s="405" t="s">
        <v>68</v>
      </c>
      <c r="Y226" s="405" t="s">
        <v>68</v>
      </c>
      <c r="Z226" s="405" t="s">
        <v>69</v>
      </c>
      <c r="AA226" s="405"/>
      <c r="AB226" s="405" t="s">
        <v>5049</v>
      </c>
      <c r="AC226" s="406">
        <v>77</v>
      </c>
      <c r="AD226" s="406">
        <v>0</v>
      </c>
      <c r="AE226" s="406">
        <v>0</v>
      </c>
      <c r="AF226" s="407">
        <v>123.2</v>
      </c>
      <c r="AG226" s="407">
        <v>0</v>
      </c>
      <c r="AH226" s="407">
        <f t="shared" si="12"/>
        <v>123.2</v>
      </c>
      <c r="AI226" s="407">
        <f t="shared" si="13"/>
        <v>131.82400000000001</v>
      </c>
      <c r="AJ226" s="410"/>
    </row>
    <row r="227" spans="1:36" s="409" customFormat="1">
      <c r="A227" s="404">
        <v>35</v>
      </c>
      <c r="B227" s="405" t="s">
        <v>5042</v>
      </c>
      <c r="C227" s="405" t="s">
        <v>8241</v>
      </c>
      <c r="D227" s="405" t="s">
        <v>8233</v>
      </c>
      <c r="E227" s="405" t="s">
        <v>413</v>
      </c>
      <c r="F227" s="405" t="s">
        <v>8236</v>
      </c>
      <c r="G227" s="405"/>
      <c r="H227" s="405"/>
      <c r="I227" s="405"/>
      <c r="J227" s="405"/>
      <c r="K227" s="405"/>
      <c r="L227" s="405"/>
      <c r="M227" s="405" t="s">
        <v>113</v>
      </c>
      <c r="N227" s="405" t="s">
        <v>113</v>
      </c>
      <c r="O227" s="405" t="s">
        <v>8036</v>
      </c>
      <c r="P227" s="405"/>
      <c r="Q227" s="405"/>
      <c r="R227" s="405"/>
      <c r="S227" s="405"/>
      <c r="T227" s="405"/>
      <c r="U227" s="405" t="s">
        <v>8240</v>
      </c>
      <c r="V227" s="405" t="s">
        <v>68</v>
      </c>
      <c r="W227" s="405" t="s">
        <v>68</v>
      </c>
      <c r="X227" s="405" t="s">
        <v>68</v>
      </c>
      <c r="Y227" s="405" t="s">
        <v>68</v>
      </c>
      <c r="Z227" s="405" t="s">
        <v>69</v>
      </c>
      <c r="AA227" s="405"/>
      <c r="AB227" s="405" t="s">
        <v>5049</v>
      </c>
      <c r="AC227" s="406">
        <v>77</v>
      </c>
      <c r="AD227" s="406">
        <v>0</v>
      </c>
      <c r="AE227" s="406">
        <v>0</v>
      </c>
      <c r="AF227" s="407">
        <v>123.2</v>
      </c>
      <c r="AG227" s="407">
        <v>0</v>
      </c>
      <c r="AH227" s="407">
        <f t="shared" si="12"/>
        <v>123.2</v>
      </c>
      <c r="AI227" s="407">
        <f t="shared" si="13"/>
        <v>131.82400000000001</v>
      </c>
      <c r="AJ227" s="410"/>
    </row>
    <row r="228" spans="1:36" s="409" customFormat="1">
      <c r="A228" s="404">
        <v>36</v>
      </c>
      <c r="B228" s="405" t="s">
        <v>5042</v>
      </c>
      <c r="C228" s="405" t="s">
        <v>8239</v>
      </c>
      <c r="D228" s="405" t="s">
        <v>8233</v>
      </c>
      <c r="E228" s="405" t="s">
        <v>413</v>
      </c>
      <c r="F228" s="405" t="s">
        <v>8236</v>
      </c>
      <c r="G228" s="405"/>
      <c r="H228" s="405"/>
      <c r="I228" s="405"/>
      <c r="J228" s="405"/>
      <c r="K228" s="405"/>
      <c r="L228" s="405"/>
      <c r="M228" s="405" t="s">
        <v>113</v>
      </c>
      <c r="N228" s="405" t="s">
        <v>113</v>
      </c>
      <c r="O228" s="405" t="s">
        <v>8036</v>
      </c>
      <c r="P228" s="405"/>
      <c r="Q228" s="405"/>
      <c r="R228" s="405"/>
      <c r="S228" s="405"/>
      <c r="T228" s="405"/>
      <c r="U228" s="405" t="s">
        <v>8238</v>
      </c>
      <c r="V228" s="405" t="s">
        <v>68</v>
      </c>
      <c r="W228" s="405" t="s">
        <v>68</v>
      </c>
      <c r="X228" s="405" t="s">
        <v>68</v>
      </c>
      <c r="Y228" s="405" t="s">
        <v>68</v>
      </c>
      <c r="Z228" s="405" t="s">
        <v>69</v>
      </c>
      <c r="AA228" s="405"/>
      <c r="AB228" s="405" t="s">
        <v>5049</v>
      </c>
      <c r="AC228" s="406">
        <v>77</v>
      </c>
      <c r="AD228" s="406">
        <v>0</v>
      </c>
      <c r="AE228" s="406">
        <v>0</v>
      </c>
      <c r="AF228" s="407">
        <v>123.2</v>
      </c>
      <c r="AG228" s="407">
        <v>0</v>
      </c>
      <c r="AH228" s="407">
        <f t="shared" si="12"/>
        <v>123.2</v>
      </c>
      <c r="AI228" s="407">
        <f t="shared" si="13"/>
        <v>131.82400000000001</v>
      </c>
      <c r="AJ228" s="410"/>
    </row>
    <row r="229" spans="1:36" s="409" customFormat="1">
      <c r="A229" s="404">
        <v>37</v>
      </c>
      <c r="B229" s="405" t="s">
        <v>5042</v>
      </c>
      <c r="C229" s="405" t="s">
        <v>8237</v>
      </c>
      <c r="D229" s="405" t="s">
        <v>8233</v>
      </c>
      <c r="E229" s="405" t="s">
        <v>413</v>
      </c>
      <c r="F229" s="405" t="s">
        <v>8236</v>
      </c>
      <c r="G229" s="405"/>
      <c r="H229" s="405"/>
      <c r="I229" s="405"/>
      <c r="J229" s="405"/>
      <c r="K229" s="405"/>
      <c r="L229" s="405"/>
      <c r="M229" s="405" t="s">
        <v>113</v>
      </c>
      <c r="N229" s="405" t="s">
        <v>113</v>
      </c>
      <c r="O229" s="405" t="s">
        <v>8036</v>
      </c>
      <c r="P229" s="405"/>
      <c r="Q229" s="405"/>
      <c r="R229" s="405"/>
      <c r="S229" s="405"/>
      <c r="T229" s="405"/>
      <c r="U229" s="405" t="s">
        <v>8235</v>
      </c>
      <c r="V229" s="405" t="s">
        <v>68</v>
      </c>
      <c r="W229" s="405" t="s">
        <v>68</v>
      </c>
      <c r="X229" s="405" t="s">
        <v>68</v>
      </c>
      <c r="Y229" s="405" t="s">
        <v>68</v>
      </c>
      <c r="Z229" s="405" t="s">
        <v>69</v>
      </c>
      <c r="AA229" s="405"/>
      <c r="AB229" s="405" t="s">
        <v>5049</v>
      </c>
      <c r="AC229" s="406">
        <v>77</v>
      </c>
      <c r="AD229" s="406">
        <v>0</v>
      </c>
      <c r="AE229" s="406">
        <v>0</v>
      </c>
      <c r="AF229" s="407">
        <v>123.2</v>
      </c>
      <c r="AG229" s="407">
        <v>0</v>
      </c>
      <c r="AH229" s="407">
        <f t="shared" si="12"/>
        <v>123.2</v>
      </c>
      <c r="AI229" s="407">
        <f t="shared" si="13"/>
        <v>131.82400000000001</v>
      </c>
      <c r="AJ229" s="410"/>
    </row>
    <row r="230" spans="1:36" s="417" customFormat="1" ht="15.75" thickBot="1">
      <c r="A230" s="411">
        <v>38</v>
      </c>
      <c r="B230" s="412" t="s">
        <v>5042</v>
      </c>
      <c r="C230" s="412" t="s">
        <v>8234</v>
      </c>
      <c r="D230" s="412" t="s">
        <v>8233</v>
      </c>
      <c r="E230" s="412" t="s">
        <v>413</v>
      </c>
      <c r="F230" s="412" t="s">
        <v>8232</v>
      </c>
      <c r="G230" s="412"/>
      <c r="H230" s="412"/>
      <c r="I230" s="412"/>
      <c r="J230" s="412"/>
      <c r="K230" s="412"/>
      <c r="L230" s="412"/>
      <c r="M230" s="412" t="s">
        <v>113</v>
      </c>
      <c r="N230" s="412" t="s">
        <v>113</v>
      </c>
      <c r="O230" s="412" t="s">
        <v>8036</v>
      </c>
      <c r="P230" s="412"/>
      <c r="Q230" s="412"/>
      <c r="R230" s="412"/>
      <c r="S230" s="412"/>
      <c r="T230" s="412"/>
      <c r="U230" s="412" t="s">
        <v>8231</v>
      </c>
      <c r="V230" s="412" t="s">
        <v>68</v>
      </c>
      <c r="W230" s="412" t="s">
        <v>68</v>
      </c>
      <c r="X230" s="412" t="s">
        <v>68</v>
      </c>
      <c r="Y230" s="412" t="s">
        <v>68</v>
      </c>
      <c r="Z230" s="412" t="s">
        <v>69</v>
      </c>
      <c r="AA230" s="412"/>
      <c r="AB230" s="412" t="s">
        <v>5049</v>
      </c>
      <c r="AC230" s="413">
        <v>81</v>
      </c>
      <c r="AD230" s="413">
        <v>0</v>
      </c>
      <c r="AE230" s="413">
        <v>0</v>
      </c>
      <c r="AF230" s="414">
        <v>129.6</v>
      </c>
      <c r="AG230" s="414">
        <v>0</v>
      </c>
      <c r="AH230" s="414">
        <f t="shared" si="12"/>
        <v>129.6</v>
      </c>
      <c r="AI230" s="414">
        <f t="shared" si="13"/>
        <v>138.672</v>
      </c>
      <c r="AJ230" s="416"/>
    </row>
    <row r="231" spans="1:36" s="11" customFormat="1" ht="15.75" thickBot="1">
      <c r="A231" s="382"/>
      <c r="B231" s="68"/>
      <c r="C231" s="68"/>
      <c r="D231" s="68"/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15"/>
      <c r="AD231" s="15"/>
      <c r="AE231" s="15"/>
      <c r="AF231" s="376"/>
      <c r="AG231" s="376"/>
      <c r="AH231" s="407"/>
      <c r="AI231" s="407"/>
    </row>
    <row r="232" spans="1:36" s="622" customFormat="1" ht="15.75" thickBot="1">
      <c r="A232" s="439" t="s">
        <v>22</v>
      </c>
      <c r="B232" s="618" t="s">
        <v>23</v>
      </c>
      <c r="C232" s="618" t="s">
        <v>24</v>
      </c>
      <c r="D232" s="618" t="s">
        <v>25</v>
      </c>
      <c r="E232" s="618" t="s">
        <v>26</v>
      </c>
      <c r="F232" s="618" t="s">
        <v>27</v>
      </c>
      <c r="G232" s="618" t="s">
        <v>28</v>
      </c>
      <c r="H232" s="618" t="s">
        <v>29</v>
      </c>
      <c r="I232" s="618" t="s">
        <v>30</v>
      </c>
      <c r="J232" s="618" t="s">
        <v>31</v>
      </c>
      <c r="K232" s="618" t="s">
        <v>32</v>
      </c>
      <c r="L232" s="618" t="s">
        <v>33</v>
      </c>
      <c r="M232" s="618" t="s">
        <v>34</v>
      </c>
      <c r="N232" s="618" t="s">
        <v>35</v>
      </c>
      <c r="O232" s="618" t="s">
        <v>36</v>
      </c>
      <c r="P232" s="618" t="s">
        <v>37</v>
      </c>
      <c r="Q232" s="618" t="s">
        <v>38</v>
      </c>
      <c r="R232" s="618" t="s">
        <v>39</v>
      </c>
      <c r="S232" s="618" t="s">
        <v>40</v>
      </c>
      <c r="T232" s="618" t="s">
        <v>41</v>
      </c>
      <c r="U232" s="618" t="s">
        <v>42</v>
      </c>
      <c r="V232" s="618" t="s">
        <v>43</v>
      </c>
      <c r="W232" s="618" t="s">
        <v>44</v>
      </c>
      <c r="X232" s="618" t="s">
        <v>45</v>
      </c>
      <c r="Y232" s="618" t="s">
        <v>46</v>
      </c>
      <c r="Z232" s="618" t="s">
        <v>47</v>
      </c>
      <c r="AA232" s="618" t="s">
        <v>48</v>
      </c>
      <c r="AB232" s="618" t="s">
        <v>49</v>
      </c>
      <c r="AC232" s="377" t="s">
        <v>50</v>
      </c>
      <c r="AD232" s="377" t="s">
        <v>51</v>
      </c>
      <c r="AE232" s="377" t="s">
        <v>52</v>
      </c>
      <c r="AF232" s="377" t="s">
        <v>53</v>
      </c>
      <c r="AG232" s="377" t="s">
        <v>54</v>
      </c>
      <c r="AH232" s="995" t="s">
        <v>55</v>
      </c>
      <c r="AI232" s="995" t="s">
        <v>56</v>
      </c>
    </row>
    <row r="233" spans="1:36" s="409" customFormat="1">
      <c r="A233" s="404">
        <v>1</v>
      </c>
      <c r="B233" s="405" t="s">
        <v>8230</v>
      </c>
      <c r="C233" s="405" t="s">
        <v>8229</v>
      </c>
      <c r="D233" s="405" t="s">
        <v>8192</v>
      </c>
      <c r="E233" s="405" t="s">
        <v>304</v>
      </c>
      <c r="F233" s="405" t="s">
        <v>8228</v>
      </c>
      <c r="G233" s="405"/>
      <c r="H233" s="405"/>
      <c r="I233" s="405"/>
      <c r="J233" s="405"/>
      <c r="K233" s="405"/>
      <c r="L233" s="405"/>
      <c r="M233" s="405" t="s">
        <v>113</v>
      </c>
      <c r="N233" s="405" t="s">
        <v>113</v>
      </c>
      <c r="O233" s="405" t="s">
        <v>5047</v>
      </c>
      <c r="P233" s="405"/>
      <c r="Q233" s="405"/>
      <c r="R233" s="405"/>
      <c r="S233" s="405"/>
      <c r="T233" s="405"/>
      <c r="U233" s="405" t="s">
        <v>8227</v>
      </c>
      <c r="V233" s="405" t="s">
        <v>68</v>
      </c>
      <c r="W233" s="405" t="s">
        <v>68</v>
      </c>
      <c r="X233" s="405" t="s">
        <v>68</v>
      </c>
      <c r="Y233" s="405" t="s">
        <v>68</v>
      </c>
      <c r="Z233" s="405" t="s">
        <v>69</v>
      </c>
      <c r="AA233" s="405"/>
      <c r="AB233" s="405" t="s">
        <v>5075</v>
      </c>
      <c r="AC233" s="406">
        <v>22</v>
      </c>
      <c r="AD233" s="406">
        <v>0</v>
      </c>
      <c r="AE233" s="406">
        <v>0</v>
      </c>
      <c r="AF233" s="407">
        <v>35.200000000000003</v>
      </c>
      <c r="AG233" s="407">
        <v>0</v>
      </c>
      <c r="AH233" s="407">
        <f t="shared" ref="AH233:AH248" si="14">AF233-AG233</f>
        <v>35.200000000000003</v>
      </c>
      <c r="AI233" s="407">
        <f>AF233*1.07</f>
        <v>37.664000000000009</v>
      </c>
      <c r="AJ233" s="410"/>
    </row>
    <row r="234" spans="1:36" s="409" customFormat="1">
      <c r="A234" s="404">
        <v>2</v>
      </c>
      <c r="B234" s="405" t="s">
        <v>5294</v>
      </c>
      <c r="C234" s="405" t="s">
        <v>8226</v>
      </c>
      <c r="D234" s="405" t="s">
        <v>8192</v>
      </c>
      <c r="E234" s="405" t="s">
        <v>414</v>
      </c>
      <c r="F234" s="405" t="s">
        <v>8217</v>
      </c>
      <c r="G234" s="405"/>
      <c r="H234" s="405"/>
      <c r="I234" s="405"/>
      <c r="J234" s="405"/>
      <c r="K234" s="405"/>
      <c r="L234" s="405"/>
      <c r="M234" s="405" t="s">
        <v>113</v>
      </c>
      <c r="N234" s="405" t="s">
        <v>113</v>
      </c>
      <c r="O234" s="405" t="s">
        <v>8036</v>
      </c>
      <c r="P234" s="405"/>
      <c r="Q234" s="405"/>
      <c r="R234" s="405"/>
      <c r="S234" s="405"/>
      <c r="T234" s="405"/>
      <c r="U234" s="405" t="s">
        <v>8225</v>
      </c>
      <c r="V234" s="405" t="s">
        <v>68</v>
      </c>
      <c r="W234" s="405" t="s">
        <v>68</v>
      </c>
      <c r="X234" s="405" t="s">
        <v>68</v>
      </c>
      <c r="Y234" s="405" t="s">
        <v>68</v>
      </c>
      <c r="Z234" s="405" t="s">
        <v>69</v>
      </c>
      <c r="AA234" s="405"/>
      <c r="AB234" s="405" t="s">
        <v>5075</v>
      </c>
      <c r="AC234" s="406">
        <v>54</v>
      </c>
      <c r="AD234" s="406">
        <v>0</v>
      </c>
      <c r="AE234" s="406">
        <v>0</v>
      </c>
      <c r="AF234" s="407">
        <v>86.4</v>
      </c>
      <c r="AG234" s="407">
        <v>0</v>
      </c>
      <c r="AH234" s="407">
        <f t="shared" si="14"/>
        <v>86.4</v>
      </c>
      <c r="AI234" s="407">
        <f t="shared" ref="AI234:AI248" si="15">AF234*1.07</f>
        <v>92.448000000000008</v>
      </c>
      <c r="AJ234" s="410"/>
    </row>
    <row r="235" spans="1:36" s="409" customFormat="1">
      <c r="A235" s="404">
        <v>3</v>
      </c>
      <c r="B235" s="405" t="s">
        <v>5294</v>
      </c>
      <c r="C235" s="405" t="s">
        <v>8224</v>
      </c>
      <c r="D235" s="405" t="s">
        <v>8192</v>
      </c>
      <c r="E235" s="405" t="s">
        <v>414</v>
      </c>
      <c r="F235" s="405" t="s">
        <v>8217</v>
      </c>
      <c r="G235" s="405"/>
      <c r="H235" s="405"/>
      <c r="I235" s="405"/>
      <c r="J235" s="405"/>
      <c r="K235" s="405"/>
      <c r="L235" s="405"/>
      <c r="M235" s="405" t="s">
        <v>113</v>
      </c>
      <c r="N235" s="405" t="s">
        <v>113</v>
      </c>
      <c r="O235" s="405" t="s">
        <v>8036</v>
      </c>
      <c r="P235" s="405"/>
      <c r="Q235" s="405"/>
      <c r="R235" s="405"/>
      <c r="S235" s="405"/>
      <c r="T235" s="405"/>
      <c r="U235" s="405" t="s">
        <v>8223</v>
      </c>
      <c r="V235" s="405" t="s">
        <v>68</v>
      </c>
      <c r="W235" s="405" t="s">
        <v>68</v>
      </c>
      <c r="X235" s="405" t="s">
        <v>68</v>
      </c>
      <c r="Y235" s="405" t="s">
        <v>68</v>
      </c>
      <c r="Z235" s="405" t="s">
        <v>69</v>
      </c>
      <c r="AA235" s="405"/>
      <c r="AB235" s="405" t="s">
        <v>5075</v>
      </c>
      <c r="AC235" s="406">
        <v>54</v>
      </c>
      <c r="AD235" s="406">
        <v>0</v>
      </c>
      <c r="AE235" s="406">
        <v>0</v>
      </c>
      <c r="AF235" s="407">
        <v>86.4</v>
      </c>
      <c r="AG235" s="407">
        <v>0</v>
      </c>
      <c r="AH235" s="407">
        <f t="shared" si="14"/>
        <v>86.4</v>
      </c>
      <c r="AI235" s="407">
        <f t="shared" si="15"/>
        <v>92.448000000000008</v>
      </c>
      <c r="AJ235" s="410"/>
    </row>
    <row r="236" spans="1:36" s="409" customFormat="1">
      <c r="A236" s="404">
        <v>4</v>
      </c>
      <c r="B236" s="405" t="s">
        <v>5294</v>
      </c>
      <c r="C236" s="405" t="s">
        <v>8222</v>
      </c>
      <c r="D236" s="405" t="s">
        <v>8192</v>
      </c>
      <c r="E236" s="405" t="s">
        <v>414</v>
      </c>
      <c r="F236" s="405" t="s">
        <v>8217</v>
      </c>
      <c r="G236" s="405"/>
      <c r="H236" s="405"/>
      <c r="I236" s="405"/>
      <c r="J236" s="405"/>
      <c r="K236" s="405"/>
      <c r="L236" s="405"/>
      <c r="M236" s="405" t="s">
        <v>113</v>
      </c>
      <c r="N236" s="405" t="s">
        <v>113</v>
      </c>
      <c r="O236" s="405" t="s">
        <v>8036</v>
      </c>
      <c r="P236" s="405"/>
      <c r="Q236" s="405"/>
      <c r="R236" s="405"/>
      <c r="S236" s="405"/>
      <c r="T236" s="405"/>
      <c r="U236" s="405" t="s">
        <v>8221</v>
      </c>
      <c r="V236" s="405" t="s">
        <v>68</v>
      </c>
      <c r="W236" s="405" t="s">
        <v>68</v>
      </c>
      <c r="X236" s="405" t="s">
        <v>68</v>
      </c>
      <c r="Y236" s="405" t="s">
        <v>68</v>
      </c>
      <c r="Z236" s="405" t="s">
        <v>69</v>
      </c>
      <c r="AA236" s="405"/>
      <c r="AB236" s="405" t="s">
        <v>5075</v>
      </c>
      <c r="AC236" s="406">
        <v>54</v>
      </c>
      <c r="AD236" s="406">
        <v>0</v>
      </c>
      <c r="AE236" s="406">
        <v>0</v>
      </c>
      <c r="AF236" s="407">
        <v>86.4</v>
      </c>
      <c r="AG236" s="407">
        <v>0</v>
      </c>
      <c r="AH236" s="407">
        <f t="shared" si="14"/>
        <v>86.4</v>
      </c>
      <c r="AI236" s="407">
        <f t="shared" si="15"/>
        <v>92.448000000000008</v>
      </c>
      <c r="AJ236" s="410"/>
    </row>
    <row r="237" spans="1:36" s="409" customFormat="1">
      <c r="A237" s="404">
        <v>5</v>
      </c>
      <c r="B237" s="405" t="s">
        <v>5294</v>
      </c>
      <c r="C237" s="405" t="s">
        <v>8220</v>
      </c>
      <c r="D237" s="405" t="s">
        <v>8192</v>
      </c>
      <c r="E237" s="405" t="s">
        <v>414</v>
      </c>
      <c r="F237" s="405" t="s">
        <v>8217</v>
      </c>
      <c r="G237" s="405"/>
      <c r="H237" s="405"/>
      <c r="I237" s="405"/>
      <c r="J237" s="405"/>
      <c r="K237" s="405"/>
      <c r="L237" s="405"/>
      <c r="M237" s="405" t="s">
        <v>113</v>
      </c>
      <c r="N237" s="405" t="s">
        <v>113</v>
      </c>
      <c r="O237" s="405" t="s">
        <v>8036</v>
      </c>
      <c r="P237" s="405"/>
      <c r="Q237" s="405"/>
      <c r="R237" s="405"/>
      <c r="S237" s="405"/>
      <c r="T237" s="405"/>
      <c r="U237" s="405" t="s">
        <v>8219</v>
      </c>
      <c r="V237" s="405" t="s">
        <v>68</v>
      </c>
      <c r="W237" s="405" t="s">
        <v>68</v>
      </c>
      <c r="X237" s="405" t="s">
        <v>68</v>
      </c>
      <c r="Y237" s="405" t="s">
        <v>68</v>
      </c>
      <c r="Z237" s="405" t="s">
        <v>69</v>
      </c>
      <c r="AA237" s="405"/>
      <c r="AB237" s="405" t="s">
        <v>5075</v>
      </c>
      <c r="AC237" s="406">
        <v>54</v>
      </c>
      <c r="AD237" s="406">
        <v>0</v>
      </c>
      <c r="AE237" s="406">
        <v>0</v>
      </c>
      <c r="AF237" s="407">
        <v>86.4</v>
      </c>
      <c r="AG237" s="407">
        <v>0</v>
      </c>
      <c r="AH237" s="407">
        <f t="shared" si="14"/>
        <v>86.4</v>
      </c>
      <c r="AI237" s="407">
        <f t="shared" si="15"/>
        <v>92.448000000000008</v>
      </c>
      <c r="AJ237" s="410"/>
    </row>
    <row r="238" spans="1:36" s="409" customFormat="1">
      <c r="A238" s="404">
        <v>6</v>
      </c>
      <c r="B238" s="405" t="s">
        <v>5294</v>
      </c>
      <c r="C238" s="405" t="s">
        <v>8218</v>
      </c>
      <c r="D238" s="405" t="s">
        <v>8192</v>
      </c>
      <c r="E238" s="405" t="s">
        <v>414</v>
      </c>
      <c r="F238" s="405" t="s">
        <v>8217</v>
      </c>
      <c r="G238" s="405"/>
      <c r="H238" s="405"/>
      <c r="I238" s="405"/>
      <c r="J238" s="405"/>
      <c r="K238" s="405"/>
      <c r="L238" s="405"/>
      <c r="M238" s="405" t="s">
        <v>113</v>
      </c>
      <c r="N238" s="405" t="s">
        <v>113</v>
      </c>
      <c r="O238" s="405" t="s">
        <v>8036</v>
      </c>
      <c r="P238" s="405"/>
      <c r="Q238" s="405"/>
      <c r="R238" s="405"/>
      <c r="S238" s="405"/>
      <c r="T238" s="405"/>
      <c r="U238" s="405" t="s">
        <v>8216</v>
      </c>
      <c r="V238" s="405" t="s">
        <v>68</v>
      </c>
      <c r="W238" s="405" t="s">
        <v>68</v>
      </c>
      <c r="X238" s="405" t="s">
        <v>68</v>
      </c>
      <c r="Y238" s="405" t="s">
        <v>68</v>
      </c>
      <c r="Z238" s="405" t="s">
        <v>69</v>
      </c>
      <c r="AA238" s="405"/>
      <c r="AB238" s="405" t="s">
        <v>5075</v>
      </c>
      <c r="AC238" s="406">
        <v>54</v>
      </c>
      <c r="AD238" s="406">
        <v>0</v>
      </c>
      <c r="AE238" s="406">
        <v>0</v>
      </c>
      <c r="AF238" s="407">
        <v>86.4</v>
      </c>
      <c r="AG238" s="407">
        <v>0</v>
      </c>
      <c r="AH238" s="407">
        <f t="shared" si="14"/>
        <v>86.4</v>
      </c>
      <c r="AI238" s="407">
        <f t="shared" si="15"/>
        <v>92.448000000000008</v>
      </c>
      <c r="AJ238" s="410"/>
    </row>
    <row r="239" spans="1:36" s="409" customFormat="1">
      <c r="A239" s="404">
        <v>7</v>
      </c>
      <c r="B239" s="405" t="s">
        <v>5294</v>
      </c>
      <c r="C239" s="405" t="s">
        <v>8215</v>
      </c>
      <c r="D239" s="405" t="s">
        <v>8192</v>
      </c>
      <c r="E239" s="405" t="s">
        <v>414</v>
      </c>
      <c r="F239" s="405" t="s">
        <v>8214</v>
      </c>
      <c r="G239" s="405"/>
      <c r="H239" s="405"/>
      <c r="I239" s="405"/>
      <c r="J239" s="405"/>
      <c r="K239" s="405"/>
      <c r="L239" s="405"/>
      <c r="M239" s="405" t="s">
        <v>113</v>
      </c>
      <c r="N239" s="405" t="s">
        <v>113</v>
      </c>
      <c r="O239" s="405" t="s">
        <v>8036</v>
      </c>
      <c r="P239" s="405"/>
      <c r="Q239" s="405"/>
      <c r="R239" s="405"/>
      <c r="S239" s="405"/>
      <c r="T239" s="405"/>
      <c r="U239" s="405" t="s">
        <v>8213</v>
      </c>
      <c r="V239" s="405" t="s">
        <v>68</v>
      </c>
      <c r="W239" s="405" t="s">
        <v>68</v>
      </c>
      <c r="X239" s="405" t="s">
        <v>68</v>
      </c>
      <c r="Y239" s="405" t="s">
        <v>68</v>
      </c>
      <c r="Z239" s="405" t="s">
        <v>69</v>
      </c>
      <c r="AA239" s="405"/>
      <c r="AB239" s="405" t="s">
        <v>5075</v>
      </c>
      <c r="AC239" s="406">
        <v>30</v>
      </c>
      <c r="AD239" s="406">
        <v>0</v>
      </c>
      <c r="AE239" s="406">
        <v>0</v>
      </c>
      <c r="AF239" s="407">
        <v>48</v>
      </c>
      <c r="AG239" s="407">
        <v>0</v>
      </c>
      <c r="AH239" s="407">
        <f t="shared" si="14"/>
        <v>48</v>
      </c>
      <c r="AI239" s="407">
        <f t="shared" si="15"/>
        <v>51.36</v>
      </c>
      <c r="AJ239" s="410"/>
    </row>
    <row r="240" spans="1:36" s="409" customFormat="1">
      <c r="A240" s="404">
        <v>8</v>
      </c>
      <c r="B240" s="405" t="s">
        <v>5294</v>
      </c>
      <c r="C240" s="405" t="s">
        <v>8212</v>
      </c>
      <c r="D240" s="405" t="s">
        <v>8192</v>
      </c>
      <c r="E240" s="405" t="s">
        <v>414</v>
      </c>
      <c r="F240" s="405" t="s">
        <v>8209</v>
      </c>
      <c r="G240" s="405"/>
      <c r="H240" s="405"/>
      <c r="I240" s="405"/>
      <c r="J240" s="405"/>
      <c r="K240" s="405"/>
      <c r="L240" s="405"/>
      <c r="M240" s="405" t="s">
        <v>113</v>
      </c>
      <c r="N240" s="405" t="s">
        <v>113</v>
      </c>
      <c r="O240" s="405" t="s">
        <v>8036</v>
      </c>
      <c r="P240" s="405"/>
      <c r="Q240" s="405"/>
      <c r="R240" s="405"/>
      <c r="S240" s="405"/>
      <c r="T240" s="405"/>
      <c r="U240" s="405" t="s">
        <v>8211</v>
      </c>
      <c r="V240" s="405" t="s">
        <v>68</v>
      </c>
      <c r="W240" s="405" t="s">
        <v>68</v>
      </c>
      <c r="X240" s="405" t="s">
        <v>68</v>
      </c>
      <c r="Y240" s="405" t="s">
        <v>68</v>
      </c>
      <c r="Z240" s="405" t="s">
        <v>69</v>
      </c>
      <c r="AA240" s="405"/>
      <c r="AB240" s="405" t="s">
        <v>5075</v>
      </c>
      <c r="AC240" s="406">
        <v>30</v>
      </c>
      <c r="AD240" s="406">
        <v>0</v>
      </c>
      <c r="AE240" s="406">
        <v>0</v>
      </c>
      <c r="AF240" s="407">
        <v>48</v>
      </c>
      <c r="AG240" s="407">
        <v>0</v>
      </c>
      <c r="AH240" s="407">
        <f t="shared" si="14"/>
        <v>48</v>
      </c>
      <c r="AI240" s="407">
        <f t="shared" si="15"/>
        <v>51.36</v>
      </c>
      <c r="AJ240" s="410"/>
    </row>
    <row r="241" spans="1:36" s="409" customFormat="1">
      <c r="A241" s="404">
        <v>9</v>
      </c>
      <c r="B241" s="405" t="s">
        <v>5294</v>
      </c>
      <c r="C241" s="405" t="s">
        <v>8210</v>
      </c>
      <c r="D241" s="405" t="s">
        <v>8192</v>
      </c>
      <c r="E241" s="405" t="s">
        <v>414</v>
      </c>
      <c r="F241" s="405" t="s">
        <v>8209</v>
      </c>
      <c r="G241" s="405"/>
      <c r="H241" s="405"/>
      <c r="I241" s="405"/>
      <c r="J241" s="405"/>
      <c r="K241" s="405"/>
      <c r="L241" s="405"/>
      <c r="M241" s="405" t="s">
        <v>113</v>
      </c>
      <c r="N241" s="405" t="s">
        <v>113</v>
      </c>
      <c r="O241" s="405" t="s">
        <v>8036</v>
      </c>
      <c r="P241" s="405"/>
      <c r="Q241" s="405"/>
      <c r="R241" s="405"/>
      <c r="S241" s="405"/>
      <c r="T241" s="405"/>
      <c r="U241" s="405" t="s">
        <v>8208</v>
      </c>
      <c r="V241" s="405" t="s">
        <v>68</v>
      </c>
      <c r="W241" s="405" t="s">
        <v>68</v>
      </c>
      <c r="X241" s="405" t="s">
        <v>68</v>
      </c>
      <c r="Y241" s="405" t="s">
        <v>68</v>
      </c>
      <c r="Z241" s="405" t="s">
        <v>69</v>
      </c>
      <c r="AA241" s="405"/>
      <c r="AB241" s="405" t="s">
        <v>5075</v>
      </c>
      <c r="AC241" s="406">
        <v>30</v>
      </c>
      <c r="AD241" s="406">
        <v>0</v>
      </c>
      <c r="AE241" s="406">
        <v>0</v>
      </c>
      <c r="AF241" s="407">
        <v>48</v>
      </c>
      <c r="AG241" s="407">
        <v>0</v>
      </c>
      <c r="AH241" s="407">
        <f t="shared" si="14"/>
        <v>48</v>
      </c>
      <c r="AI241" s="407">
        <f t="shared" si="15"/>
        <v>51.36</v>
      </c>
      <c r="AJ241" s="410"/>
    </row>
    <row r="242" spans="1:36" s="409" customFormat="1">
      <c r="A242" s="404">
        <v>10</v>
      </c>
      <c r="B242" s="405" t="s">
        <v>5294</v>
      </c>
      <c r="C242" s="405" t="s">
        <v>8207</v>
      </c>
      <c r="D242" s="405" t="s">
        <v>8192</v>
      </c>
      <c r="E242" s="405" t="s">
        <v>414</v>
      </c>
      <c r="F242" s="405" t="s">
        <v>8204</v>
      </c>
      <c r="G242" s="405"/>
      <c r="H242" s="405"/>
      <c r="I242" s="405"/>
      <c r="J242" s="405"/>
      <c r="K242" s="405"/>
      <c r="L242" s="405"/>
      <c r="M242" s="405" t="s">
        <v>113</v>
      </c>
      <c r="N242" s="405" t="s">
        <v>113</v>
      </c>
      <c r="O242" s="405" t="s">
        <v>8036</v>
      </c>
      <c r="P242" s="405"/>
      <c r="Q242" s="405"/>
      <c r="R242" s="405"/>
      <c r="S242" s="405"/>
      <c r="T242" s="405"/>
      <c r="U242" s="405" t="s">
        <v>8206</v>
      </c>
      <c r="V242" s="405" t="s">
        <v>68</v>
      </c>
      <c r="W242" s="405" t="s">
        <v>68</v>
      </c>
      <c r="X242" s="405" t="s">
        <v>68</v>
      </c>
      <c r="Y242" s="405" t="s">
        <v>68</v>
      </c>
      <c r="Z242" s="405" t="s">
        <v>69</v>
      </c>
      <c r="AA242" s="405"/>
      <c r="AB242" s="405" t="s">
        <v>5075</v>
      </c>
      <c r="AC242" s="406">
        <v>30</v>
      </c>
      <c r="AD242" s="406">
        <v>0</v>
      </c>
      <c r="AE242" s="406">
        <v>0</v>
      </c>
      <c r="AF242" s="407">
        <v>48</v>
      </c>
      <c r="AG242" s="407">
        <v>0</v>
      </c>
      <c r="AH242" s="407">
        <f t="shared" si="14"/>
        <v>48</v>
      </c>
      <c r="AI242" s="407">
        <f t="shared" si="15"/>
        <v>51.36</v>
      </c>
      <c r="AJ242" s="410"/>
    </row>
    <row r="243" spans="1:36" s="409" customFormat="1">
      <c r="A243" s="404">
        <v>11</v>
      </c>
      <c r="B243" s="405" t="s">
        <v>5294</v>
      </c>
      <c r="C243" s="405" t="s">
        <v>8205</v>
      </c>
      <c r="D243" s="405" t="s">
        <v>8192</v>
      </c>
      <c r="E243" s="405" t="s">
        <v>414</v>
      </c>
      <c r="F243" s="405" t="s">
        <v>8204</v>
      </c>
      <c r="G243" s="405"/>
      <c r="H243" s="405"/>
      <c r="I243" s="405"/>
      <c r="J243" s="405"/>
      <c r="K243" s="405"/>
      <c r="L243" s="405"/>
      <c r="M243" s="405" t="s">
        <v>113</v>
      </c>
      <c r="N243" s="405" t="s">
        <v>113</v>
      </c>
      <c r="O243" s="405" t="s">
        <v>8036</v>
      </c>
      <c r="P243" s="405"/>
      <c r="Q243" s="405"/>
      <c r="R243" s="405"/>
      <c r="S243" s="405"/>
      <c r="T243" s="405"/>
      <c r="U243" s="405" t="s">
        <v>8203</v>
      </c>
      <c r="V243" s="405" t="s">
        <v>68</v>
      </c>
      <c r="W243" s="405" t="s">
        <v>68</v>
      </c>
      <c r="X243" s="405" t="s">
        <v>68</v>
      </c>
      <c r="Y243" s="405" t="s">
        <v>68</v>
      </c>
      <c r="Z243" s="405" t="s">
        <v>69</v>
      </c>
      <c r="AA243" s="405"/>
      <c r="AB243" s="405" t="s">
        <v>5075</v>
      </c>
      <c r="AC243" s="406">
        <v>30</v>
      </c>
      <c r="AD243" s="406">
        <v>0</v>
      </c>
      <c r="AE243" s="406">
        <v>0</v>
      </c>
      <c r="AF243" s="407">
        <v>48</v>
      </c>
      <c r="AG243" s="407">
        <v>0</v>
      </c>
      <c r="AH243" s="407">
        <f t="shared" si="14"/>
        <v>48</v>
      </c>
      <c r="AI243" s="407">
        <f t="shared" si="15"/>
        <v>51.36</v>
      </c>
      <c r="AJ243" s="410"/>
    </row>
    <row r="244" spans="1:36" s="409" customFormat="1">
      <c r="A244" s="404">
        <v>12</v>
      </c>
      <c r="B244" s="405" t="s">
        <v>5294</v>
      </c>
      <c r="C244" s="405" t="s">
        <v>8202</v>
      </c>
      <c r="D244" s="405" t="s">
        <v>8192</v>
      </c>
      <c r="E244" s="405" t="s">
        <v>381</v>
      </c>
      <c r="F244" s="405" t="s">
        <v>8197</v>
      </c>
      <c r="G244" s="405"/>
      <c r="H244" s="405"/>
      <c r="I244" s="405"/>
      <c r="J244" s="405"/>
      <c r="K244" s="405"/>
      <c r="L244" s="405"/>
      <c r="M244" s="405" t="s">
        <v>113</v>
      </c>
      <c r="N244" s="405" t="s">
        <v>113</v>
      </c>
      <c r="O244" s="405" t="s">
        <v>8036</v>
      </c>
      <c r="P244" s="405"/>
      <c r="Q244" s="405"/>
      <c r="R244" s="405"/>
      <c r="S244" s="405"/>
      <c r="T244" s="405"/>
      <c r="U244" s="405" t="s">
        <v>8201</v>
      </c>
      <c r="V244" s="405" t="s">
        <v>68</v>
      </c>
      <c r="W244" s="405" t="s">
        <v>68</v>
      </c>
      <c r="X244" s="405" t="s">
        <v>68</v>
      </c>
      <c r="Y244" s="405" t="s">
        <v>68</v>
      </c>
      <c r="Z244" s="405" t="s">
        <v>69</v>
      </c>
      <c r="AA244" s="405"/>
      <c r="AB244" s="405" t="s">
        <v>5075</v>
      </c>
      <c r="AC244" s="406">
        <v>30</v>
      </c>
      <c r="AD244" s="406">
        <v>0</v>
      </c>
      <c r="AE244" s="406">
        <v>0</v>
      </c>
      <c r="AF244" s="407">
        <v>48</v>
      </c>
      <c r="AG244" s="407">
        <v>0</v>
      </c>
      <c r="AH244" s="407">
        <f t="shared" si="14"/>
        <v>48</v>
      </c>
      <c r="AI244" s="407">
        <f t="shared" si="15"/>
        <v>51.36</v>
      </c>
      <c r="AJ244" s="410"/>
    </row>
    <row r="245" spans="1:36" s="409" customFormat="1">
      <c r="A245" s="404">
        <v>13</v>
      </c>
      <c r="B245" s="405" t="s">
        <v>5294</v>
      </c>
      <c r="C245" s="405" t="s">
        <v>8200</v>
      </c>
      <c r="D245" s="405" t="s">
        <v>8192</v>
      </c>
      <c r="E245" s="405" t="s">
        <v>381</v>
      </c>
      <c r="F245" s="405" t="s">
        <v>8197</v>
      </c>
      <c r="G245" s="405"/>
      <c r="H245" s="405"/>
      <c r="I245" s="405"/>
      <c r="J245" s="405"/>
      <c r="K245" s="405"/>
      <c r="L245" s="405"/>
      <c r="M245" s="405" t="s">
        <v>113</v>
      </c>
      <c r="N245" s="405" t="s">
        <v>113</v>
      </c>
      <c r="O245" s="405" t="s">
        <v>8036</v>
      </c>
      <c r="P245" s="405"/>
      <c r="Q245" s="405"/>
      <c r="R245" s="405"/>
      <c r="S245" s="405"/>
      <c r="T245" s="405"/>
      <c r="U245" s="405" t="s">
        <v>8199</v>
      </c>
      <c r="V245" s="405" t="s">
        <v>68</v>
      </c>
      <c r="W245" s="405" t="s">
        <v>68</v>
      </c>
      <c r="X245" s="405" t="s">
        <v>68</v>
      </c>
      <c r="Y245" s="405" t="s">
        <v>68</v>
      </c>
      <c r="Z245" s="405" t="s">
        <v>69</v>
      </c>
      <c r="AA245" s="405"/>
      <c r="AB245" s="405" t="s">
        <v>5075</v>
      </c>
      <c r="AC245" s="406">
        <v>30</v>
      </c>
      <c r="AD245" s="406">
        <v>0</v>
      </c>
      <c r="AE245" s="406">
        <v>0</v>
      </c>
      <c r="AF245" s="407">
        <v>48</v>
      </c>
      <c r="AG245" s="407">
        <v>0</v>
      </c>
      <c r="AH245" s="407">
        <f t="shared" si="14"/>
        <v>48</v>
      </c>
      <c r="AI245" s="407">
        <f t="shared" si="15"/>
        <v>51.36</v>
      </c>
      <c r="AJ245" s="410"/>
    </row>
    <row r="246" spans="1:36" s="409" customFormat="1">
      <c r="A246" s="404">
        <v>14</v>
      </c>
      <c r="B246" s="405" t="s">
        <v>5294</v>
      </c>
      <c r="C246" s="405" t="s">
        <v>8198</v>
      </c>
      <c r="D246" s="405" t="s">
        <v>8192</v>
      </c>
      <c r="E246" s="405" t="s">
        <v>381</v>
      </c>
      <c r="F246" s="405" t="s">
        <v>8197</v>
      </c>
      <c r="G246" s="405"/>
      <c r="H246" s="405"/>
      <c r="I246" s="405"/>
      <c r="J246" s="405"/>
      <c r="K246" s="405"/>
      <c r="L246" s="405"/>
      <c r="M246" s="405" t="s">
        <v>113</v>
      </c>
      <c r="N246" s="405" t="s">
        <v>113</v>
      </c>
      <c r="O246" s="405" t="s">
        <v>8036</v>
      </c>
      <c r="P246" s="405"/>
      <c r="Q246" s="405"/>
      <c r="R246" s="405"/>
      <c r="S246" s="405"/>
      <c r="T246" s="405"/>
      <c r="U246" s="405" t="s">
        <v>8196</v>
      </c>
      <c r="V246" s="405" t="s">
        <v>68</v>
      </c>
      <c r="W246" s="405" t="s">
        <v>68</v>
      </c>
      <c r="X246" s="405" t="s">
        <v>68</v>
      </c>
      <c r="Y246" s="405" t="s">
        <v>68</v>
      </c>
      <c r="Z246" s="405" t="s">
        <v>69</v>
      </c>
      <c r="AA246" s="405"/>
      <c r="AB246" s="405" t="s">
        <v>5075</v>
      </c>
      <c r="AC246" s="406">
        <v>30</v>
      </c>
      <c r="AD246" s="406">
        <v>0</v>
      </c>
      <c r="AE246" s="406">
        <v>0</v>
      </c>
      <c r="AF246" s="407">
        <v>48</v>
      </c>
      <c r="AG246" s="407">
        <v>0</v>
      </c>
      <c r="AH246" s="407">
        <f t="shared" si="14"/>
        <v>48</v>
      </c>
      <c r="AI246" s="407">
        <f t="shared" si="15"/>
        <v>51.36</v>
      </c>
      <c r="AJ246" s="410"/>
    </row>
    <row r="247" spans="1:36" s="409" customFormat="1">
      <c r="A247" s="404">
        <v>15</v>
      </c>
      <c r="B247" s="405" t="s">
        <v>5294</v>
      </c>
      <c r="C247" s="405" t="s">
        <v>8195</v>
      </c>
      <c r="D247" s="405" t="s">
        <v>8192</v>
      </c>
      <c r="E247" s="405" t="s">
        <v>414</v>
      </c>
      <c r="F247" s="405" t="s">
        <v>8191</v>
      </c>
      <c r="G247" s="405"/>
      <c r="H247" s="405"/>
      <c r="I247" s="405"/>
      <c r="J247" s="405"/>
      <c r="K247" s="405"/>
      <c r="L247" s="405"/>
      <c r="M247" s="405" t="s">
        <v>113</v>
      </c>
      <c r="N247" s="405" t="s">
        <v>113</v>
      </c>
      <c r="O247" s="405" t="s">
        <v>8036</v>
      </c>
      <c r="P247" s="405"/>
      <c r="Q247" s="405"/>
      <c r="R247" s="405"/>
      <c r="S247" s="405"/>
      <c r="T247" s="405"/>
      <c r="U247" s="405" t="s">
        <v>8194</v>
      </c>
      <c r="V247" s="405" t="s">
        <v>68</v>
      </c>
      <c r="W247" s="405" t="s">
        <v>68</v>
      </c>
      <c r="X247" s="405" t="s">
        <v>68</v>
      </c>
      <c r="Y247" s="405" t="s">
        <v>68</v>
      </c>
      <c r="Z247" s="405" t="s">
        <v>69</v>
      </c>
      <c r="AA247" s="405"/>
      <c r="AB247" s="405" t="s">
        <v>5075</v>
      </c>
      <c r="AC247" s="406">
        <v>30</v>
      </c>
      <c r="AD247" s="406">
        <v>0</v>
      </c>
      <c r="AE247" s="406">
        <v>0</v>
      </c>
      <c r="AF247" s="407">
        <v>48</v>
      </c>
      <c r="AG247" s="407">
        <v>0</v>
      </c>
      <c r="AH247" s="407">
        <f t="shared" si="14"/>
        <v>48</v>
      </c>
      <c r="AI247" s="407">
        <f t="shared" si="15"/>
        <v>51.36</v>
      </c>
      <c r="AJ247" s="410"/>
    </row>
    <row r="248" spans="1:36" s="417" customFormat="1" ht="15.75" thickBot="1">
      <c r="A248" s="411">
        <v>16</v>
      </c>
      <c r="B248" s="412" t="s">
        <v>5294</v>
      </c>
      <c r="C248" s="412" t="s">
        <v>8193</v>
      </c>
      <c r="D248" s="412" t="s">
        <v>8192</v>
      </c>
      <c r="E248" s="412" t="s">
        <v>414</v>
      </c>
      <c r="F248" s="412" t="s">
        <v>8191</v>
      </c>
      <c r="G248" s="412"/>
      <c r="H248" s="412"/>
      <c r="I248" s="412"/>
      <c r="J248" s="412"/>
      <c r="K248" s="412"/>
      <c r="L248" s="412"/>
      <c r="M248" s="412" t="s">
        <v>113</v>
      </c>
      <c r="N248" s="412" t="s">
        <v>113</v>
      </c>
      <c r="O248" s="412" t="s">
        <v>8036</v>
      </c>
      <c r="P248" s="412"/>
      <c r="Q248" s="412"/>
      <c r="R248" s="412"/>
      <c r="S248" s="412"/>
      <c r="T248" s="412"/>
      <c r="U248" s="412" t="s">
        <v>8190</v>
      </c>
      <c r="V248" s="412" t="s">
        <v>68</v>
      </c>
      <c r="W248" s="412" t="s">
        <v>68</v>
      </c>
      <c r="X248" s="412" t="s">
        <v>68</v>
      </c>
      <c r="Y248" s="412" t="s">
        <v>68</v>
      </c>
      <c r="Z248" s="412" t="s">
        <v>69</v>
      </c>
      <c r="AA248" s="412"/>
      <c r="AB248" s="412" t="s">
        <v>5075</v>
      </c>
      <c r="AC248" s="413">
        <v>30</v>
      </c>
      <c r="AD248" s="413">
        <v>0</v>
      </c>
      <c r="AE248" s="413">
        <v>0</v>
      </c>
      <c r="AF248" s="414">
        <v>48</v>
      </c>
      <c r="AG248" s="414">
        <v>0</v>
      </c>
      <c r="AH248" s="414">
        <f t="shared" si="14"/>
        <v>48</v>
      </c>
      <c r="AI248" s="414">
        <f t="shared" si="15"/>
        <v>51.36</v>
      </c>
      <c r="AJ248" s="416"/>
    </row>
    <row r="249" spans="1:36" s="11" customFormat="1" ht="15.75" thickBot="1">
      <c r="A249" s="382"/>
      <c r="B249" s="68"/>
      <c r="C249" s="68"/>
      <c r="D249" s="68"/>
      <c r="E249" s="68"/>
      <c r="F249" s="68"/>
      <c r="G249" s="68"/>
      <c r="H249" s="68"/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  <c r="AA249" s="68"/>
      <c r="AB249" s="68"/>
      <c r="AC249" s="15"/>
      <c r="AD249" s="15"/>
      <c r="AE249" s="15"/>
      <c r="AF249" s="376"/>
      <c r="AG249" s="376"/>
      <c r="AH249" s="407"/>
      <c r="AI249" s="407"/>
    </row>
    <row r="250" spans="1:36" s="622" customFormat="1" ht="15.75" thickBot="1">
      <c r="A250" s="439" t="s">
        <v>22</v>
      </c>
      <c r="B250" s="618" t="s">
        <v>23</v>
      </c>
      <c r="C250" s="618" t="s">
        <v>24</v>
      </c>
      <c r="D250" s="618" t="s">
        <v>25</v>
      </c>
      <c r="E250" s="618" t="s">
        <v>26</v>
      </c>
      <c r="F250" s="618" t="s">
        <v>27</v>
      </c>
      <c r="G250" s="618" t="s">
        <v>28</v>
      </c>
      <c r="H250" s="618" t="s">
        <v>29</v>
      </c>
      <c r="I250" s="618" t="s">
        <v>30</v>
      </c>
      <c r="J250" s="618" t="s">
        <v>31</v>
      </c>
      <c r="K250" s="618" t="s">
        <v>32</v>
      </c>
      <c r="L250" s="618" t="s">
        <v>33</v>
      </c>
      <c r="M250" s="618" t="s">
        <v>34</v>
      </c>
      <c r="N250" s="618" t="s">
        <v>35</v>
      </c>
      <c r="O250" s="618" t="s">
        <v>36</v>
      </c>
      <c r="P250" s="618" t="s">
        <v>37</v>
      </c>
      <c r="Q250" s="618" t="s">
        <v>38</v>
      </c>
      <c r="R250" s="618" t="s">
        <v>39</v>
      </c>
      <c r="S250" s="618" t="s">
        <v>40</v>
      </c>
      <c r="T250" s="618" t="s">
        <v>41</v>
      </c>
      <c r="U250" s="618" t="s">
        <v>42</v>
      </c>
      <c r="V250" s="618" t="s">
        <v>43</v>
      </c>
      <c r="W250" s="618" t="s">
        <v>44</v>
      </c>
      <c r="X250" s="618" t="s">
        <v>45</v>
      </c>
      <c r="Y250" s="618" t="s">
        <v>46</v>
      </c>
      <c r="Z250" s="618" t="s">
        <v>47</v>
      </c>
      <c r="AA250" s="618" t="s">
        <v>48</v>
      </c>
      <c r="AB250" s="618" t="s">
        <v>49</v>
      </c>
      <c r="AC250" s="377" t="s">
        <v>50</v>
      </c>
      <c r="AD250" s="377" t="s">
        <v>51</v>
      </c>
      <c r="AE250" s="377" t="s">
        <v>52</v>
      </c>
      <c r="AF250" s="377" t="s">
        <v>53</v>
      </c>
      <c r="AG250" s="377" t="s">
        <v>54</v>
      </c>
      <c r="AH250" s="995" t="s">
        <v>55</v>
      </c>
      <c r="AI250" s="995" t="s">
        <v>56</v>
      </c>
    </row>
    <row r="251" spans="1:36" s="409" customFormat="1">
      <c r="A251" s="404">
        <v>1</v>
      </c>
      <c r="B251" s="405" t="s">
        <v>5042</v>
      </c>
      <c r="C251" s="405" t="s">
        <v>8189</v>
      </c>
      <c r="D251" s="405" t="s">
        <v>8098</v>
      </c>
      <c r="E251" s="405" t="s">
        <v>417</v>
      </c>
      <c r="F251" s="405">
        <v>2960</v>
      </c>
      <c r="G251" s="405"/>
      <c r="H251" s="405"/>
      <c r="I251" s="405"/>
      <c r="J251" s="405"/>
      <c r="K251" s="405"/>
      <c r="L251" s="405"/>
      <c r="M251" s="405" t="s">
        <v>113</v>
      </c>
      <c r="N251" s="405" t="s">
        <v>113</v>
      </c>
      <c r="O251" s="405" t="s">
        <v>8036</v>
      </c>
      <c r="P251" s="405"/>
      <c r="Q251" s="405"/>
      <c r="R251" s="405"/>
      <c r="S251" s="405"/>
      <c r="T251" s="405"/>
      <c r="U251" s="405" t="s">
        <v>8188</v>
      </c>
      <c r="V251" s="405" t="s">
        <v>68</v>
      </c>
      <c r="W251" s="405" t="s">
        <v>68</v>
      </c>
      <c r="X251" s="405" t="s">
        <v>68</v>
      </c>
      <c r="Y251" s="405" t="s">
        <v>68</v>
      </c>
      <c r="Z251" s="405" t="s">
        <v>69</v>
      </c>
      <c r="AA251" s="405"/>
      <c r="AB251" s="405" t="s">
        <v>5049</v>
      </c>
      <c r="AC251" s="406">
        <v>14</v>
      </c>
      <c r="AD251" s="406">
        <v>0</v>
      </c>
      <c r="AE251" s="406">
        <v>0</v>
      </c>
      <c r="AF251" s="407">
        <v>22.400000000000002</v>
      </c>
      <c r="AG251" s="407">
        <v>0</v>
      </c>
      <c r="AH251" s="407">
        <f t="shared" ref="AH251:AH296" si="16">AF251-AG251</f>
        <v>22.400000000000002</v>
      </c>
      <c r="AI251" s="407">
        <f>AF251*1.07</f>
        <v>23.968000000000004</v>
      </c>
      <c r="AJ251" s="410"/>
    </row>
    <row r="252" spans="1:36" s="409" customFormat="1">
      <c r="A252" s="404">
        <v>2</v>
      </c>
      <c r="B252" s="405" t="s">
        <v>5042</v>
      </c>
      <c r="C252" s="405" t="s">
        <v>8187</v>
      </c>
      <c r="D252" s="405" t="s">
        <v>8098</v>
      </c>
      <c r="E252" s="405" t="s">
        <v>417</v>
      </c>
      <c r="F252" s="405" t="s">
        <v>8102</v>
      </c>
      <c r="G252" s="405"/>
      <c r="H252" s="405"/>
      <c r="I252" s="405"/>
      <c r="J252" s="405"/>
      <c r="K252" s="405"/>
      <c r="L252" s="405"/>
      <c r="M252" s="405" t="s">
        <v>113</v>
      </c>
      <c r="N252" s="405" t="s">
        <v>113</v>
      </c>
      <c r="O252" s="405" t="s">
        <v>8036</v>
      </c>
      <c r="P252" s="405"/>
      <c r="Q252" s="405"/>
      <c r="R252" s="405"/>
      <c r="S252" s="405"/>
      <c r="T252" s="405"/>
      <c r="U252" s="405" t="s">
        <v>8186</v>
      </c>
      <c r="V252" s="405" t="s">
        <v>68</v>
      </c>
      <c r="W252" s="405" t="s">
        <v>68</v>
      </c>
      <c r="X252" s="405" t="s">
        <v>68</v>
      </c>
      <c r="Y252" s="405" t="s">
        <v>68</v>
      </c>
      <c r="Z252" s="405" t="s">
        <v>69</v>
      </c>
      <c r="AA252" s="405"/>
      <c r="AB252" s="405" t="s">
        <v>5049</v>
      </c>
      <c r="AC252" s="406">
        <v>14</v>
      </c>
      <c r="AD252" s="406">
        <v>0</v>
      </c>
      <c r="AE252" s="406">
        <v>0</v>
      </c>
      <c r="AF252" s="407">
        <v>22.400000000000002</v>
      </c>
      <c r="AG252" s="407">
        <v>0</v>
      </c>
      <c r="AH252" s="407">
        <f t="shared" si="16"/>
        <v>22.400000000000002</v>
      </c>
      <c r="AI252" s="407">
        <f t="shared" ref="AI252:AI296" si="17">AF252*1.07</f>
        <v>23.968000000000004</v>
      </c>
      <c r="AJ252" s="410"/>
    </row>
    <row r="253" spans="1:36" s="409" customFormat="1">
      <c r="A253" s="404">
        <v>3</v>
      </c>
      <c r="B253" s="405" t="s">
        <v>5042</v>
      </c>
      <c r="C253" s="405" t="s">
        <v>8185</v>
      </c>
      <c r="D253" s="405" t="s">
        <v>8098</v>
      </c>
      <c r="E253" s="405" t="s">
        <v>417</v>
      </c>
      <c r="F253" s="405" t="s">
        <v>8102</v>
      </c>
      <c r="G253" s="405"/>
      <c r="H253" s="405"/>
      <c r="I253" s="405"/>
      <c r="J253" s="405"/>
      <c r="K253" s="405"/>
      <c r="L253" s="405"/>
      <c r="M253" s="405" t="s">
        <v>113</v>
      </c>
      <c r="N253" s="405" t="s">
        <v>113</v>
      </c>
      <c r="O253" s="405" t="s">
        <v>8036</v>
      </c>
      <c r="P253" s="405"/>
      <c r="Q253" s="405"/>
      <c r="R253" s="405"/>
      <c r="S253" s="405"/>
      <c r="T253" s="405"/>
      <c r="U253" s="405" t="s">
        <v>8184</v>
      </c>
      <c r="V253" s="405" t="s">
        <v>68</v>
      </c>
      <c r="W253" s="405" t="s">
        <v>68</v>
      </c>
      <c r="X253" s="405" t="s">
        <v>68</v>
      </c>
      <c r="Y253" s="405" t="s">
        <v>68</v>
      </c>
      <c r="Z253" s="405" t="s">
        <v>69</v>
      </c>
      <c r="AA253" s="405"/>
      <c r="AB253" s="405" t="s">
        <v>5049</v>
      </c>
      <c r="AC253" s="406">
        <v>14</v>
      </c>
      <c r="AD253" s="406">
        <v>0</v>
      </c>
      <c r="AE253" s="406">
        <v>0</v>
      </c>
      <c r="AF253" s="407">
        <v>22.400000000000002</v>
      </c>
      <c r="AG253" s="407">
        <v>0</v>
      </c>
      <c r="AH253" s="407">
        <f t="shared" si="16"/>
        <v>22.400000000000002</v>
      </c>
      <c r="AI253" s="407">
        <f t="shared" si="17"/>
        <v>23.968000000000004</v>
      </c>
      <c r="AJ253" s="410"/>
    </row>
    <row r="254" spans="1:36" s="409" customFormat="1">
      <c r="A254" s="404">
        <v>4</v>
      </c>
      <c r="B254" s="405" t="s">
        <v>5042</v>
      </c>
      <c r="C254" s="405" t="s">
        <v>8183</v>
      </c>
      <c r="D254" s="405" t="s">
        <v>8098</v>
      </c>
      <c r="E254" s="405" t="s">
        <v>417</v>
      </c>
      <c r="F254" s="405" t="s">
        <v>8102</v>
      </c>
      <c r="G254" s="405"/>
      <c r="H254" s="405"/>
      <c r="I254" s="405"/>
      <c r="J254" s="405"/>
      <c r="K254" s="405"/>
      <c r="L254" s="405"/>
      <c r="M254" s="405" t="s">
        <v>113</v>
      </c>
      <c r="N254" s="405" t="s">
        <v>113</v>
      </c>
      <c r="O254" s="405" t="s">
        <v>8036</v>
      </c>
      <c r="P254" s="405"/>
      <c r="Q254" s="405"/>
      <c r="R254" s="405"/>
      <c r="S254" s="405"/>
      <c r="T254" s="405"/>
      <c r="U254" s="405" t="s">
        <v>8182</v>
      </c>
      <c r="V254" s="405" t="s">
        <v>68</v>
      </c>
      <c r="W254" s="405" t="s">
        <v>68</v>
      </c>
      <c r="X254" s="405" t="s">
        <v>68</v>
      </c>
      <c r="Y254" s="405" t="s">
        <v>68</v>
      </c>
      <c r="Z254" s="405" t="s">
        <v>69</v>
      </c>
      <c r="AA254" s="405"/>
      <c r="AB254" s="405" t="s">
        <v>5049</v>
      </c>
      <c r="AC254" s="406">
        <v>14</v>
      </c>
      <c r="AD254" s="406">
        <v>0</v>
      </c>
      <c r="AE254" s="406">
        <v>0</v>
      </c>
      <c r="AF254" s="407">
        <v>22.400000000000002</v>
      </c>
      <c r="AG254" s="407">
        <v>0</v>
      </c>
      <c r="AH254" s="407">
        <f t="shared" si="16"/>
        <v>22.400000000000002</v>
      </c>
      <c r="AI254" s="407">
        <f t="shared" si="17"/>
        <v>23.968000000000004</v>
      </c>
      <c r="AJ254" s="410"/>
    </row>
    <row r="255" spans="1:36" s="409" customFormat="1">
      <c r="A255" s="404">
        <v>5</v>
      </c>
      <c r="B255" s="405" t="s">
        <v>5042</v>
      </c>
      <c r="C255" s="405" t="s">
        <v>8181</v>
      </c>
      <c r="D255" s="405" t="s">
        <v>8098</v>
      </c>
      <c r="E255" s="405" t="s">
        <v>352</v>
      </c>
      <c r="F255" s="405" t="s">
        <v>8102</v>
      </c>
      <c r="G255" s="405"/>
      <c r="H255" s="405"/>
      <c r="I255" s="405"/>
      <c r="J255" s="405"/>
      <c r="K255" s="405"/>
      <c r="L255" s="405"/>
      <c r="M255" s="405" t="s">
        <v>113</v>
      </c>
      <c r="N255" s="405" t="s">
        <v>113</v>
      </c>
      <c r="O255" s="405" t="s">
        <v>8036</v>
      </c>
      <c r="P255" s="405"/>
      <c r="Q255" s="405"/>
      <c r="R255" s="405"/>
      <c r="S255" s="405"/>
      <c r="T255" s="405"/>
      <c r="U255" s="405" t="s">
        <v>8180</v>
      </c>
      <c r="V255" s="405" t="s">
        <v>68</v>
      </c>
      <c r="W255" s="405" t="s">
        <v>68</v>
      </c>
      <c r="X255" s="405" t="s">
        <v>68</v>
      </c>
      <c r="Y255" s="405" t="s">
        <v>68</v>
      </c>
      <c r="Z255" s="405" t="s">
        <v>69</v>
      </c>
      <c r="AA255" s="405"/>
      <c r="AB255" s="405" t="s">
        <v>5049</v>
      </c>
      <c r="AC255" s="406">
        <v>14</v>
      </c>
      <c r="AD255" s="406">
        <v>0</v>
      </c>
      <c r="AE255" s="406">
        <v>0</v>
      </c>
      <c r="AF255" s="407">
        <v>22.400000000000002</v>
      </c>
      <c r="AG255" s="407">
        <v>0</v>
      </c>
      <c r="AH255" s="407">
        <f t="shared" si="16"/>
        <v>22.400000000000002</v>
      </c>
      <c r="AI255" s="407">
        <f t="shared" si="17"/>
        <v>23.968000000000004</v>
      </c>
      <c r="AJ255" s="410"/>
    </row>
    <row r="256" spans="1:36" s="409" customFormat="1">
      <c r="A256" s="404">
        <v>6</v>
      </c>
      <c r="B256" s="405" t="s">
        <v>5042</v>
      </c>
      <c r="C256" s="405" t="s">
        <v>8179</v>
      </c>
      <c r="D256" s="405" t="s">
        <v>8098</v>
      </c>
      <c r="E256" s="405" t="s">
        <v>352</v>
      </c>
      <c r="F256" s="405" t="s">
        <v>8102</v>
      </c>
      <c r="G256" s="405"/>
      <c r="H256" s="405"/>
      <c r="I256" s="405"/>
      <c r="J256" s="405"/>
      <c r="K256" s="405"/>
      <c r="L256" s="405"/>
      <c r="M256" s="405" t="s">
        <v>113</v>
      </c>
      <c r="N256" s="405" t="s">
        <v>113</v>
      </c>
      <c r="O256" s="405" t="s">
        <v>8036</v>
      </c>
      <c r="P256" s="405"/>
      <c r="Q256" s="405"/>
      <c r="R256" s="405"/>
      <c r="S256" s="405"/>
      <c r="T256" s="405"/>
      <c r="U256" s="405" t="s">
        <v>8178</v>
      </c>
      <c r="V256" s="405" t="s">
        <v>68</v>
      </c>
      <c r="W256" s="405" t="s">
        <v>68</v>
      </c>
      <c r="X256" s="405" t="s">
        <v>68</v>
      </c>
      <c r="Y256" s="405" t="s">
        <v>68</v>
      </c>
      <c r="Z256" s="405" t="s">
        <v>69</v>
      </c>
      <c r="AA256" s="405"/>
      <c r="AB256" s="405" t="s">
        <v>5049</v>
      </c>
      <c r="AC256" s="406">
        <v>14</v>
      </c>
      <c r="AD256" s="406">
        <v>0</v>
      </c>
      <c r="AE256" s="406">
        <v>0</v>
      </c>
      <c r="AF256" s="407">
        <v>22.400000000000002</v>
      </c>
      <c r="AG256" s="407">
        <v>0</v>
      </c>
      <c r="AH256" s="407">
        <f t="shared" si="16"/>
        <v>22.400000000000002</v>
      </c>
      <c r="AI256" s="407">
        <f t="shared" si="17"/>
        <v>23.968000000000004</v>
      </c>
      <c r="AJ256" s="410"/>
    </row>
    <row r="257" spans="1:36" s="409" customFormat="1">
      <c r="A257" s="404">
        <v>7</v>
      </c>
      <c r="B257" s="405" t="s">
        <v>5042</v>
      </c>
      <c r="C257" s="405" t="s">
        <v>8177</v>
      </c>
      <c r="D257" s="405" t="s">
        <v>8098</v>
      </c>
      <c r="E257" s="405" t="s">
        <v>352</v>
      </c>
      <c r="F257" s="405" t="s">
        <v>8102</v>
      </c>
      <c r="G257" s="405"/>
      <c r="H257" s="405"/>
      <c r="I257" s="405"/>
      <c r="J257" s="405"/>
      <c r="K257" s="405"/>
      <c r="L257" s="405"/>
      <c r="M257" s="405" t="s">
        <v>113</v>
      </c>
      <c r="N257" s="405" t="s">
        <v>113</v>
      </c>
      <c r="O257" s="405" t="s">
        <v>8036</v>
      </c>
      <c r="P257" s="405"/>
      <c r="Q257" s="405"/>
      <c r="R257" s="405"/>
      <c r="S257" s="405"/>
      <c r="T257" s="405"/>
      <c r="U257" s="405" t="s">
        <v>8176</v>
      </c>
      <c r="V257" s="405" t="s">
        <v>68</v>
      </c>
      <c r="W257" s="405" t="s">
        <v>68</v>
      </c>
      <c r="X257" s="405" t="s">
        <v>68</v>
      </c>
      <c r="Y257" s="405" t="s">
        <v>68</v>
      </c>
      <c r="Z257" s="405" t="s">
        <v>69</v>
      </c>
      <c r="AA257" s="405"/>
      <c r="AB257" s="405" t="s">
        <v>5049</v>
      </c>
      <c r="AC257" s="406">
        <v>14</v>
      </c>
      <c r="AD257" s="406">
        <v>0</v>
      </c>
      <c r="AE257" s="406">
        <v>0</v>
      </c>
      <c r="AF257" s="407">
        <v>22.400000000000002</v>
      </c>
      <c r="AG257" s="407">
        <v>0</v>
      </c>
      <c r="AH257" s="407">
        <f t="shared" si="16"/>
        <v>22.400000000000002</v>
      </c>
      <c r="AI257" s="407">
        <f t="shared" si="17"/>
        <v>23.968000000000004</v>
      </c>
      <c r="AJ257" s="410"/>
    </row>
    <row r="258" spans="1:36" s="409" customFormat="1">
      <c r="A258" s="404">
        <v>8</v>
      </c>
      <c r="B258" s="405" t="s">
        <v>5042</v>
      </c>
      <c r="C258" s="405" t="s">
        <v>8175</v>
      </c>
      <c r="D258" s="405" t="s">
        <v>8098</v>
      </c>
      <c r="E258" s="405" t="s">
        <v>352</v>
      </c>
      <c r="F258" s="405" t="s">
        <v>8102</v>
      </c>
      <c r="G258" s="405"/>
      <c r="H258" s="405"/>
      <c r="I258" s="405"/>
      <c r="J258" s="405"/>
      <c r="K258" s="405"/>
      <c r="L258" s="405"/>
      <c r="M258" s="405" t="s">
        <v>113</v>
      </c>
      <c r="N258" s="405" t="s">
        <v>113</v>
      </c>
      <c r="O258" s="405" t="s">
        <v>8036</v>
      </c>
      <c r="P258" s="405"/>
      <c r="Q258" s="405"/>
      <c r="R258" s="405"/>
      <c r="S258" s="405"/>
      <c r="T258" s="405"/>
      <c r="U258" s="405" t="s">
        <v>8174</v>
      </c>
      <c r="V258" s="405" t="s">
        <v>68</v>
      </c>
      <c r="W258" s="405" t="s">
        <v>68</v>
      </c>
      <c r="X258" s="405" t="s">
        <v>68</v>
      </c>
      <c r="Y258" s="405" t="s">
        <v>68</v>
      </c>
      <c r="Z258" s="405" t="s">
        <v>69</v>
      </c>
      <c r="AA258" s="405"/>
      <c r="AB258" s="405" t="s">
        <v>5049</v>
      </c>
      <c r="AC258" s="406">
        <v>14</v>
      </c>
      <c r="AD258" s="406">
        <v>0</v>
      </c>
      <c r="AE258" s="406">
        <v>0</v>
      </c>
      <c r="AF258" s="407">
        <v>22.400000000000002</v>
      </c>
      <c r="AG258" s="407">
        <v>0</v>
      </c>
      <c r="AH258" s="407">
        <f t="shared" si="16"/>
        <v>22.400000000000002</v>
      </c>
      <c r="AI258" s="407">
        <f t="shared" si="17"/>
        <v>23.968000000000004</v>
      </c>
      <c r="AJ258" s="410"/>
    </row>
    <row r="259" spans="1:36" s="409" customFormat="1">
      <c r="A259" s="404">
        <v>9</v>
      </c>
      <c r="B259" s="405" t="s">
        <v>5042</v>
      </c>
      <c r="C259" s="405" t="s">
        <v>8173</v>
      </c>
      <c r="D259" s="405" t="s">
        <v>8098</v>
      </c>
      <c r="E259" s="405" t="s">
        <v>352</v>
      </c>
      <c r="F259" s="405" t="s">
        <v>8102</v>
      </c>
      <c r="G259" s="405"/>
      <c r="H259" s="405"/>
      <c r="I259" s="405"/>
      <c r="J259" s="405"/>
      <c r="K259" s="405"/>
      <c r="L259" s="405"/>
      <c r="M259" s="405" t="s">
        <v>113</v>
      </c>
      <c r="N259" s="405" t="s">
        <v>113</v>
      </c>
      <c r="O259" s="405" t="s">
        <v>8036</v>
      </c>
      <c r="P259" s="405"/>
      <c r="Q259" s="405"/>
      <c r="R259" s="405"/>
      <c r="S259" s="405"/>
      <c r="T259" s="405"/>
      <c r="U259" s="405" t="s">
        <v>8172</v>
      </c>
      <c r="V259" s="405" t="s">
        <v>68</v>
      </c>
      <c r="W259" s="405" t="s">
        <v>68</v>
      </c>
      <c r="X259" s="405" t="s">
        <v>68</v>
      </c>
      <c r="Y259" s="405" t="s">
        <v>68</v>
      </c>
      <c r="Z259" s="405" t="s">
        <v>69</v>
      </c>
      <c r="AA259" s="405"/>
      <c r="AB259" s="405" t="s">
        <v>5049</v>
      </c>
      <c r="AC259" s="406">
        <v>14</v>
      </c>
      <c r="AD259" s="406">
        <v>0</v>
      </c>
      <c r="AE259" s="406">
        <v>0</v>
      </c>
      <c r="AF259" s="407">
        <v>22.400000000000002</v>
      </c>
      <c r="AG259" s="407">
        <v>0</v>
      </c>
      <c r="AH259" s="407">
        <f t="shared" si="16"/>
        <v>22.400000000000002</v>
      </c>
      <c r="AI259" s="407">
        <f t="shared" si="17"/>
        <v>23.968000000000004</v>
      </c>
      <c r="AJ259" s="410"/>
    </row>
    <row r="260" spans="1:36" s="409" customFormat="1">
      <c r="A260" s="404">
        <v>10</v>
      </c>
      <c r="B260" s="405" t="s">
        <v>5042</v>
      </c>
      <c r="C260" s="405" t="s">
        <v>8171</v>
      </c>
      <c r="D260" s="405" t="s">
        <v>8098</v>
      </c>
      <c r="E260" s="405" t="s">
        <v>352</v>
      </c>
      <c r="F260" s="405" t="s">
        <v>8102</v>
      </c>
      <c r="G260" s="405"/>
      <c r="H260" s="405"/>
      <c r="I260" s="405"/>
      <c r="J260" s="405"/>
      <c r="K260" s="405"/>
      <c r="L260" s="405"/>
      <c r="M260" s="405" t="s">
        <v>113</v>
      </c>
      <c r="N260" s="405" t="s">
        <v>113</v>
      </c>
      <c r="O260" s="405" t="s">
        <v>8036</v>
      </c>
      <c r="P260" s="405"/>
      <c r="Q260" s="405"/>
      <c r="R260" s="405"/>
      <c r="S260" s="405"/>
      <c r="T260" s="405"/>
      <c r="U260" s="405" t="s">
        <v>8170</v>
      </c>
      <c r="V260" s="405" t="s">
        <v>68</v>
      </c>
      <c r="W260" s="405" t="s">
        <v>68</v>
      </c>
      <c r="X260" s="405" t="s">
        <v>68</v>
      </c>
      <c r="Y260" s="405" t="s">
        <v>68</v>
      </c>
      <c r="Z260" s="405" t="s">
        <v>69</v>
      </c>
      <c r="AA260" s="405"/>
      <c r="AB260" s="405" t="s">
        <v>5049</v>
      </c>
      <c r="AC260" s="406">
        <v>14</v>
      </c>
      <c r="AD260" s="406">
        <v>0</v>
      </c>
      <c r="AE260" s="406">
        <v>0</v>
      </c>
      <c r="AF260" s="407">
        <v>22.400000000000002</v>
      </c>
      <c r="AG260" s="407">
        <v>0</v>
      </c>
      <c r="AH260" s="407">
        <f t="shared" si="16"/>
        <v>22.400000000000002</v>
      </c>
      <c r="AI260" s="407">
        <f t="shared" si="17"/>
        <v>23.968000000000004</v>
      </c>
      <c r="AJ260" s="410"/>
    </row>
    <row r="261" spans="1:36" s="409" customFormat="1">
      <c r="A261" s="404">
        <v>11</v>
      </c>
      <c r="B261" s="405" t="s">
        <v>5042</v>
      </c>
      <c r="C261" s="405" t="s">
        <v>8169</v>
      </c>
      <c r="D261" s="405" t="s">
        <v>8098</v>
      </c>
      <c r="E261" s="405" t="s">
        <v>352</v>
      </c>
      <c r="F261" s="405" t="s">
        <v>8102</v>
      </c>
      <c r="G261" s="405"/>
      <c r="H261" s="405"/>
      <c r="I261" s="405"/>
      <c r="J261" s="405"/>
      <c r="K261" s="405"/>
      <c r="L261" s="405"/>
      <c r="M261" s="405" t="s">
        <v>113</v>
      </c>
      <c r="N261" s="405" t="s">
        <v>113</v>
      </c>
      <c r="O261" s="405" t="s">
        <v>8036</v>
      </c>
      <c r="P261" s="405"/>
      <c r="Q261" s="405"/>
      <c r="R261" s="405"/>
      <c r="S261" s="405"/>
      <c r="T261" s="405"/>
      <c r="U261" s="405" t="s">
        <v>8168</v>
      </c>
      <c r="V261" s="405" t="s">
        <v>68</v>
      </c>
      <c r="W261" s="405" t="s">
        <v>68</v>
      </c>
      <c r="X261" s="405" t="s">
        <v>68</v>
      </c>
      <c r="Y261" s="405" t="s">
        <v>68</v>
      </c>
      <c r="Z261" s="405" t="s">
        <v>69</v>
      </c>
      <c r="AA261" s="405"/>
      <c r="AB261" s="405" t="s">
        <v>5049</v>
      </c>
      <c r="AC261" s="406">
        <v>14</v>
      </c>
      <c r="AD261" s="406">
        <v>0</v>
      </c>
      <c r="AE261" s="406">
        <v>0</v>
      </c>
      <c r="AF261" s="407">
        <v>22.400000000000002</v>
      </c>
      <c r="AG261" s="407">
        <v>0</v>
      </c>
      <c r="AH261" s="407">
        <f t="shared" si="16"/>
        <v>22.400000000000002</v>
      </c>
      <c r="AI261" s="407">
        <f t="shared" si="17"/>
        <v>23.968000000000004</v>
      </c>
      <c r="AJ261" s="410"/>
    </row>
    <row r="262" spans="1:36" s="409" customFormat="1">
      <c r="A262" s="404">
        <v>12</v>
      </c>
      <c r="B262" s="405" t="s">
        <v>5042</v>
      </c>
      <c r="C262" s="405" t="s">
        <v>8167</v>
      </c>
      <c r="D262" s="405" t="s">
        <v>8098</v>
      </c>
      <c r="E262" s="405" t="s">
        <v>352</v>
      </c>
      <c r="F262" s="405" t="s">
        <v>8102</v>
      </c>
      <c r="G262" s="405"/>
      <c r="H262" s="405"/>
      <c r="I262" s="405"/>
      <c r="J262" s="405"/>
      <c r="K262" s="405"/>
      <c r="L262" s="405"/>
      <c r="M262" s="405" t="s">
        <v>113</v>
      </c>
      <c r="N262" s="405" t="s">
        <v>113</v>
      </c>
      <c r="O262" s="405" t="s">
        <v>8036</v>
      </c>
      <c r="P262" s="405"/>
      <c r="Q262" s="405"/>
      <c r="R262" s="405"/>
      <c r="S262" s="405"/>
      <c r="T262" s="405"/>
      <c r="U262" s="405" t="s">
        <v>8166</v>
      </c>
      <c r="V262" s="405" t="s">
        <v>68</v>
      </c>
      <c r="W262" s="405" t="s">
        <v>68</v>
      </c>
      <c r="X262" s="405" t="s">
        <v>68</v>
      </c>
      <c r="Y262" s="405" t="s">
        <v>68</v>
      </c>
      <c r="Z262" s="405" t="s">
        <v>69</v>
      </c>
      <c r="AA262" s="405"/>
      <c r="AB262" s="405" t="s">
        <v>5049</v>
      </c>
      <c r="AC262" s="406">
        <v>14</v>
      </c>
      <c r="AD262" s="406">
        <v>0</v>
      </c>
      <c r="AE262" s="406">
        <v>0</v>
      </c>
      <c r="AF262" s="407">
        <v>22.400000000000002</v>
      </c>
      <c r="AG262" s="407">
        <v>0</v>
      </c>
      <c r="AH262" s="407">
        <f t="shared" si="16"/>
        <v>22.400000000000002</v>
      </c>
      <c r="AI262" s="407">
        <f t="shared" si="17"/>
        <v>23.968000000000004</v>
      </c>
      <c r="AJ262" s="410"/>
    </row>
    <row r="263" spans="1:36" s="409" customFormat="1">
      <c r="A263" s="404">
        <v>13</v>
      </c>
      <c r="B263" s="405" t="s">
        <v>5042</v>
      </c>
      <c r="C263" s="405" t="s">
        <v>8165</v>
      </c>
      <c r="D263" s="405" t="s">
        <v>8098</v>
      </c>
      <c r="E263" s="405" t="s">
        <v>352</v>
      </c>
      <c r="F263" s="405" t="s">
        <v>8102</v>
      </c>
      <c r="G263" s="405"/>
      <c r="H263" s="405"/>
      <c r="I263" s="405"/>
      <c r="J263" s="405"/>
      <c r="K263" s="405"/>
      <c r="L263" s="405"/>
      <c r="M263" s="405" t="s">
        <v>113</v>
      </c>
      <c r="N263" s="405" t="s">
        <v>113</v>
      </c>
      <c r="O263" s="405" t="s">
        <v>8036</v>
      </c>
      <c r="P263" s="405"/>
      <c r="Q263" s="405"/>
      <c r="R263" s="405"/>
      <c r="S263" s="405"/>
      <c r="T263" s="405"/>
      <c r="U263" s="405" t="s">
        <v>8164</v>
      </c>
      <c r="V263" s="405" t="s">
        <v>68</v>
      </c>
      <c r="W263" s="405" t="s">
        <v>68</v>
      </c>
      <c r="X263" s="405" t="s">
        <v>68</v>
      </c>
      <c r="Y263" s="405" t="s">
        <v>68</v>
      </c>
      <c r="Z263" s="405" t="s">
        <v>69</v>
      </c>
      <c r="AA263" s="405"/>
      <c r="AB263" s="405" t="s">
        <v>5049</v>
      </c>
      <c r="AC263" s="406">
        <v>14</v>
      </c>
      <c r="AD263" s="406">
        <v>0</v>
      </c>
      <c r="AE263" s="406">
        <v>0</v>
      </c>
      <c r="AF263" s="407">
        <v>22.400000000000002</v>
      </c>
      <c r="AG263" s="407">
        <v>0</v>
      </c>
      <c r="AH263" s="407">
        <f t="shared" si="16"/>
        <v>22.400000000000002</v>
      </c>
      <c r="AI263" s="407">
        <f t="shared" si="17"/>
        <v>23.968000000000004</v>
      </c>
      <c r="AJ263" s="410"/>
    </row>
    <row r="264" spans="1:36" s="409" customFormat="1">
      <c r="A264" s="404">
        <v>14</v>
      </c>
      <c r="B264" s="405" t="s">
        <v>5042</v>
      </c>
      <c r="C264" s="405" t="s">
        <v>8163</v>
      </c>
      <c r="D264" s="405" t="s">
        <v>8098</v>
      </c>
      <c r="E264" s="405" t="s">
        <v>352</v>
      </c>
      <c r="F264" s="405" t="s">
        <v>8102</v>
      </c>
      <c r="G264" s="405"/>
      <c r="H264" s="405"/>
      <c r="I264" s="405"/>
      <c r="J264" s="405"/>
      <c r="K264" s="405"/>
      <c r="L264" s="405"/>
      <c r="M264" s="405" t="s">
        <v>113</v>
      </c>
      <c r="N264" s="405" t="s">
        <v>113</v>
      </c>
      <c r="O264" s="405" t="s">
        <v>8036</v>
      </c>
      <c r="P264" s="405"/>
      <c r="Q264" s="405"/>
      <c r="R264" s="405"/>
      <c r="S264" s="405"/>
      <c r="T264" s="405"/>
      <c r="U264" s="405" t="s">
        <v>8162</v>
      </c>
      <c r="V264" s="405" t="s">
        <v>68</v>
      </c>
      <c r="W264" s="405" t="s">
        <v>68</v>
      </c>
      <c r="X264" s="405" t="s">
        <v>68</v>
      </c>
      <c r="Y264" s="405" t="s">
        <v>68</v>
      </c>
      <c r="Z264" s="405" t="s">
        <v>69</v>
      </c>
      <c r="AA264" s="405"/>
      <c r="AB264" s="405" t="s">
        <v>5049</v>
      </c>
      <c r="AC264" s="406">
        <v>14</v>
      </c>
      <c r="AD264" s="406">
        <v>0</v>
      </c>
      <c r="AE264" s="406">
        <v>0</v>
      </c>
      <c r="AF264" s="407">
        <v>22.400000000000002</v>
      </c>
      <c r="AG264" s="407">
        <v>0</v>
      </c>
      <c r="AH264" s="407">
        <f t="shared" si="16"/>
        <v>22.400000000000002</v>
      </c>
      <c r="AI264" s="407">
        <f t="shared" si="17"/>
        <v>23.968000000000004</v>
      </c>
      <c r="AJ264" s="410"/>
    </row>
    <row r="265" spans="1:36" s="409" customFormat="1">
      <c r="A265" s="404">
        <v>15</v>
      </c>
      <c r="B265" s="405" t="s">
        <v>5042</v>
      </c>
      <c r="C265" s="405" t="s">
        <v>8161</v>
      </c>
      <c r="D265" s="405" t="s">
        <v>8098</v>
      </c>
      <c r="E265" s="405" t="s">
        <v>352</v>
      </c>
      <c r="F265" s="405" t="s">
        <v>8102</v>
      </c>
      <c r="G265" s="405"/>
      <c r="H265" s="405"/>
      <c r="I265" s="405"/>
      <c r="J265" s="405"/>
      <c r="K265" s="405"/>
      <c r="L265" s="405"/>
      <c r="M265" s="405" t="s">
        <v>113</v>
      </c>
      <c r="N265" s="405" t="s">
        <v>113</v>
      </c>
      <c r="O265" s="405" t="s">
        <v>8036</v>
      </c>
      <c r="P265" s="405"/>
      <c r="Q265" s="405"/>
      <c r="R265" s="405"/>
      <c r="S265" s="405"/>
      <c r="T265" s="405"/>
      <c r="U265" s="405" t="s">
        <v>8160</v>
      </c>
      <c r="V265" s="405" t="s">
        <v>68</v>
      </c>
      <c r="W265" s="405" t="s">
        <v>68</v>
      </c>
      <c r="X265" s="405" t="s">
        <v>68</v>
      </c>
      <c r="Y265" s="405" t="s">
        <v>68</v>
      </c>
      <c r="Z265" s="405" t="s">
        <v>69</v>
      </c>
      <c r="AA265" s="405"/>
      <c r="AB265" s="405" t="s">
        <v>5049</v>
      </c>
      <c r="AC265" s="406">
        <v>14</v>
      </c>
      <c r="AD265" s="406">
        <v>0</v>
      </c>
      <c r="AE265" s="406">
        <v>0</v>
      </c>
      <c r="AF265" s="407">
        <v>22.400000000000002</v>
      </c>
      <c r="AG265" s="407">
        <v>0</v>
      </c>
      <c r="AH265" s="407">
        <f t="shared" si="16"/>
        <v>22.400000000000002</v>
      </c>
      <c r="AI265" s="407">
        <f t="shared" si="17"/>
        <v>23.968000000000004</v>
      </c>
      <c r="AJ265" s="410"/>
    </row>
    <row r="266" spans="1:36" s="409" customFormat="1">
      <c r="A266" s="404">
        <v>16</v>
      </c>
      <c r="B266" s="405" t="s">
        <v>5042</v>
      </c>
      <c r="C266" s="405" t="s">
        <v>8159</v>
      </c>
      <c r="D266" s="405" t="s">
        <v>8098</v>
      </c>
      <c r="E266" s="405" t="s">
        <v>352</v>
      </c>
      <c r="F266" s="405" t="s">
        <v>8102</v>
      </c>
      <c r="G266" s="405"/>
      <c r="H266" s="405"/>
      <c r="I266" s="405"/>
      <c r="J266" s="405"/>
      <c r="K266" s="405"/>
      <c r="L266" s="405"/>
      <c r="M266" s="405" t="s">
        <v>113</v>
      </c>
      <c r="N266" s="405" t="s">
        <v>113</v>
      </c>
      <c r="O266" s="405" t="s">
        <v>8036</v>
      </c>
      <c r="P266" s="405"/>
      <c r="Q266" s="405"/>
      <c r="R266" s="405"/>
      <c r="S266" s="405"/>
      <c r="T266" s="405"/>
      <c r="U266" s="405" t="s">
        <v>8158</v>
      </c>
      <c r="V266" s="405" t="s">
        <v>68</v>
      </c>
      <c r="W266" s="405" t="s">
        <v>68</v>
      </c>
      <c r="X266" s="405" t="s">
        <v>68</v>
      </c>
      <c r="Y266" s="405" t="s">
        <v>68</v>
      </c>
      <c r="Z266" s="405" t="s">
        <v>69</v>
      </c>
      <c r="AA266" s="405"/>
      <c r="AB266" s="405" t="s">
        <v>5049</v>
      </c>
      <c r="AC266" s="406">
        <v>14</v>
      </c>
      <c r="AD266" s="406">
        <v>0</v>
      </c>
      <c r="AE266" s="406">
        <v>0</v>
      </c>
      <c r="AF266" s="407">
        <v>22.400000000000002</v>
      </c>
      <c r="AG266" s="407">
        <v>0</v>
      </c>
      <c r="AH266" s="407">
        <f t="shared" si="16"/>
        <v>22.400000000000002</v>
      </c>
      <c r="AI266" s="407">
        <f t="shared" si="17"/>
        <v>23.968000000000004</v>
      </c>
      <c r="AJ266" s="410"/>
    </row>
    <row r="267" spans="1:36" s="409" customFormat="1">
      <c r="A267" s="404">
        <v>17</v>
      </c>
      <c r="B267" s="405" t="s">
        <v>5042</v>
      </c>
      <c r="C267" s="405" t="s">
        <v>8157</v>
      </c>
      <c r="D267" s="405" t="s">
        <v>8098</v>
      </c>
      <c r="E267" s="405" t="s">
        <v>352</v>
      </c>
      <c r="F267" s="405" t="s">
        <v>8102</v>
      </c>
      <c r="G267" s="405"/>
      <c r="H267" s="405"/>
      <c r="I267" s="405"/>
      <c r="J267" s="405"/>
      <c r="K267" s="405"/>
      <c r="L267" s="405"/>
      <c r="M267" s="405" t="s">
        <v>113</v>
      </c>
      <c r="N267" s="405" t="s">
        <v>113</v>
      </c>
      <c r="O267" s="405" t="s">
        <v>8036</v>
      </c>
      <c r="P267" s="405"/>
      <c r="Q267" s="405"/>
      <c r="R267" s="405"/>
      <c r="S267" s="405"/>
      <c r="T267" s="405"/>
      <c r="U267" s="405" t="s">
        <v>8156</v>
      </c>
      <c r="V267" s="405" t="s">
        <v>68</v>
      </c>
      <c r="W267" s="405" t="s">
        <v>68</v>
      </c>
      <c r="X267" s="405" t="s">
        <v>68</v>
      </c>
      <c r="Y267" s="405" t="s">
        <v>68</v>
      </c>
      <c r="Z267" s="405" t="s">
        <v>69</v>
      </c>
      <c r="AA267" s="405"/>
      <c r="AB267" s="405" t="s">
        <v>5049</v>
      </c>
      <c r="AC267" s="406">
        <v>14</v>
      </c>
      <c r="AD267" s="406">
        <v>0</v>
      </c>
      <c r="AE267" s="406">
        <v>0</v>
      </c>
      <c r="AF267" s="407">
        <v>22.400000000000002</v>
      </c>
      <c r="AG267" s="407">
        <v>0</v>
      </c>
      <c r="AH267" s="407">
        <f t="shared" si="16"/>
        <v>22.400000000000002</v>
      </c>
      <c r="AI267" s="407">
        <f t="shared" si="17"/>
        <v>23.968000000000004</v>
      </c>
      <c r="AJ267" s="410"/>
    </row>
    <row r="268" spans="1:36" s="409" customFormat="1">
      <c r="A268" s="404">
        <v>18</v>
      </c>
      <c r="B268" s="405" t="s">
        <v>5042</v>
      </c>
      <c r="C268" s="405" t="s">
        <v>8155</v>
      </c>
      <c r="D268" s="405" t="s">
        <v>8098</v>
      </c>
      <c r="E268" s="405" t="s">
        <v>352</v>
      </c>
      <c r="F268" s="405" t="s">
        <v>8102</v>
      </c>
      <c r="G268" s="405"/>
      <c r="H268" s="405"/>
      <c r="I268" s="405"/>
      <c r="J268" s="405"/>
      <c r="K268" s="405"/>
      <c r="L268" s="405"/>
      <c r="M268" s="405" t="s">
        <v>113</v>
      </c>
      <c r="N268" s="405" t="s">
        <v>113</v>
      </c>
      <c r="O268" s="405" t="s">
        <v>8036</v>
      </c>
      <c r="P268" s="405"/>
      <c r="Q268" s="405"/>
      <c r="R268" s="405"/>
      <c r="S268" s="405"/>
      <c r="T268" s="405"/>
      <c r="U268" s="405" t="s">
        <v>8154</v>
      </c>
      <c r="V268" s="405" t="s">
        <v>68</v>
      </c>
      <c r="W268" s="405" t="s">
        <v>68</v>
      </c>
      <c r="X268" s="405" t="s">
        <v>68</v>
      </c>
      <c r="Y268" s="405" t="s">
        <v>68</v>
      </c>
      <c r="Z268" s="405" t="s">
        <v>69</v>
      </c>
      <c r="AA268" s="405"/>
      <c r="AB268" s="405" t="s">
        <v>5049</v>
      </c>
      <c r="AC268" s="406">
        <v>14</v>
      </c>
      <c r="AD268" s="406">
        <v>0</v>
      </c>
      <c r="AE268" s="406">
        <v>0</v>
      </c>
      <c r="AF268" s="407">
        <v>22.400000000000002</v>
      </c>
      <c r="AG268" s="407">
        <v>0</v>
      </c>
      <c r="AH268" s="407">
        <f t="shared" si="16"/>
        <v>22.400000000000002</v>
      </c>
      <c r="AI268" s="407">
        <f t="shared" si="17"/>
        <v>23.968000000000004</v>
      </c>
      <c r="AJ268" s="410"/>
    </row>
    <row r="269" spans="1:36" s="409" customFormat="1">
      <c r="A269" s="404">
        <v>19</v>
      </c>
      <c r="B269" s="405" t="s">
        <v>5042</v>
      </c>
      <c r="C269" s="405" t="s">
        <v>8153</v>
      </c>
      <c r="D269" s="405" t="s">
        <v>8098</v>
      </c>
      <c r="E269" s="405" t="s">
        <v>352</v>
      </c>
      <c r="F269" s="405" t="s">
        <v>8102</v>
      </c>
      <c r="G269" s="405"/>
      <c r="H269" s="405"/>
      <c r="I269" s="405"/>
      <c r="J269" s="405"/>
      <c r="K269" s="405"/>
      <c r="L269" s="405"/>
      <c r="M269" s="405" t="s">
        <v>113</v>
      </c>
      <c r="N269" s="405" t="s">
        <v>113</v>
      </c>
      <c r="O269" s="405" t="s">
        <v>8036</v>
      </c>
      <c r="P269" s="405"/>
      <c r="Q269" s="405"/>
      <c r="R269" s="405"/>
      <c r="S269" s="405"/>
      <c r="T269" s="405"/>
      <c r="U269" s="405" t="s">
        <v>8152</v>
      </c>
      <c r="V269" s="405" t="s">
        <v>68</v>
      </c>
      <c r="W269" s="405" t="s">
        <v>68</v>
      </c>
      <c r="X269" s="405" t="s">
        <v>68</v>
      </c>
      <c r="Y269" s="405" t="s">
        <v>68</v>
      </c>
      <c r="Z269" s="405" t="s">
        <v>69</v>
      </c>
      <c r="AA269" s="405"/>
      <c r="AB269" s="405" t="s">
        <v>5049</v>
      </c>
      <c r="AC269" s="406">
        <v>14</v>
      </c>
      <c r="AD269" s="406">
        <v>0</v>
      </c>
      <c r="AE269" s="406">
        <v>0</v>
      </c>
      <c r="AF269" s="407">
        <v>22.400000000000002</v>
      </c>
      <c r="AG269" s="407">
        <v>0</v>
      </c>
      <c r="AH269" s="407">
        <f t="shared" si="16"/>
        <v>22.400000000000002</v>
      </c>
      <c r="AI269" s="407">
        <f t="shared" si="17"/>
        <v>23.968000000000004</v>
      </c>
      <c r="AJ269" s="410"/>
    </row>
    <row r="270" spans="1:36" s="409" customFormat="1">
      <c r="A270" s="404">
        <v>20</v>
      </c>
      <c r="B270" s="405" t="s">
        <v>5042</v>
      </c>
      <c r="C270" s="405" t="s">
        <v>8151</v>
      </c>
      <c r="D270" s="405" t="s">
        <v>8098</v>
      </c>
      <c r="E270" s="405" t="s">
        <v>352</v>
      </c>
      <c r="F270" s="405" t="s">
        <v>8102</v>
      </c>
      <c r="G270" s="405"/>
      <c r="H270" s="405"/>
      <c r="I270" s="405"/>
      <c r="J270" s="405"/>
      <c r="K270" s="405"/>
      <c r="L270" s="405"/>
      <c r="M270" s="405" t="s">
        <v>113</v>
      </c>
      <c r="N270" s="405" t="s">
        <v>113</v>
      </c>
      <c r="O270" s="405" t="s">
        <v>8036</v>
      </c>
      <c r="P270" s="405"/>
      <c r="Q270" s="405"/>
      <c r="R270" s="405"/>
      <c r="S270" s="405"/>
      <c r="T270" s="405"/>
      <c r="U270" s="405" t="s">
        <v>8150</v>
      </c>
      <c r="V270" s="405" t="s">
        <v>68</v>
      </c>
      <c r="W270" s="405" t="s">
        <v>68</v>
      </c>
      <c r="X270" s="405" t="s">
        <v>68</v>
      </c>
      <c r="Y270" s="405" t="s">
        <v>68</v>
      </c>
      <c r="Z270" s="405" t="s">
        <v>69</v>
      </c>
      <c r="AA270" s="405"/>
      <c r="AB270" s="405" t="s">
        <v>5049</v>
      </c>
      <c r="AC270" s="406">
        <v>14</v>
      </c>
      <c r="AD270" s="406">
        <v>0</v>
      </c>
      <c r="AE270" s="406">
        <v>0</v>
      </c>
      <c r="AF270" s="407">
        <v>22.400000000000002</v>
      </c>
      <c r="AG270" s="407">
        <v>0</v>
      </c>
      <c r="AH270" s="407">
        <f t="shared" si="16"/>
        <v>22.400000000000002</v>
      </c>
      <c r="AI270" s="407">
        <f t="shared" si="17"/>
        <v>23.968000000000004</v>
      </c>
      <c r="AJ270" s="410"/>
    </row>
    <row r="271" spans="1:36" s="409" customFormat="1">
      <c r="A271" s="404">
        <v>21</v>
      </c>
      <c r="B271" s="405" t="s">
        <v>5042</v>
      </c>
      <c r="C271" s="405" t="s">
        <v>8149</v>
      </c>
      <c r="D271" s="405" t="s">
        <v>8098</v>
      </c>
      <c r="E271" s="405" t="s">
        <v>352</v>
      </c>
      <c r="F271" s="405" t="s">
        <v>8102</v>
      </c>
      <c r="G271" s="405"/>
      <c r="H271" s="405"/>
      <c r="I271" s="405"/>
      <c r="J271" s="405"/>
      <c r="K271" s="405"/>
      <c r="L271" s="405"/>
      <c r="M271" s="405" t="s">
        <v>113</v>
      </c>
      <c r="N271" s="405" t="s">
        <v>113</v>
      </c>
      <c r="O271" s="405" t="s">
        <v>8036</v>
      </c>
      <c r="P271" s="405"/>
      <c r="Q271" s="405"/>
      <c r="R271" s="405"/>
      <c r="S271" s="405"/>
      <c r="T271" s="405"/>
      <c r="U271" s="405" t="s">
        <v>8148</v>
      </c>
      <c r="V271" s="405" t="s">
        <v>68</v>
      </c>
      <c r="W271" s="405" t="s">
        <v>68</v>
      </c>
      <c r="X271" s="405" t="s">
        <v>68</v>
      </c>
      <c r="Y271" s="405" t="s">
        <v>68</v>
      </c>
      <c r="Z271" s="405" t="s">
        <v>69</v>
      </c>
      <c r="AA271" s="405"/>
      <c r="AB271" s="405" t="s">
        <v>5049</v>
      </c>
      <c r="AC271" s="406">
        <v>14</v>
      </c>
      <c r="AD271" s="406">
        <v>0</v>
      </c>
      <c r="AE271" s="406">
        <v>0</v>
      </c>
      <c r="AF271" s="407">
        <v>22.400000000000002</v>
      </c>
      <c r="AG271" s="407">
        <v>0</v>
      </c>
      <c r="AH271" s="407">
        <f t="shared" si="16"/>
        <v>22.400000000000002</v>
      </c>
      <c r="AI271" s="407">
        <f t="shared" si="17"/>
        <v>23.968000000000004</v>
      </c>
      <c r="AJ271" s="410"/>
    </row>
    <row r="272" spans="1:36" s="409" customFormat="1">
      <c r="A272" s="404">
        <v>22</v>
      </c>
      <c r="B272" s="405" t="s">
        <v>5042</v>
      </c>
      <c r="C272" s="405" t="s">
        <v>8147</v>
      </c>
      <c r="D272" s="405" t="s">
        <v>8098</v>
      </c>
      <c r="E272" s="405" t="s">
        <v>352</v>
      </c>
      <c r="F272" s="405" t="s">
        <v>8102</v>
      </c>
      <c r="G272" s="405"/>
      <c r="H272" s="405"/>
      <c r="I272" s="405"/>
      <c r="J272" s="405"/>
      <c r="K272" s="405"/>
      <c r="L272" s="405"/>
      <c r="M272" s="405" t="s">
        <v>113</v>
      </c>
      <c r="N272" s="405" t="s">
        <v>113</v>
      </c>
      <c r="O272" s="405" t="s">
        <v>8036</v>
      </c>
      <c r="P272" s="405"/>
      <c r="Q272" s="405"/>
      <c r="R272" s="405"/>
      <c r="S272" s="405"/>
      <c r="T272" s="405"/>
      <c r="U272" s="405" t="s">
        <v>8146</v>
      </c>
      <c r="V272" s="405" t="s">
        <v>68</v>
      </c>
      <c r="W272" s="405" t="s">
        <v>68</v>
      </c>
      <c r="X272" s="405" t="s">
        <v>68</v>
      </c>
      <c r="Y272" s="405" t="s">
        <v>68</v>
      </c>
      <c r="Z272" s="405" t="s">
        <v>69</v>
      </c>
      <c r="AA272" s="405"/>
      <c r="AB272" s="405" t="s">
        <v>5049</v>
      </c>
      <c r="AC272" s="406">
        <v>14</v>
      </c>
      <c r="AD272" s="406">
        <v>0</v>
      </c>
      <c r="AE272" s="406">
        <v>0</v>
      </c>
      <c r="AF272" s="407">
        <v>22.400000000000002</v>
      </c>
      <c r="AG272" s="407">
        <v>0</v>
      </c>
      <c r="AH272" s="407">
        <f t="shared" si="16"/>
        <v>22.400000000000002</v>
      </c>
      <c r="AI272" s="407">
        <f t="shared" si="17"/>
        <v>23.968000000000004</v>
      </c>
      <c r="AJ272" s="410"/>
    </row>
    <row r="273" spans="1:36" s="409" customFormat="1">
      <c r="A273" s="404">
        <v>23</v>
      </c>
      <c r="B273" s="405" t="s">
        <v>5042</v>
      </c>
      <c r="C273" s="405" t="s">
        <v>8145</v>
      </c>
      <c r="D273" s="405" t="s">
        <v>8098</v>
      </c>
      <c r="E273" s="405" t="s">
        <v>352</v>
      </c>
      <c r="F273" s="405" t="s">
        <v>8102</v>
      </c>
      <c r="G273" s="405"/>
      <c r="H273" s="405"/>
      <c r="I273" s="405"/>
      <c r="J273" s="405"/>
      <c r="K273" s="405"/>
      <c r="L273" s="405"/>
      <c r="M273" s="405" t="s">
        <v>113</v>
      </c>
      <c r="N273" s="405" t="s">
        <v>113</v>
      </c>
      <c r="O273" s="405" t="s">
        <v>8036</v>
      </c>
      <c r="P273" s="405"/>
      <c r="Q273" s="405"/>
      <c r="R273" s="405"/>
      <c r="S273" s="405"/>
      <c r="T273" s="405"/>
      <c r="U273" s="405" t="s">
        <v>8144</v>
      </c>
      <c r="V273" s="405" t="s">
        <v>68</v>
      </c>
      <c r="W273" s="405" t="s">
        <v>68</v>
      </c>
      <c r="X273" s="405" t="s">
        <v>68</v>
      </c>
      <c r="Y273" s="405" t="s">
        <v>68</v>
      </c>
      <c r="Z273" s="405" t="s">
        <v>69</v>
      </c>
      <c r="AA273" s="405"/>
      <c r="AB273" s="405" t="s">
        <v>5049</v>
      </c>
      <c r="AC273" s="406">
        <v>14</v>
      </c>
      <c r="AD273" s="406">
        <v>0</v>
      </c>
      <c r="AE273" s="406">
        <v>0</v>
      </c>
      <c r="AF273" s="407">
        <v>22.400000000000002</v>
      </c>
      <c r="AG273" s="407">
        <v>0</v>
      </c>
      <c r="AH273" s="407">
        <f t="shared" si="16"/>
        <v>22.400000000000002</v>
      </c>
      <c r="AI273" s="407">
        <f t="shared" si="17"/>
        <v>23.968000000000004</v>
      </c>
      <c r="AJ273" s="410"/>
    </row>
    <row r="274" spans="1:36" s="409" customFormat="1">
      <c r="A274" s="404">
        <v>24</v>
      </c>
      <c r="B274" s="405" t="s">
        <v>5042</v>
      </c>
      <c r="C274" s="405" t="s">
        <v>8143</v>
      </c>
      <c r="D274" s="405" t="s">
        <v>8098</v>
      </c>
      <c r="E274" s="405" t="s">
        <v>352</v>
      </c>
      <c r="F274" s="405" t="s">
        <v>8102</v>
      </c>
      <c r="G274" s="405"/>
      <c r="H274" s="405"/>
      <c r="I274" s="405"/>
      <c r="J274" s="405"/>
      <c r="K274" s="405"/>
      <c r="L274" s="405"/>
      <c r="M274" s="405" t="s">
        <v>113</v>
      </c>
      <c r="N274" s="405" t="s">
        <v>113</v>
      </c>
      <c r="O274" s="405" t="s">
        <v>8036</v>
      </c>
      <c r="P274" s="405"/>
      <c r="Q274" s="405"/>
      <c r="R274" s="405"/>
      <c r="S274" s="405"/>
      <c r="T274" s="405"/>
      <c r="U274" s="405" t="s">
        <v>8142</v>
      </c>
      <c r="V274" s="405" t="s">
        <v>68</v>
      </c>
      <c r="W274" s="405" t="s">
        <v>68</v>
      </c>
      <c r="X274" s="405" t="s">
        <v>68</v>
      </c>
      <c r="Y274" s="405" t="s">
        <v>68</v>
      </c>
      <c r="Z274" s="405" t="s">
        <v>69</v>
      </c>
      <c r="AA274" s="405"/>
      <c r="AB274" s="405" t="s">
        <v>5049</v>
      </c>
      <c r="AC274" s="406">
        <v>14</v>
      </c>
      <c r="AD274" s="406">
        <v>0</v>
      </c>
      <c r="AE274" s="406">
        <v>0</v>
      </c>
      <c r="AF274" s="407">
        <v>22.400000000000002</v>
      </c>
      <c r="AG274" s="407">
        <v>0</v>
      </c>
      <c r="AH274" s="407">
        <f t="shared" si="16"/>
        <v>22.400000000000002</v>
      </c>
      <c r="AI274" s="407">
        <f t="shared" si="17"/>
        <v>23.968000000000004</v>
      </c>
      <c r="AJ274" s="410"/>
    </row>
    <row r="275" spans="1:36" s="409" customFormat="1">
      <c r="A275" s="404">
        <v>25</v>
      </c>
      <c r="B275" s="405" t="s">
        <v>5042</v>
      </c>
      <c r="C275" s="405" t="s">
        <v>8141</v>
      </c>
      <c r="D275" s="405" t="s">
        <v>8098</v>
      </c>
      <c r="E275" s="405" t="s">
        <v>352</v>
      </c>
      <c r="F275" s="405" t="s">
        <v>8102</v>
      </c>
      <c r="G275" s="405"/>
      <c r="H275" s="405"/>
      <c r="I275" s="405"/>
      <c r="J275" s="405"/>
      <c r="K275" s="405"/>
      <c r="L275" s="405"/>
      <c r="M275" s="405" t="s">
        <v>113</v>
      </c>
      <c r="N275" s="405" t="s">
        <v>113</v>
      </c>
      <c r="O275" s="405" t="s">
        <v>8036</v>
      </c>
      <c r="P275" s="405"/>
      <c r="Q275" s="405"/>
      <c r="R275" s="405"/>
      <c r="S275" s="405"/>
      <c r="T275" s="405"/>
      <c r="U275" s="405" t="s">
        <v>8140</v>
      </c>
      <c r="V275" s="405" t="s">
        <v>68</v>
      </c>
      <c r="W275" s="405" t="s">
        <v>68</v>
      </c>
      <c r="X275" s="405" t="s">
        <v>68</v>
      </c>
      <c r="Y275" s="405" t="s">
        <v>68</v>
      </c>
      <c r="Z275" s="405" t="s">
        <v>69</v>
      </c>
      <c r="AA275" s="405"/>
      <c r="AB275" s="405" t="s">
        <v>5049</v>
      </c>
      <c r="AC275" s="406">
        <v>14</v>
      </c>
      <c r="AD275" s="406">
        <v>0</v>
      </c>
      <c r="AE275" s="406">
        <v>0</v>
      </c>
      <c r="AF275" s="407">
        <v>22.400000000000002</v>
      </c>
      <c r="AG275" s="407">
        <v>0</v>
      </c>
      <c r="AH275" s="407">
        <f t="shared" si="16"/>
        <v>22.400000000000002</v>
      </c>
      <c r="AI275" s="407">
        <f t="shared" si="17"/>
        <v>23.968000000000004</v>
      </c>
      <c r="AJ275" s="410"/>
    </row>
    <row r="276" spans="1:36" s="409" customFormat="1">
      <c r="A276" s="404">
        <v>26</v>
      </c>
      <c r="B276" s="405" t="s">
        <v>5042</v>
      </c>
      <c r="C276" s="405" t="s">
        <v>8139</v>
      </c>
      <c r="D276" s="405" t="s">
        <v>8098</v>
      </c>
      <c r="E276" s="405" t="s">
        <v>352</v>
      </c>
      <c r="F276" s="405" t="s">
        <v>8102</v>
      </c>
      <c r="G276" s="405"/>
      <c r="H276" s="405"/>
      <c r="I276" s="405"/>
      <c r="J276" s="405"/>
      <c r="K276" s="405"/>
      <c r="L276" s="405"/>
      <c r="M276" s="405" t="s">
        <v>113</v>
      </c>
      <c r="N276" s="405" t="s">
        <v>113</v>
      </c>
      <c r="O276" s="405" t="s">
        <v>8036</v>
      </c>
      <c r="P276" s="405"/>
      <c r="Q276" s="405"/>
      <c r="R276" s="405"/>
      <c r="S276" s="405"/>
      <c r="T276" s="405"/>
      <c r="U276" s="405" t="s">
        <v>8138</v>
      </c>
      <c r="V276" s="405" t="s">
        <v>68</v>
      </c>
      <c r="W276" s="405" t="s">
        <v>68</v>
      </c>
      <c r="X276" s="405" t="s">
        <v>68</v>
      </c>
      <c r="Y276" s="405" t="s">
        <v>68</v>
      </c>
      <c r="Z276" s="405" t="s">
        <v>69</v>
      </c>
      <c r="AA276" s="405"/>
      <c r="AB276" s="405" t="s">
        <v>5049</v>
      </c>
      <c r="AC276" s="406">
        <v>14</v>
      </c>
      <c r="AD276" s="406">
        <v>0</v>
      </c>
      <c r="AE276" s="406">
        <v>0</v>
      </c>
      <c r="AF276" s="407">
        <v>22.400000000000002</v>
      </c>
      <c r="AG276" s="407">
        <v>0</v>
      </c>
      <c r="AH276" s="407">
        <f t="shared" si="16"/>
        <v>22.400000000000002</v>
      </c>
      <c r="AI276" s="407">
        <f t="shared" si="17"/>
        <v>23.968000000000004</v>
      </c>
      <c r="AJ276" s="410"/>
    </row>
    <row r="277" spans="1:36" s="409" customFormat="1">
      <c r="A277" s="404">
        <v>27</v>
      </c>
      <c r="B277" s="405" t="s">
        <v>5042</v>
      </c>
      <c r="C277" s="405" t="s">
        <v>8137</v>
      </c>
      <c r="D277" s="405" t="s">
        <v>8098</v>
      </c>
      <c r="E277" s="405" t="s">
        <v>352</v>
      </c>
      <c r="F277" s="405" t="s">
        <v>8102</v>
      </c>
      <c r="G277" s="405"/>
      <c r="H277" s="405"/>
      <c r="I277" s="405"/>
      <c r="J277" s="405"/>
      <c r="K277" s="405"/>
      <c r="L277" s="405"/>
      <c r="M277" s="405" t="s">
        <v>113</v>
      </c>
      <c r="N277" s="405" t="s">
        <v>113</v>
      </c>
      <c r="O277" s="405" t="s">
        <v>8036</v>
      </c>
      <c r="P277" s="405"/>
      <c r="Q277" s="405"/>
      <c r="R277" s="405"/>
      <c r="S277" s="405"/>
      <c r="T277" s="405"/>
      <c r="U277" s="405" t="s">
        <v>8136</v>
      </c>
      <c r="V277" s="405" t="s">
        <v>68</v>
      </c>
      <c r="W277" s="405" t="s">
        <v>68</v>
      </c>
      <c r="X277" s="405" t="s">
        <v>68</v>
      </c>
      <c r="Y277" s="405" t="s">
        <v>68</v>
      </c>
      <c r="Z277" s="405" t="s">
        <v>69</v>
      </c>
      <c r="AA277" s="405"/>
      <c r="AB277" s="405" t="s">
        <v>5049</v>
      </c>
      <c r="AC277" s="406">
        <v>14</v>
      </c>
      <c r="AD277" s="406">
        <v>0</v>
      </c>
      <c r="AE277" s="406">
        <v>0</v>
      </c>
      <c r="AF277" s="407">
        <v>22.400000000000002</v>
      </c>
      <c r="AG277" s="407">
        <v>0</v>
      </c>
      <c r="AH277" s="407">
        <f t="shared" si="16"/>
        <v>22.400000000000002</v>
      </c>
      <c r="AI277" s="407">
        <f t="shared" si="17"/>
        <v>23.968000000000004</v>
      </c>
      <c r="AJ277" s="410"/>
    </row>
    <row r="278" spans="1:36" s="409" customFormat="1">
      <c r="A278" s="404">
        <v>28</v>
      </c>
      <c r="B278" s="405" t="s">
        <v>5042</v>
      </c>
      <c r="C278" s="405" t="s">
        <v>8135</v>
      </c>
      <c r="D278" s="405" t="s">
        <v>8098</v>
      </c>
      <c r="E278" s="405" t="s">
        <v>352</v>
      </c>
      <c r="F278" s="405" t="s">
        <v>8102</v>
      </c>
      <c r="G278" s="405"/>
      <c r="H278" s="405"/>
      <c r="I278" s="405"/>
      <c r="J278" s="405"/>
      <c r="K278" s="405"/>
      <c r="L278" s="405"/>
      <c r="M278" s="405" t="s">
        <v>113</v>
      </c>
      <c r="N278" s="405" t="s">
        <v>113</v>
      </c>
      <c r="O278" s="405" t="s">
        <v>8036</v>
      </c>
      <c r="P278" s="405"/>
      <c r="Q278" s="405"/>
      <c r="R278" s="405"/>
      <c r="S278" s="405"/>
      <c r="T278" s="405"/>
      <c r="U278" s="405" t="s">
        <v>8134</v>
      </c>
      <c r="V278" s="405" t="s">
        <v>68</v>
      </c>
      <c r="W278" s="405" t="s">
        <v>68</v>
      </c>
      <c r="X278" s="405" t="s">
        <v>68</v>
      </c>
      <c r="Y278" s="405" t="s">
        <v>68</v>
      </c>
      <c r="Z278" s="405" t="s">
        <v>69</v>
      </c>
      <c r="AA278" s="405"/>
      <c r="AB278" s="405" t="s">
        <v>5049</v>
      </c>
      <c r="AC278" s="406">
        <v>14</v>
      </c>
      <c r="AD278" s="406">
        <v>0</v>
      </c>
      <c r="AE278" s="406">
        <v>0</v>
      </c>
      <c r="AF278" s="407">
        <v>22.400000000000002</v>
      </c>
      <c r="AG278" s="407">
        <v>0</v>
      </c>
      <c r="AH278" s="407">
        <f t="shared" si="16"/>
        <v>22.400000000000002</v>
      </c>
      <c r="AI278" s="407">
        <f t="shared" si="17"/>
        <v>23.968000000000004</v>
      </c>
      <c r="AJ278" s="410"/>
    </row>
    <row r="279" spans="1:36" s="409" customFormat="1">
      <c r="A279" s="404">
        <v>29</v>
      </c>
      <c r="B279" s="405" t="s">
        <v>5042</v>
      </c>
      <c r="C279" s="405" t="s">
        <v>8133</v>
      </c>
      <c r="D279" s="405" t="s">
        <v>8098</v>
      </c>
      <c r="E279" s="405" t="s">
        <v>352</v>
      </c>
      <c r="F279" s="405" t="s">
        <v>8102</v>
      </c>
      <c r="G279" s="405"/>
      <c r="H279" s="405"/>
      <c r="I279" s="405"/>
      <c r="J279" s="405"/>
      <c r="K279" s="405"/>
      <c r="L279" s="405"/>
      <c r="M279" s="405" t="s">
        <v>113</v>
      </c>
      <c r="N279" s="405" t="s">
        <v>113</v>
      </c>
      <c r="O279" s="405" t="s">
        <v>8036</v>
      </c>
      <c r="P279" s="405"/>
      <c r="Q279" s="405"/>
      <c r="R279" s="405"/>
      <c r="S279" s="405"/>
      <c r="T279" s="405"/>
      <c r="U279" s="405" t="s">
        <v>8132</v>
      </c>
      <c r="V279" s="405" t="s">
        <v>68</v>
      </c>
      <c r="W279" s="405" t="s">
        <v>68</v>
      </c>
      <c r="X279" s="405" t="s">
        <v>68</v>
      </c>
      <c r="Y279" s="405" t="s">
        <v>68</v>
      </c>
      <c r="Z279" s="405" t="s">
        <v>69</v>
      </c>
      <c r="AA279" s="405"/>
      <c r="AB279" s="405" t="s">
        <v>5049</v>
      </c>
      <c r="AC279" s="406">
        <v>14</v>
      </c>
      <c r="AD279" s="406">
        <v>0</v>
      </c>
      <c r="AE279" s="406">
        <v>0</v>
      </c>
      <c r="AF279" s="407">
        <v>22.400000000000002</v>
      </c>
      <c r="AG279" s="407">
        <v>0</v>
      </c>
      <c r="AH279" s="407">
        <f t="shared" si="16"/>
        <v>22.400000000000002</v>
      </c>
      <c r="AI279" s="407">
        <f t="shared" si="17"/>
        <v>23.968000000000004</v>
      </c>
      <c r="AJ279" s="410"/>
    </row>
    <row r="280" spans="1:36" s="409" customFormat="1">
      <c r="A280" s="404">
        <v>30</v>
      </c>
      <c r="B280" s="405" t="s">
        <v>5042</v>
      </c>
      <c r="C280" s="405" t="s">
        <v>8131</v>
      </c>
      <c r="D280" s="405" t="s">
        <v>8098</v>
      </c>
      <c r="E280" s="405" t="s">
        <v>352</v>
      </c>
      <c r="F280" s="405" t="s">
        <v>8102</v>
      </c>
      <c r="G280" s="405"/>
      <c r="H280" s="405"/>
      <c r="I280" s="405"/>
      <c r="J280" s="405"/>
      <c r="K280" s="405"/>
      <c r="L280" s="405"/>
      <c r="M280" s="405" t="s">
        <v>113</v>
      </c>
      <c r="N280" s="405" t="s">
        <v>113</v>
      </c>
      <c r="O280" s="405" t="s">
        <v>8036</v>
      </c>
      <c r="P280" s="405"/>
      <c r="Q280" s="405"/>
      <c r="R280" s="405"/>
      <c r="S280" s="405"/>
      <c r="T280" s="405"/>
      <c r="U280" s="405" t="s">
        <v>8130</v>
      </c>
      <c r="V280" s="405" t="s">
        <v>68</v>
      </c>
      <c r="W280" s="405" t="s">
        <v>68</v>
      </c>
      <c r="X280" s="405" t="s">
        <v>68</v>
      </c>
      <c r="Y280" s="405" t="s">
        <v>68</v>
      </c>
      <c r="Z280" s="405" t="s">
        <v>69</v>
      </c>
      <c r="AA280" s="405"/>
      <c r="AB280" s="405" t="s">
        <v>5049</v>
      </c>
      <c r="AC280" s="406">
        <v>14</v>
      </c>
      <c r="AD280" s="406">
        <v>0</v>
      </c>
      <c r="AE280" s="406">
        <v>0</v>
      </c>
      <c r="AF280" s="407">
        <v>22.400000000000002</v>
      </c>
      <c r="AG280" s="407">
        <v>0</v>
      </c>
      <c r="AH280" s="407">
        <f t="shared" si="16"/>
        <v>22.400000000000002</v>
      </c>
      <c r="AI280" s="407">
        <f t="shared" si="17"/>
        <v>23.968000000000004</v>
      </c>
      <c r="AJ280" s="410"/>
    </row>
    <row r="281" spans="1:36" s="409" customFormat="1">
      <c r="A281" s="404">
        <v>31</v>
      </c>
      <c r="B281" s="405" t="s">
        <v>5042</v>
      </c>
      <c r="C281" s="405" t="s">
        <v>8129</v>
      </c>
      <c r="D281" s="405" t="s">
        <v>8098</v>
      </c>
      <c r="E281" s="405" t="s">
        <v>352</v>
      </c>
      <c r="F281" s="405" t="s">
        <v>8102</v>
      </c>
      <c r="G281" s="405"/>
      <c r="H281" s="405"/>
      <c r="I281" s="405"/>
      <c r="J281" s="405"/>
      <c r="K281" s="405"/>
      <c r="L281" s="405"/>
      <c r="M281" s="405" t="s">
        <v>113</v>
      </c>
      <c r="N281" s="405" t="s">
        <v>113</v>
      </c>
      <c r="O281" s="405" t="s">
        <v>8036</v>
      </c>
      <c r="P281" s="405"/>
      <c r="Q281" s="405"/>
      <c r="R281" s="405"/>
      <c r="S281" s="405"/>
      <c r="T281" s="405"/>
      <c r="U281" s="405" t="s">
        <v>8128</v>
      </c>
      <c r="V281" s="405" t="s">
        <v>68</v>
      </c>
      <c r="W281" s="405" t="s">
        <v>68</v>
      </c>
      <c r="X281" s="405" t="s">
        <v>68</v>
      </c>
      <c r="Y281" s="405" t="s">
        <v>68</v>
      </c>
      <c r="Z281" s="405" t="s">
        <v>69</v>
      </c>
      <c r="AA281" s="405"/>
      <c r="AB281" s="405" t="s">
        <v>5049</v>
      </c>
      <c r="AC281" s="406">
        <v>14</v>
      </c>
      <c r="AD281" s="406">
        <v>0</v>
      </c>
      <c r="AE281" s="406">
        <v>0</v>
      </c>
      <c r="AF281" s="407">
        <v>22.400000000000002</v>
      </c>
      <c r="AG281" s="407">
        <v>0</v>
      </c>
      <c r="AH281" s="407">
        <f t="shared" si="16"/>
        <v>22.400000000000002</v>
      </c>
      <c r="AI281" s="407">
        <f t="shared" si="17"/>
        <v>23.968000000000004</v>
      </c>
      <c r="AJ281" s="410"/>
    </row>
    <row r="282" spans="1:36" s="409" customFormat="1">
      <c r="A282" s="404">
        <v>32</v>
      </c>
      <c r="B282" s="405" t="s">
        <v>5042</v>
      </c>
      <c r="C282" s="405" t="s">
        <v>8127</v>
      </c>
      <c r="D282" s="405" t="s">
        <v>8098</v>
      </c>
      <c r="E282" s="405" t="s">
        <v>352</v>
      </c>
      <c r="F282" s="405" t="s">
        <v>8102</v>
      </c>
      <c r="G282" s="405"/>
      <c r="H282" s="405"/>
      <c r="I282" s="405"/>
      <c r="J282" s="405"/>
      <c r="K282" s="405"/>
      <c r="L282" s="405"/>
      <c r="M282" s="405" t="s">
        <v>113</v>
      </c>
      <c r="N282" s="405" t="s">
        <v>113</v>
      </c>
      <c r="O282" s="405" t="s">
        <v>8036</v>
      </c>
      <c r="P282" s="405"/>
      <c r="Q282" s="405"/>
      <c r="R282" s="405"/>
      <c r="S282" s="405"/>
      <c r="T282" s="405"/>
      <c r="U282" s="405" t="s">
        <v>8126</v>
      </c>
      <c r="V282" s="405" t="s">
        <v>68</v>
      </c>
      <c r="W282" s="405" t="s">
        <v>68</v>
      </c>
      <c r="X282" s="405" t="s">
        <v>68</v>
      </c>
      <c r="Y282" s="405" t="s">
        <v>68</v>
      </c>
      <c r="Z282" s="405" t="s">
        <v>69</v>
      </c>
      <c r="AA282" s="405"/>
      <c r="AB282" s="405" t="s">
        <v>5049</v>
      </c>
      <c r="AC282" s="406">
        <v>14</v>
      </c>
      <c r="AD282" s="406">
        <v>0</v>
      </c>
      <c r="AE282" s="406">
        <v>0</v>
      </c>
      <c r="AF282" s="407">
        <v>22.400000000000002</v>
      </c>
      <c r="AG282" s="407">
        <v>0</v>
      </c>
      <c r="AH282" s="407">
        <f t="shared" si="16"/>
        <v>22.400000000000002</v>
      </c>
      <c r="AI282" s="407">
        <f t="shared" si="17"/>
        <v>23.968000000000004</v>
      </c>
      <c r="AJ282" s="410"/>
    </row>
    <row r="283" spans="1:36" s="409" customFormat="1">
      <c r="A283" s="404">
        <v>33</v>
      </c>
      <c r="B283" s="405" t="s">
        <v>5042</v>
      </c>
      <c r="C283" s="405" t="s">
        <v>8125</v>
      </c>
      <c r="D283" s="405" t="s">
        <v>8098</v>
      </c>
      <c r="E283" s="405" t="s">
        <v>352</v>
      </c>
      <c r="F283" s="405" t="s">
        <v>8102</v>
      </c>
      <c r="G283" s="405"/>
      <c r="H283" s="405"/>
      <c r="I283" s="405"/>
      <c r="J283" s="405"/>
      <c r="K283" s="405"/>
      <c r="L283" s="405"/>
      <c r="M283" s="405" t="s">
        <v>113</v>
      </c>
      <c r="N283" s="405" t="s">
        <v>113</v>
      </c>
      <c r="O283" s="405" t="s">
        <v>8036</v>
      </c>
      <c r="P283" s="405"/>
      <c r="Q283" s="405"/>
      <c r="R283" s="405"/>
      <c r="S283" s="405"/>
      <c r="T283" s="405"/>
      <c r="U283" s="405" t="s">
        <v>8124</v>
      </c>
      <c r="V283" s="405" t="s">
        <v>68</v>
      </c>
      <c r="W283" s="405" t="s">
        <v>68</v>
      </c>
      <c r="X283" s="405" t="s">
        <v>68</v>
      </c>
      <c r="Y283" s="405" t="s">
        <v>68</v>
      </c>
      <c r="Z283" s="405" t="s">
        <v>69</v>
      </c>
      <c r="AA283" s="405"/>
      <c r="AB283" s="405" t="s">
        <v>5049</v>
      </c>
      <c r="AC283" s="406">
        <v>14</v>
      </c>
      <c r="AD283" s="406">
        <v>0</v>
      </c>
      <c r="AE283" s="406">
        <v>0</v>
      </c>
      <c r="AF283" s="407">
        <v>22.400000000000002</v>
      </c>
      <c r="AG283" s="407">
        <v>0</v>
      </c>
      <c r="AH283" s="407">
        <f t="shared" si="16"/>
        <v>22.400000000000002</v>
      </c>
      <c r="AI283" s="407">
        <f t="shared" si="17"/>
        <v>23.968000000000004</v>
      </c>
      <c r="AJ283" s="410"/>
    </row>
    <row r="284" spans="1:36" s="409" customFormat="1">
      <c r="A284" s="404">
        <v>34</v>
      </c>
      <c r="B284" s="405" t="s">
        <v>5042</v>
      </c>
      <c r="C284" s="405" t="s">
        <v>8123</v>
      </c>
      <c r="D284" s="405" t="s">
        <v>8098</v>
      </c>
      <c r="E284" s="405" t="s">
        <v>352</v>
      </c>
      <c r="F284" s="405" t="s">
        <v>8102</v>
      </c>
      <c r="G284" s="405"/>
      <c r="H284" s="405"/>
      <c r="I284" s="405"/>
      <c r="J284" s="405"/>
      <c r="K284" s="405"/>
      <c r="L284" s="405"/>
      <c r="M284" s="405" t="s">
        <v>113</v>
      </c>
      <c r="N284" s="405" t="s">
        <v>113</v>
      </c>
      <c r="O284" s="405" t="s">
        <v>8036</v>
      </c>
      <c r="P284" s="405"/>
      <c r="Q284" s="405"/>
      <c r="R284" s="405"/>
      <c r="S284" s="405"/>
      <c r="T284" s="405"/>
      <c r="U284" s="405" t="s">
        <v>8122</v>
      </c>
      <c r="V284" s="405" t="s">
        <v>68</v>
      </c>
      <c r="W284" s="405" t="s">
        <v>68</v>
      </c>
      <c r="X284" s="405" t="s">
        <v>68</v>
      </c>
      <c r="Y284" s="405" t="s">
        <v>68</v>
      </c>
      <c r="Z284" s="405" t="s">
        <v>69</v>
      </c>
      <c r="AA284" s="405"/>
      <c r="AB284" s="405" t="s">
        <v>5049</v>
      </c>
      <c r="AC284" s="406">
        <v>14</v>
      </c>
      <c r="AD284" s="406">
        <v>0</v>
      </c>
      <c r="AE284" s="406">
        <v>0</v>
      </c>
      <c r="AF284" s="407">
        <v>22.400000000000002</v>
      </c>
      <c r="AG284" s="407">
        <v>0</v>
      </c>
      <c r="AH284" s="407">
        <f t="shared" si="16"/>
        <v>22.400000000000002</v>
      </c>
      <c r="AI284" s="407">
        <f t="shared" si="17"/>
        <v>23.968000000000004</v>
      </c>
      <c r="AJ284" s="410"/>
    </row>
    <row r="285" spans="1:36" s="409" customFormat="1">
      <c r="A285" s="404">
        <v>35</v>
      </c>
      <c r="B285" s="405" t="s">
        <v>5042</v>
      </c>
      <c r="C285" s="405" t="s">
        <v>8121</v>
      </c>
      <c r="D285" s="405" t="s">
        <v>8098</v>
      </c>
      <c r="E285" s="405" t="s">
        <v>352</v>
      </c>
      <c r="F285" s="405" t="s">
        <v>8102</v>
      </c>
      <c r="G285" s="405"/>
      <c r="H285" s="405"/>
      <c r="I285" s="405"/>
      <c r="J285" s="405"/>
      <c r="K285" s="405"/>
      <c r="L285" s="405"/>
      <c r="M285" s="405" t="s">
        <v>113</v>
      </c>
      <c r="N285" s="405" t="s">
        <v>113</v>
      </c>
      <c r="O285" s="405" t="s">
        <v>8036</v>
      </c>
      <c r="P285" s="405"/>
      <c r="Q285" s="405"/>
      <c r="R285" s="405"/>
      <c r="S285" s="405"/>
      <c r="T285" s="405"/>
      <c r="U285" s="405" t="s">
        <v>8120</v>
      </c>
      <c r="V285" s="405" t="s">
        <v>68</v>
      </c>
      <c r="W285" s="405" t="s">
        <v>68</v>
      </c>
      <c r="X285" s="405" t="s">
        <v>68</v>
      </c>
      <c r="Y285" s="405" t="s">
        <v>68</v>
      </c>
      <c r="Z285" s="405" t="s">
        <v>69</v>
      </c>
      <c r="AA285" s="405"/>
      <c r="AB285" s="405" t="s">
        <v>5049</v>
      </c>
      <c r="AC285" s="406">
        <v>14</v>
      </c>
      <c r="AD285" s="406">
        <v>0</v>
      </c>
      <c r="AE285" s="406">
        <v>0</v>
      </c>
      <c r="AF285" s="407">
        <v>22.400000000000002</v>
      </c>
      <c r="AG285" s="407">
        <v>0</v>
      </c>
      <c r="AH285" s="407">
        <f t="shared" si="16"/>
        <v>22.400000000000002</v>
      </c>
      <c r="AI285" s="407">
        <f t="shared" si="17"/>
        <v>23.968000000000004</v>
      </c>
      <c r="AJ285" s="410"/>
    </row>
    <row r="286" spans="1:36" s="409" customFormat="1">
      <c r="A286" s="404">
        <v>36</v>
      </c>
      <c r="B286" s="405" t="s">
        <v>5042</v>
      </c>
      <c r="C286" s="405" t="s">
        <v>8119</v>
      </c>
      <c r="D286" s="405" t="s">
        <v>8098</v>
      </c>
      <c r="E286" s="405" t="s">
        <v>352</v>
      </c>
      <c r="F286" s="405" t="s">
        <v>8102</v>
      </c>
      <c r="G286" s="405"/>
      <c r="H286" s="405"/>
      <c r="I286" s="405"/>
      <c r="J286" s="405"/>
      <c r="K286" s="405"/>
      <c r="L286" s="405"/>
      <c r="M286" s="405" t="s">
        <v>113</v>
      </c>
      <c r="N286" s="405" t="s">
        <v>113</v>
      </c>
      <c r="O286" s="405" t="s">
        <v>8036</v>
      </c>
      <c r="P286" s="405"/>
      <c r="Q286" s="405"/>
      <c r="R286" s="405"/>
      <c r="S286" s="405"/>
      <c r="T286" s="405"/>
      <c r="U286" s="405" t="s">
        <v>8118</v>
      </c>
      <c r="V286" s="405" t="s">
        <v>68</v>
      </c>
      <c r="W286" s="405" t="s">
        <v>68</v>
      </c>
      <c r="X286" s="405" t="s">
        <v>68</v>
      </c>
      <c r="Y286" s="405" t="s">
        <v>68</v>
      </c>
      <c r="Z286" s="405" t="s">
        <v>69</v>
      </c>
      <c r="AA286" s="405"/>
      <c r="AB286" s="405" t="s">
        <v>5049</v>
      </c>
      <c r="AC286" s="406">
        <v>14</v>
      </c>
      <c r="AD286" s="406">
        <v>0</v>
      </c>
      <c r="AE286" s="406">
        <v>0</v>
      </c>
      <c r="AF286" s="407">
        <v>22.400000000000002</v>
      </c>
      <c r="AG286" s="407">
        <v>0</v>
      </c>
      <c r="AH286" s="407">
        <f t="shared" si="16"/>
        <v>22.400000000000002</v>
      </c>
      <c r="AI286" s="407">
        <f t="shared" si="17"/>
        <v>23.968000000000004</v>
      </c>
      <c r="AJ286" s="410"/>
    </row>
    <row r="287" spans="1:36" s="409" customFormat="1">
      <c r="A287" s="404">
        <v>37</v>
      </c>
      <c r="B287" s="405" t="s">
        <v>5042</v>
      </c>
      <c r="C287" s="405" t="s">
        <v>8117</v>
      </c>
      <c r="D287" s="405" t="s">
        <v>8098</v>
      </c>
      <c r="E287" s="405" t="s">
        <v>352</v>
      </c>
      <c r="F287" s="405" t="s">
        <v>8102</v>
      </c>
      <c r="G287" s="405"/>
      <c r="H287" s="405"/>
      <c r="I287" s="405"/>
      <c r="J287" s="405"/>
      <c r="K287" s="405"/>
      <c r="L287" s="405"/>
      <c r="M287" s="405" t="s">
        <v>113</v>
      </c>
      <c r="N287" s="405" t="s">
        <v>113</v>
      </c>
      <c r="O287" s="405" t="s">
        <v>8036</v>
      </c>
      <c r="P287" s="405"/>
      <c r="Q287" s="405"/>
      <c r="R287" s="405"/>
      <c r="S287" s="405"/>
      <c r="T287" s="405"/>
      <c r="U287" s="405" t="s">
        <v>8116</v>
      </c>
      <c r="V287" s="405" t="s">
        <v>68</v>
      </c>
      <c r="W287" s="405" t="s">
        <v>68</v>
      </c>
      <c r="X287" s="405" t="s">
        <v>68</v>
      </c>
      <c r="Y287" s="405" t="s">
        <v>68</v>
      </c>
      <c r="Z287" s="405" t="s">
        <v>69</v>
      </c>
      <c r="AA287" s="405"/>
      <c r="AB287" s="405" t="s">
        <v>5049</v>
      </c>
      <c r="AC287" s="406">
        <v>14</v>
      </c>
      <c r="AD287" s="406">
        <v>0</v>
      </c>
      <c r="AE287" s="406">
        <v>0</v>
      </c>
      <c r="AF287" s="407">
        <v>22.400000000000002</v>
      </c>
      <c r="AG287" s="407">
        <v>0</v>
      </c>
      <c r="AH287" s="407">
        <f t="shared" si="16"/>
        <v>22.400000000000002</v>
      </c>
      <c r="AI287" s="407">
        <f t="shared" si="17"/>
        <v>23.968000000000004</v>
      </c>
      <c r="AJ287" s="410"/>
    </row>
    <row r="288" spans="1:36" s="409" customFormat="1">
      <c r="A288" s="404">
        <v>38</v>
      </c>
      <c r="B288" s="405" t="s">
        <v>5042</v>
      </c>
      <c r="C288" s="405" t="s">
        <v>8115</v>
      </c>
      <c r="D288" s="405" t="s">
        <v>8098</v>
      </c>
      <c r="E288" s="405" t="s">
        <v>352</v>
      </c>
      <c r="F288" s="405" t="s">
        <v>8102</v>
      </c>
      <c r="G288" s="405"/>
      <c r="H288" s="405"/>
      <c r="I288" s="405"/>
      <c r="J288" s="405"/>
      <c r="K288" s="405"/>
      <c r="L288" s="405"/>
      <c r="M288" s="405" t="s">
        <v>113</v>
      </c>
      <c r="N288" s="405" t="s">
        <v>113</v>
      </c>
      <c r="O288" s="405" t="s">
        <v>8036</v>
      </c>
      <c r="P288" s="405"/>
      <c r="Q288" s="405"/>
      <c r="R288" s="405"/>
      <c r="S288" s="405"/>
      <c r="T288" s="405"/>
      <c r="U288" s="405" t="s">
        <v>8114</v>
      </c>
      <c r="V288" s="405" t="s">
        <v>68</v>
      </c>
      <c r="W288" s="405" t="s">
        <v>68</v>
      </c>
      <c r="X288" s="405" t="s">
        <v>68</v>
      </c>
      <c r="Y288" s="405" t="s">
        <v>68</v>
      </c>
      <c r="Z288" s="405" t="s">
        <v>69</v>
      </c>
      <c r="AA288" s="405"/>
      <c r="AB288" s="405" t="s">
        <v>5049</v>
      </c>
      <c r="AC288" s="406">
        <v>14</v>
      </c>
      <c r="AD288" s="406">
        <v>0</v>
      </c>
      <c r="AE288" s="406">
        <v>0</v>
      </c>
      <c r="AF288" s="407">
        <v>22.400000000000002</v>
      </c>
      <c r="AG288" s="407">
        <v>0</v>
      </c>
      <c r="AH288" s="407">
        <f t="shared" si="16"/>
        <v>22.400000000000002</v>
      </c>
      <c r="AI288" s="407">
        <f t="shared" si="17"/>
        <v>23.968000000000004</v>
      </c>
      <c r="AJ288" s="410"/>
    </row>
    <row r="289" spans="1:36" s="409" customFormat="1">
      <c r="A289" s="404">
        <v>39</v>
      </c>
      <c r="B289" s="405" t="s">
        <v>5042</v>
      </c>
      <c r="C289" s="405" t="s">
        <v>8113</v>
      </c>
      <c r="D289" s="405" t="s">
        <v>8098</v>
      </c>
      <c r="E289" s="405" t="s">
        <v>352</v>
      </c>
      <c r="F289" s="405" t="s">
        <v>8102</v>
      </c>
      <c r="G289" s="405"/>
      <c r="H289" s="405"/>
      <c r="I289" s="405"/>
      <c r="J289" s="405"/>
      <c r="K289" s="405"/>
      <c r="L289" s="405"/>
      <c r="M289" s="405" t="s">
        <v>113</v>
      </c>
      <c r="N289" s="405" t="s">
        <v>113</v>
      </c>
      <c r="O289" s="405" t="s">
        <v>8036</v>
      </c>
      <c r="P289" s="405"/>
      <c r="Q289" s="405"/>
      <c r="R289" s="405"/>
      <c r="S289" s="405"/>
      <c r="T289" s="405"/>
      <c r="U289" s="405" t="s">
        <v>8112</v>
      </c>
      <c r="V289" s="405" t="s">
        <v>68</v>
      </c>
      <c r="W289" s="405" t="s">
        <v>68</v>
      </c>
      <c r="X289" s="405" t="s">
        <v>68</v>
      </c>
      <c r="Y289" s="405" t="s">
        <v>68</v>
      </c>
      <c r="Z289" s="405" t="s">
        <v>69</v>
      </c>
      <c r="AA289" s="405"/>
      <c r="AB289" s="405" t="s">
        <v>5049</v>
      </c>
      <c r="AC289" s="406">
        <v>14</v>
      </c>
      <c r="AD289" s="406">
        <v>0</v>
      </c>
      <c r="AE289" s="406">
        <v>0</v>
      </c>
      <c r="AF289" s="407">
        <v>22.400000000000002</v>
      </c>
      <c r="AG289" s="407">
        <v>0</v>
      </c>
      <c r="AH289" s="407">
        <f t="shared" si="16"/>
        <v>22.400000000000002</v>
      </c>
      <c r="AI289" s="407">
        <f t="shared" si="17"/>
        <v>23.968000000000004</v>
      </c>
      <c r="AJ289" s="410"/>
    </row>
    <row r="290" spans="1:36" s="409" customFormat="1">
      <c r="A290" s="404">
        <v>40</v>
      </c>
      <c r="B290" s="405" t="s">
        <v>5042</v>
      </c>
      <c r="C290" s="405" t="s">
        <v>8111</v>
      </c>
      <c r="D290" s="405" t="s">
        <v>8098</v>
      </c>
      <c r="E290" s="405" t="s">
        <v>352</v>
      </c>
      <c r="F290" s="405" t="s">
        <v>8102</v>
      </c>
      <c r="G290" s="405"/>
      <c r="H290" s="405"/>
      <c r="I290" s="405"/>
      <c r="J290" s="405"/>
      <c r="K290" s="405"/>
      <c r="L290" s="405"/>
      <c r="M290" s="405" t="s">
        <v>113</v>
      </c>
      <c r="N290" s="405" t="s">
        <v>113</v>
      </c>
      <c r="O290" s="405" t="s">
        <v>8036</v>
      </c>
      <c r="P290" s="405"/>
      <c r="Q290" s="405"/>
      <c r="R290" s="405"/>
      <c r="S290" s="405"/>
      <c r="T290" s="405"/>
      <c r="U290" s="405" t="s">
        <v>8110</v>
      </c>
      <c r="V290" s="405" t="s">
        <v>68</v>
      </c>
      <c r="W290" s="405" t="s">
        <v>68</v>
      </c>
      <c r="X290" s="405" t="s">
        <v>68</v>
      </c>
      <c r="Y290" s="405" t="s">
        <v>68</v>
      </c>
      <c r="Z290" s="405" t="s">
        <v>69</v>
      </c>
      <c r="AA290" s="405"/>
      <c r="AB290" s="405" t="s">
        <v>5049</v>
      </c>
      <c r="AC290" s="406">
        <v>14</v>
      </c>
      <c r="AD290" s="406">
        <v>0</v>
      </c>
      <c r="AE290" s="406">
        <v>0</v>
      </c>
      <c r="AF290" s="407">
        <v>22.400000000000002</v>
      </c>
      <c r="AG290" s="407">
        <v>0</v>
      </c>
      <c r="AH290" s="407">
        <f t="shared" si="16"/>
        <v>22.400000000000002</v>
      </c>
      <c r="AI290" s="407">
        <f t="shared" si="17"/>
        <v>23.968000000000004</v>
      </c>
      <c r="AJ290" s="410"/>
    </row>
    <row r="291" spans="1:36" s="409" customFormat="1">
      <c r="A291" s="404">
        <v>41</v>
      </c>
      <c r="B291" s="405" t="s">
        <v>5042</v>
      </c>
      <c r="C291" s="405" t="s">
        <v>8109</v>
      </c>
      <c r="D291" s="405" t="s">
        <v>8098</v>
      </c>
      <c r="E291" s="405" t="s">
        <v>352</v>
      </c>
      <c r="F291" s="405" t="s">
        <v>8102</v>
      </c>
      <c r="G291" s="405"/>
      <c r="H291" s="405"/>
      <c r="I291" s="405"/>
      <c r="J291" s="405"/>
      <c r="K291" s="405"/>
      <c r="L291" s="405"/>
      <c r="M291" s="405" t="s">
        <v>113</v>
      </c>
      <c r="N291" s="405" t="s">
        <v>113</v>
      </c>
      <c r="O291" s="405" t="s">
        <v>8036</v>
      </c>
      <c r="P291" s="405"/>
      <c r="Q291" s="405"/>
      <c r="R291" s="405"/>
      <c r="S291" s="405"/>
      <c r="T291" s="405"/>
      <c r="U291" s="405" t="s">
        <v>8108</v>
      </c>
      <c r="V291" s="405" t="s">
        <v>68</v>
      </c>
      <c r="W291" s="405" t="s">
        <v>68</v>
      </c>
      <c r="X291" s="405" t="s">
        <v>68</v>
      </c>
      <c r="Y291" s="405" t="s">
        <v>68</v>
      </c>
      <c r="Z291" s="405" t="s">
        <v>69</v>
      </c>
      <c r="AA291" s="405"/>
      <c r="AB291" s="405" t="s">
        <v>5049</v>
      </c>
      <c r="AC291" s="406">
        <v>14</v>
      </c>
      <c r="AD291" s="406">
        <v>0</v>
      </c>
      <c r="AE291" s="406">
        <v>0</v>
      </c>
      <c r="AF291" s="407">
        <v>22.400000000000002</v>
      </c>
      <c r="AG291" s="407">
        <v>0</v>
      </c>
      <c r="AH291" s="407">
        <f t="shared" si="16"/>
        <v>22.400000000000002</v>
      </c>
      <c r="AI291" s="407">
        <f t="shared" si="17"/>
        <v>23.968000000000004</v>
      </c>
      <c r="AJ291" s="410"/>
    </row>
    <row r="292" spans="1:36" s="409" customFormat="1">
      <c r="A292" s="404">
        <v>42</v>
      </c>
      <c r="B292" s="405" t="s">
        <v>5042</v>
      </c>
      <c r="C292" s="405" t="s">
        <v>8107</v>
      </c>
      <c r="D292" s="405" t="s">
        <v>8098</v>
      </c>
      <c r="E292" s="405" t="s">
        <v>352</v>
      </c>
      <c r="F292" s="405" t="s">
        <v>8102</v>
      </c>
      <c r="G292" s="405"/>
      <c r="H292" s="405"/>
      <c r="I292" s="405"/>
      <c r="J292" s="405"/>
      <c r="K292" s="405"/>
      <c r="L292" s="405"/>
      <c r="M292" s="405" t="s">
        <v>113</v>
      </c>
      <c r="N292" s="405" t="s">
        <v>113</v>
      </c>
      <c r="O292" s="405" t="s">
        <v>8036</v>
      </c>
      <c r="P292" s="405"/>
      <c r="Q292" s="405"/>
      <c r="R292" s="405"/>
      <c r="S292" s="405"/>
      <c r="T292" s="405"/>
      <c r="U292" s="405" t="s">
        <v>8106</v>
      </c>
      <c r="V292" s="405" t="s">
        <v>68</v>
      </c>
      <c r="W292" s="405" t="s">
        <v>68</v>
      </c>
      <c r="X292" s="405" t="s">
        <v>68</v>
      </c>
      <c r="Y292" s="405" t="s">
        <v>68</v>
      </c>
      <c r="Z292" s="405" t="s">
        <v>69</v>
      </c>
      <c r="AA292" s="405"/>
      <c r="AB292" s="405" t="s">
        <v>5049</v>
      </c>
      <c r="AC292" s="406">
        <v>14</v>
      </c>
      <c r="AD292" s="406">
        <v>0</v>
      </c>
      <c r="AE292" s="406">
        <v>0</v>
      </c>
      <c r="AF292" s="407">
        <v>22.400000000000002</v>
      </c>
      <c r="AG292" s="407">
        <v>0</v>
      </c>
      <c r="AH292" s="407">
        <f t="shared" si="16"/>
        <v>22.400000000000002</v>
      </c>
      <c r="AI292" s="407">
        <f t="shared" si="17"/>
        <v>23.968000000000004</v>
      </c>
      <c r="AJ292" s="410"/>
    </row>
    <row r="293" spans="1:36" s="409" customFormat="1">
      <c r="A293" s="404">
        <v>43</v>
      </c>
      <c r="B293" s="405" t="s">
        <v>5042</v>
      </c>
      <c r="C293" s="405" t="s">
        <v>8105</v>
      </c>
      <c r="D293" s="405" t="s">
        <v>8098</v>
      </c>
      <c r="E293" s="405" t="s">
        <v>352</v>
      </c>
      <c r="F293" s="405" t="s">
        <v>8102</v>
      </c>
      <c r="G293" s="405"/>
      <c r="H293" s="405"/>
      <c r="I293" s="405"/>
      <c r="J293" s="405"/>
      <c r="K293" s="405"/>
      <c r="L293" s="405"/>
      <c r="M293" s="405" t="s">
        <v>113</v>
      </c>
      <c r="N293" s="405" t="s">
        <v>113</v>
      </c>
      <c r="O293" s="405" t="s">
        <v>8036</v>
      </c>
      <c r="P293" s="405"/>
      <c r="Q293" s="405"/>
      <c r="R293" s="405"/>
      <c r="S293" s="405"/>
      <c r="T293" s="405"/>
      <c r="U293" s="405" t="s">
        <v>8104</v>
      </c>
      <c r="V293" s="405" t="s">
        <v>68</v>
      </c>
      <c r="W293" s="405" t="s">
        <v>68</v>
      </c>
      <c r="X293" s="405" t="s">
        <v>68</v>
      </c>
      <c r="Y293" s="405" t="s">
        <v>68</v>
      </c>
      <c r="Z293" s="405" t="s">
        <v>69</v>
      </c>
      <c r="AA293" s="405"/>
      <c r="AB293" s="405" t="s">
        <v>5049</v>
      </c>
      <c r="AC293" s="406">
        <v>14</v>
      </c>
      <c r="AD293" s="406">
        <v>0</v>
      </c>
      <c r="AE293" s="406">
        <v>0</v>
      </c>
      <c r="AF293" s="407">
        <v>22.400000000000002</v>
      </c>
      <c r="AG293" s="407">
        <v>0</v>
      </c>
      <c r="AH293" s="407">
        <f t="shared" si="16"/>
        <v>22.400000000000002</v>
      </c>
      <c r="AI293" s="407">
        <f t="shared" si="17"/>
        <v>23.968000000000004</v>
      </c>
      <c r="AJ293" s="410"/>
    </row>
    <row r="294" spans="1:36" s="409" customFormat="1">
      <c r="A294" s="404">
        <v>44</v>
      </c>
      <c r="B294" s="405" t="s">
        <v>5042</v>
      </c>
      <c r="C294" s="405" t="s">
        <v>8103</v>
      </c>
      <c r="D294" s="405" t="s">
        <v>8098</v>
      </c>
      <c r="E294" s="405" t="s">
        <v>352</v>
      </c>
      <c r="F294" s="405" t="s">
        <v>8102</v>
      </c>
      <c r="G294" s="405"/>
      <c r="H294" s="405"/>
      <c r="I294" s="405"/>
      <c r="J294" s="405"/>
      <c r="K294" s="405"/>
      <c r="L294" s="405"/>
      <c r="M294" s="405" t="s">
        <v>113</v>
      </c>
      <c r="N294" s="405" t="s">
        <v>113</v>
      </c>
      <c r="O294" s="405" t="s">
        <v>8036</v>
      </c>
      <c r="P294" s="405"/>
      <c r="Q294" s="405"/>
      <c r="R294" s="405"/>
      <c r="S294" s="405"/>
      <c r="T294" s="405"/>
      <c r="U294" s="405" t="s">
        <v>8101</v>
      </c>
      <c r="V294" s="405" t="s">
        <v>68</v>
      </c>
      <c r="W294" s="405" t="s">
        <v>68</v>
      </c>
      <c r="X294" s="405" t="s">
        <v>68</v>
      </c>
      <c r="Y294" s="405" t="s">
        <v>68</v>
      </c>
      <c r="Z294" s="405" t="s">
        <v>69</v>
      </c>
      <c r="AA294" s="405"/>
      <c r="AB294" s="405" t="s">
        <v>5049</v>
      </c>
      <c r="AC294" s="406">
        <v>14</v>
      </c>
      <c r="AD294" s="406">
        <v>0</v>
      </c>
      <c r="AE294" s="406">
        <v>0</v>
      </c>
      <c r="AF294" s="407">
        <v>22.400000000000002</v>
      </c>
      <c r="AG294" s="407">
        <v>0</v>
      </c>
      <c r="AH294" s="407">
        <f t="shared" si="16"/>
        <v>22.400000000000002</v>
      </c>
      <c r="AI294" s="407">
        <f t="shared" si="17"/>
        <v>23.968000000000004</v>
      </c>
      <c r="AJ294" s="410"/>
    </row>
    <row r="295" spans="1:36" s="409" customFormat="1">
      <c r="A295" s="404">
        <v>45</v>
      </c>
      <c r="B295" s="405" t="s">
        <v>5042</v>
      </c>
      <c r="C295" s="405" t="s">
        <v>8100</v>
      </c>
      <c r="D295" s="405" t="s">
        <v>8098</v>
      </c>
      <c r="E295" s="405" t="s">
        <v>321</v>
      </c>
      <c r="F295" s="405" t="s">
        <v>8097</v>
      </c>
      <c r="G295" s="405"/>
      <c r="H295" s="405"/>
      <c r="I295" s="405"/>
      <c r="J295" s="405"/>
      <c r="K295" s="405"/>
      <c r="L295" s="405"/>
      <c r="M295" s="405" t="s">
        <v>113</v>
      </c>
      <c r="N295" s="405" t="s">
        <v>113</v>
      </c>
      <c r="O295" s="405" t="s">
        <v>8036</v>
      </c>
      <c r="P295" s="405"/>
      <c r="Q295" s="405"/>
      <c r="R295" s="405"/>
      <c r="S295" s="405"/>
      <c r="T295" s="405"/>
      <c r="U295" s="405" t="s">
        <v>8096</v>
      </c>
      <c r="V295" s="405" t="s">
        <v>8095</v>
      </c>
      <c r="W295" s="405" t="s">
        <v>8095</v>
      </c>
      <c r="X295" s="405" t="s">
        <v>8095</v>
      </c>
      <c r="Y295" s="405" t="s">
        <v>68</v>
      </c>
      <c r="Z295" s="405" t="s">
        <v>69</v>
      </c>
      <c r="AA295" s="405"/>
      <c r="AB295" s="405" t="s">
        <v>5049</v>
      </c>
      <c r="AC295" s="406">
        <v>260</v>
      </c>
      <c r="AD295" s="406">
        <v>0</v>
      </c>
      <c r="AE295" s="406">
        <v>0</v>
      </c>
      <c r="AF295" s="407">
        <v>416</v>
      </c>
      <c r="AG295" s="407">
        <v>0</v>
      </c>
      <c r="AH295" s="407">
        <f t="shared" si="16"/>
        <v>416</v>
      </c>
      <c r="AI295" s="407">
        <f t="shared" si="17"/>
        <v>445.12</v>
      </c>
      <c r="AJ295" s="410"/>
    </row>
    <row r="296" spans="1:36" s="417" customFormat="1" ht="15.75" thickBot="1">
      <c r="A296" s="411">
        <v>46</v>
      </c>
      <c r="B296" s="412" t="s">
        <v>5042</v>
      </c>
      <c r="C296" s="412" t="s">
        <v>8099</v>
      </c>
      <c r="D296" s="412" t="s">
        <v>8098</v>
      </c>
      <c r="E296" s="412" t="s">
        <v>321</v>
      </c>
      <c r="F296" s="412" t="s">
        <v>8097</v>
      </c>
      <c r="G296" s="412"/>
      <c r="H296" s="412"/>
      <c r="I296" s="412"/>
      <c r="J296" s="412"/>
      <c r="K296" s="412"/>
      <c r="L296" s="412"/>
      <c r="M296" s="412" t="s">
        <v>113</v>
      </c>
      <c r="N296" s="412" t="s">
        <v>113</v>
      </c>
      <c r="O296" s="412" t="s">
        <v>8036</v>
      </c>
      <c r="P296" s="412"/>
      <c r="Q296" s="412"/>
      <c r="R296" s="412"/>
      <c r="S296" s="412"/>
      <c r="T296" s="412"/>
      <c r="U296" s="412" t="s">
        <v>8096</v>
      </c>
      <c r="V296" s="412" t="s">
        <v>8095</v>
      </c>
      <c r="W296" s="412" t="s">
        <v>8095</v>
      </c>
      <c r="X296" s="412" t="s">
        <v>8095</v>
      </c>
      <c r="Y296" s="412" t="s">
        <v>68</v>
      </c>
      <c r="Z296" s="412" t="s">
        <v>69</v>
      </c>
      <c r="AA296" s="412"/>
      <c r="AB296" s="412" t="s">
        <v>5049</v>
      </c>
      <c r="AC296" s="413">
        <v>260</v>
      </c>
      <c r="AD296" s="413">
        <v>0</v>
      </c>
      <c r="AE296" s="413">
        <v>0</v>
      </c>
      <c r="AF296" s="414">
        <v>416</v>
      </c>
      <c r="AG296" s="414">
        <v>0</v>
      </c>
      <c r="AH296" s="414">
        <f t="shared" si="16"/>
        <v>416</v>
      </c>
      <c r="AI296" s="414">
        <f t="shared" si="17"/>
        <v>445.12</v>
      </c>
      <c r="AJ296" s="416"/>
    </row>
    <row r="297" spans="1:36" s="11" customFormat="1" ht="15.75" thickBot="1">
      <c r="A297" s="382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  <c r="Z297" s="68"/>
      <c r="AA297" s="68"/>
      <c r="AB297" s="68"/>
      <c r="AC297" s="15"/>
      <c r="AD297" s="15"/>
      <c r="AE297" s="15"/>
      <c r="AF297" s="376"/>
      <c r="AG297" s="376"/>
      <c r="AH297" s="407"/>
      <c r="AI297" s="407"/>
    </row>
    <row r="298" spans="1:36" s="622" customFormat="1" ht="15.75" thickBot="1">
      <c r="A298" s="439" t="s">
        <v>22</v>
      </c>
      <c r="B298" s="618" t="s">
        <v>23</v>
      </c>
      <c r="C298" s="618" t="s">
        <v>24</v>
      </c>
      <c r="D298" s="618" t="s">
        <v>25</v>
      </c>
      <c r="E298" s="618" t="s">
        <v>26</v>
      </c>
      <c r="F298" s="618" t="s">
        <v>27</v>
      </c>
      <c r="G298" s="618" t="s">
        <v>28</v>
      </c>
      <c r="H298" s="618" t="s">
        <v>29</v>
      </c>
      <c r="I298" s="618" t="s">
        <v>30</v>
      </c>
      <c r="J298" s="618" t="s">
        <v>31</v>
      </c>
      <c r="K298" s="618" t="s">
        <v>32</v>
      </c>
      <c r="L298" s="618" t="s">
        <v>33</v>
      </c>
      <c r="M298" s="618" t="s">
        <v>34</v>
      </c>
      <c r="N298" s="618" t="s">
        <v>35</v>
      </c>
      <c r="O298" s="618" t="s">
        <v>36</v>
      </c>
      <c r="P298" s="618" t="s">
        <v>37</v>
      </c>
      <c r="Q298" s="618" t="s">
        <v>38</v>
      </c>
      <c r="R298" s="618" t="s">
        <v>39</v>
      </c>
      <c r="S298" s="618" t="s">
        <v>40</v>
      </c>
      <c r="T298" s="618" t="s">
        <v>41</v>
      </c>
      <c r="U298" s="618" t="s">
        <v>42</v>
      </c>
      <c r="V298" s="618" t="s">
        <v>43</v>
      </c>
      <c r="W298" s="618" t="s">
        <v>44</v>
      </c>
      <c r="X298" s="618" t="s">
        <v>45</v>
      </c>
      <c r="Y298" s="618" t="s">
        <v>46</v>
      </c>
      <c r="Z298" s="618" t="s">
        <v>47</v>
      </c>
      <c r="AA298" s="618" t="s">
        <v>48</v>
      </c>
      <c r="AB298" s="618" t="s">
        <v>49</v>
      </c>
      <c r="AC298" s="377" t="s">
        <v>50</v>
      </c>
      <c r="AD298" s="377" t="s">
        <v>51</v>
      </c>
      <c r="AE298" s="377" t="s">
        <v>52</v>
      </c>
      <c r="AF298" s="377" t="s">
        <v>53</v>
      </c>
      <c r="AG298" s="377" t="s">
        <v>54</v>
      </c>
      <c r="AH298" s="995" t="s">
        <v>55</v>
      </c>
      <c r="AI298" s="995" t="s">
        <v>56</v>
      </c>
    </row>
    <row r="299" spans="1:36" s="409" customFormat="1">
      <c r="A299" s="404">
        <v>1</v>
      </c>
      <c r="B299" s="405" t="s">
        <v>5289</v>
      </c>
      <c r="C299" s="405" t="s">
        <v>8094</v>
      </c>
      <c r="D299" s="405" t="s">
        <v>8038</v>
      </c>
      <c r="E299" s="405" t="s">
        <v>373</v>
      </c>
      <c r="F299" s="405" t="s">
        <v>8091</v>
      </c>
      <c r="G299" s="405"/>
      <c r="H299" s="405"/>
      <c r="I299" s="405"/>
      <c r="J299" s="405"/>
      <c r="K299" s="405"/>
      <c r="L299" s="405"/>
      <c r="M299" s="405" t="s">
        <v>113</v>
      </c>
      <c r="N299" s="405" t="s">
        <v>113</v>
      </c>
      <c r="O299" s="405" t="s">
        <v>8036</v>
      </c>
      <c r="P299" s="405"/>
      <c r="Q299" s="405"/>
      <c r="R299" s="405"/>
      <c r="S299" s="405"/>
      <c r="T299" s="405"/>
      <c r="U299" s="405" t="s">
        <v>8093</v>
      </c>
      <c r="V299" s="405" t="s">
        <v>68</v>
      </c>
      <c r="W299" s="405" t="s">
        <v>68</v>
      </c>
      <c r="X299" s="405" t="s">
        <v>68</v>
      </c>
      <c r="Y299" s="405" t="s">
        <v>68</v>
      </c>
      <c r="Z299" s="405" t="s">
        <v>69</v>
      </c>
      <c r="AA299" s="405"/>
      <c r="AB299" s="405" t="s">
        <v>5075</v>
      </c>
      <c r="AC299" s="406">
        <v>39</v>
      </c>
      <c r="AD299" s="406">
        <v>0</v>
      </c>
      <c r="AE299" s="406">
        <v>0</v>
      </c>
      <c r="AF299" s="407">
        <v>62.400000000000006</v>
      </c>
      <c r="AG299" s="407">
        <v>0</v>
      </c>
      <c r="AH299" s="407">
        <f t="shared" ref="AH299:AH321" si="18">AF299-AG299</f>
        <v>62.400000000000006</v>
      </c>
      <c r="AI299" s="407">
        <f>AF299*1.07</f>
        <v>66.768000000000015</v>
      </c>
      <c r="AJ299" s="410"/>
    </row>
    <row r="300" spans="1:36" s="409" customFormat="1">
      <c r="A300" s="404">
        <v>2</v>
      </c>
      <c r="B300" s="405" t="s">
        <v>5289</v>
      </c>
      <c r="C300" s="405" t="s">
        <v>8092</v>
      </c>
      <c r="D300" s="405" t="s">
        <v>8038</v>
      </c>
      <c r="E300" s="405" t="s">
        <v>373</v>
      </c>
      <c r="F300" s="405" t="s">
        <v>8091</v>
      </c>
      <c r="G300" s="405"/>
      <c r="H300" s="405"/>
      <c r="I300" s="405"/>
      <c r="J300" s="405"/>
      <c r="K300" s="405"/>
      <c r="L300" s="405"/>
      <c r="M300" s="405" t="s">
        <v>113</v>
      </c>
      <c r="N300" s="405" t="s">
        <v>113</v>
      </c>
      <c r="O300" s="405" t="s">
        <v>8036</v>
      </c>
      <c r="P300" s="405"/>
      <c r="Q300" s="405"/>
      <c r="R300" s="405"/>
      <c r="S300" s="405"/>
      <c r="T300" s="405"/>
      <c r="U300" s="405" t="s">
        <v>8090</v>
      </c>
      <c r="V300" s="405" t="s">
        <v>68</v>
      </c>
      <c r="W300" s="405" t="s">
        <v>68</v>
      </c>
      <c r="X300" s="405" t="s">
        <v>68</v>
      </c>
      <c r="Y300" s="405" t="s">
        <v>68</v>
      </c>
      <c r="Z300" s="405" t="s">
        <v>69</v>
      </c>
      <c r="AA300" s="405"/>
      <c r="AB300" s="405" t="s">
        <v>5075</v>
      </c>
      <c r="AC300" s="406">
        <v>39</v>
      </c>
      <c r="AD300" s="406">
        <v>0</v>
      </c>
      <c r="AE300" s="406">
        <v>0</v>
      </c>
      <c r="AF300" s="407">
        <v>62.400000000000006</v>
      </c>
      <c r="AG300" s="407">
        <v>0</v>
      </c>
      <c r="AH300" s="407">
        <f t="shared" si="18"/>
        <v>62.400000000000006</v>
      </c>
      <c r="AI300" s="407">
        <f t="shared" ref="AI300:AI321" si="19">AF300*1.07</f>
        <v>66.768000000000015</v>
      </c>
      <c r="AJ300" s="410"/>
    </row>
    <row r="301" spans="1:36" s="409" customFormat="1">
      <c r="A301" s="404">
        <v>3</v>
      </c>
      <c r="B301" s="405" t="s">
        <v>5289</v>
      </c>
      <c r="C301" s="405" t="s">
        <v>8089</v>
      </c>
      <c r="D301" s="405" t="s">
        <v>8038</v>
      </c>
      <c r="E301" s="405" t="s">
        <v>412</v>
      </c>
      <c r="F301" s="405" t="s">
        <v>8088</v>
      </c>
      <c r="G301" s="405"/>
      <c r="H301" s="405"/>
      <c r="I301" s="405"/>
      <c r="J301" s="405"/>
      <c r="K301" s="405"/>
      <c r="L301" s="405"/>
      <c r="M301" s="405" t="s">
        <v>113</v>
      </c>
      <c r="N301" s="405" t="s">
        <v>113</v>
      </c>
      <c r="O301" s="405" t="s">
        <v>8036</v>
      </c>
      <c r="P301" s="405"/>
      <c r="Q301" s="405"/>
      <c r="R301" s="405"/>
      <c r="S301" s="405"/>
      <c r="T301" s="405"/>
      <c r="U301" s="405" t="s">
        <v>8087</v>
      </c>
      <c r="V301" s="405" t="s">
        <v>68</v>
      </c>
      <c r="W301" s="405" t="s">
        <v>68</v>
      </c>
      <c r="X301" s="405" t="s">
        <v>68</v>
      </c>
      <c r="Y301" s="405" t="s">
        <v>68</v>
      </c>
      <c r="Z301" s="405" t="s">
        <v>69</v>
      </c>
      <c r="AA301" s="405"/>
      <c r="AB301" s="405" t="s">
        <v>8034</v>
      </c>
      <c r="AC301" s="406">
        <v>53</v>
      </c>
      <c r="AD301" s="406">
        <v>0</v>
      </c>
      <c r="AE301" s="406">
        <v>0</v>
      </c>
      <c r="AF301" s="407">
        <v>84.800000000000011</v>
      </c>
      <c r="AG301" s="407">
        <v>0</v>
      </c>
      <c r="AH301" s="407">
        <f t="shared" si="18"/>
        <v>84.800000000000011</v>
      </c>
      <c r="AI301" s="407">
        <f t="shared" si="19"/>
        <v>90.736000000000018</v>
      </c>
      <c r="AJ301" s="410"/>
    </row>
    <row r="302" spans="1:36" s="409" customFormat="1">
      <c r="A302" s="404">
        <v>4</v>
      </c>
      <c r="B302" s="405" t="s">
        <v>5289</v>
      </c>
      <c r="C302" s="405" t="s">
        <v>8086</v>
      </c>
      <c r="D302" s="405" t="s">
        <v>8038</v>
      </c>
      <c r="E302" s="405" t="s">
        <v>7436</v>
      </c>
      <c r="F302" s="405" t="s">
        <v>8085</v>
      </c>
      <c r="G302" s="405"/>
      <c r="H302" s="405"/>
      <c r="I302" s="405"/>
      <c r="J302" s="405"/>
      <c r="K302" s="405"/>
      <c r="L302" s="405"/>
      <c r="M302" s="405" t="s">
        <v>113</v>
      </c>
      <c r="N302" s="405" t="s">
        <v>113</v>
      </c>
      <c r="O302" s="405" t="s">
        <v>8036</v>
      </c>
      <c r="P302" s="405"/>
      <c r="Q302" s="405"/>
      <c r="R302" s="405"/>
      <c r="S302" s="405"/>
      <c r="T302" s="405"/>
      <c r="U302" s="405" t="s">
        <v>8084</v>
      </c>
      <c r="V302" s="405" t="s">
        <v>68</v>
      </c>
      <c r="W302" s="405" t="s">
        <v>68</v>
      </c>
      <c r="X302" s="405" t="s">
        <v>68</v>
      </c>
      <c r="Y302" s="405" t="s">
        <v>68</v>
      </c>
      <c r="Z302" s="405" t="s">
        <v>69</v>
      </c>
      <c r="AA302" s="405"/>
      <c r="AB302" s="405" t="s">
        <v>5075</v>
      </c>
      <c r="AC302" s="406">
        <v>52</v>
      </c>
      <c r="AD302" s="406">
        <v>0</v>
      </c>
      <c r="AE302" s="406">
        <v>0</v>
      </c>
      <c r="AF302" s="407">
        <v>83.2</v>
      </c>
      <c r="AG302" s="407">
        <v>0</v>
      </c>
      <c r="AH302" s="407">
        <f t="shared" si="18"/>
        <v>83.2</v>
      </c>
      <c r="AI302" s="407">
        <f t="shared" si="19"/>
        <v>89.024000000000015</v>
      </c>
      <c r="AJ302" s="410"/>
    </row>
    <row r="303" spans="1:36" s="409" customFormat="1">
      <c r="A303" s="404">
        <v>5</v>
      </c>
      <c r="B303" s="405" t="s">
        <v>8</v>
      </c>
      <c r="C303" s="405" t="s">
        <v>8083</v>
      </c>
      <c r="D303" s="405" t="s">
        <v>8038</v>
      </c>
      <c r="E303" s="405" t="s">
        <v>431</v>
      </c>
      <c r="F303" s="405" t="s">
        <v>8082</v>
      </c>
      <c r="G303" s="405"/>
      <c r="H303" s="405"/>
      <c r="I303" s="405"/>
      <c r="J303" s="405"/>
      <c r="K303" s="405"/>
      <c r="L303" s="405"/>
      <c r="M303" s="405" t="s">
        <v>113</v>
      </c>
      <c r="N303" s="405" t="s">
        <v>113</v>
      </c>
      <c r="O303" s="405" t="s">
        <v>8036</v>
      </c>
      <c r="P303" s="405"/>
      <c r="Q303" s="405"/>
      <c r="R303" s="405"/>
      <c r="S303" s="405"/>
      <c r="T303" s="405"/>
      <c r="U303" s="405" t="s">
        <v>8081</v>
      </c>
      <c r="V303" s="405" t="s">
        <v>68</v>
      </c>
      <c r="W303" s="405" t="s">
        <v>68</v>
      </c>
      <c r="X303" s="405" t="s">
        <v>68</v>
      </c>
      <c r="Y303" s="405" t="s">
        <v>68</v>
      </c>
      <c r="Z303" s="405" t="s">
        <v>69</v>
      </c>
      <c r="AA303" s="405"/>
      <c r="AB303" s="405" t="s">
        <v>8034</v>
      </c>
      <c r="AC303" s="406">
        <v>22</v>
      </c>
      <c r="AD303" s="406">
        <v>0</v>
      </c>
      <c r="AE303" s="406">
        <v>0</v>
      </c>
      <c r="AF303" s="407">
        <v>35.200000000000003</v>
      </c>
      <c r="AG303" s="407">
        <v>0</v>
      </c>
      <c r="AH303" s="407">
        <f t="shared" si="18"/>
        <v>35.200000000000003</v>
      </c>
      <c r="AI303" s="407">
        <f t="shared" si="19"/>
        <v>37.664000000000009</v>
      </c>
      <c r="AJ303" s="410"/>
    </row>
    <row r="304" spans="1:36" s="409" customFormat="1">
      <c r="A304" s="404">
        <v>6</v>
      </c>
      <c r="B304" s="405" t="s">
        <v>8</v>
      </c>
      <c r="C304" s="405" t="s">
        <v>8080</v>
      </c>
      <c r="D304" s="405" t="s">
        <v>8038</v>
      </c>
      <c r="E304" s="405" t="s">
        <v>352</v>
      </c>
      <c r="F304" s="405" t="s">
        <v>8073</v>
      </c>
      <c r="G304" s="405"/>
      <c r="H304" s="405"/>
      <c r="I304" s="405"/>
      <c r="J304" s="405"/>
      <c r="K304" s="405"/>
      <c r="L304" s="405"/>
      <c r="M304" s="405" t="s">
        <v>113</v>
      </c>
      <c r="N304" s="405" t="s">
        <v>113</v>
      </c>
      <c r="O304" s="405" t="s">
        <v>8036</v>
      </c>
      <c r="P304" s="405"/>
      <c r="Q304" s="405"/>
      <c r="R304" s="405"/>
      <c r="S304" s="405"/>
      <c r="T304" s="405"/>
      <c r="U304" s="405" t="s">
        <v>8079</v>
      </c>
      <c r="V304" s="405" t="s">
        <v>68</v>
      </c>
      <c r="W304" s="405" t="s">
        <v>68</v>
      </c>
      <c r="X304" s="405" t="s">
        <v>68</v>
      </c>
      <c r="Y304" s="405" t="s">
        <v>68</v>
      </c>
      <c r="Z304" s="405" t="s">
        <v>69</v>
      </c>
      <c r="AA304" s="405"/>
      <c r="AB304" s="405" t="s">
        <v>8034</v>
      </c>
      <c r="AC304" s="406">
        <v>14</v>
      </c>
      <c r="AD304" s="406">
        <v>0</v>
      </c>
      <c r="AE304" s="406">
        <v>0</v>
      </c>
      <c r="AF304" s="407">
        <v>22.400000000000002</v>
      </c>
      <c r="AG304" s="407">
        <v>0</v>
      </c>
      <c r="AH304" s="407">
        <f t="shared" si="18"/>
        <v>22.400000000000002</v>
      </c>
      <c r="AI304" s="407">
        <f t="shared" si="19"/>
        <v>23.968000000000004</v>
      </c>
      <c r="AJ304" s="410"/>
    </row>
    <row r="305" spans="1:36" s="409" customFormat="1">
      <c r="A305" s="404">
        <v>7</v>
      </c>
      <c r="B305" s="405" t="s">
        <v>8</v>
      </c>
      <c r="C305" s="405" t="s">
        <v>8078</v>
      </c>
      <c r="D305" s="405" t="s">
        <v>8038</v>
      </c>
      <c r="E305" s="405" t="s">
        <v>352</v>
      </c>
      <c r="F305" s="405" t="s">
        <v>8073</v>
      </c>
      <c r="G305" s="405"/>
      <c r="H305" s="405"/>
      <c r="I305" s="405"/>
      <c r="J305" s="405"/>
      <c r="K305" s="405"/>
      <c r="L305" s="405"/>
      <c r="M305" s="405" t="s">
        <v>113</v>
      </c>
      <c r="N305" s="405" t="s">
        <v>113</v>
      </c>
      <c r="O305" s="405" t="s">
        <v>8036</v>
      </c>
      <c r="P305" s="405"/>
      <c r="Q305" s="405"/>
      <c r="R305" s="405"/>
      <c r="S305" s="405"/>
      <c r="T305" s="405"/>
      <c r="U305" s="405" t="s">
        <v>8077</v>
      </c>
      <c r="V305" s="405" t="s">
        <v>68</v>
      </c>
      <c r="W305" s="405" t="s">
        <v>68</v>
      </c>
      <c r="X305" s="405" t="s">
        <v>68</v>
      </c>
      <c r="Y305" s="405" t="s">
        <v>68</v>
      </c>
      <c r="Z305" s="405" t="s">
        <v>69</v>
      </c>
      <c r="AA305" s="405"/>
      <c r="AB305" s="405" t="s">
        <v>8034</v>
      </c>
      <c r="AC305" s="406">
        <v>14</v>
      </c>
      <c r="AD305" s="406">
        <v>0</v>
      </c>
      <c r="AE305" s="406">
        <v>0</v>
      </c>
      <c r="AF305" s="407">
        <v>22.400000000000002</v>
      </c>
      <c r="AG305" s="407">
        <v>0</v>
      </c>
      <c r="AH305" s="407">
        <f t="shared" si="18"/>
        <v>22.400000000000002</v>
      </c>
      <c r="AI305" s="407">
        <f t="shared" si="19"/>
        <v>23.968000000000004</v>
      </c>
      <c r="AJ305" s="410"/>
    </row>
    <row r="306" spans="1:36" s="409" customFormat="1">
      <c r="A306" s="404">
        <v>8</v>
      </c>
      <c r="B306" s="405" t="s">
        <v>8</v>
      </c>
      <c r="C306" s="405" t="s">
        <v>8076</v>
      </c>
      <c r="D306" s="405" t="s">
        <v>8038</v>
      </c>
      <c r="E306" s="405" t="s">
        <v>352</v>
      </c>
      <c r="F306" s="405" t="s">
        <v>8073</v>
      </c>
      <c r="G306" s="405"/>
      <c r="H306" s="405"/>
      <c r="I306" s="405"/>
      <c r="J306" s="405"/>
      <c r="K306" s="405"/>
      <c r="L306" s="405"/>
      <c r="M306" s="405" t="s">
        <v>113</v>
      </c>
      <c r="N306" s="405" t="s">
        <v>113</v>
      </c>
      <c r="O306" s="405" t="s">
        <v>8036</v>
      </c>
      <c r="P306" s="405"/>
      <c r="Q306" s="405"/>
      <c r="R306" s="405"/>
      <c r="S306" s="405"/>
      <c r="T306" s="405"/>
      <c r="U306" s="405" t="s">
        <v>8075</v>
      </c>
      <c r="V306" s="405" t="s">
        <v>68</v>
      </c>
      <c r="W306" s="405" t="s">
        <v>68</v>
      </c>
      <c r="X306" s="405" t="s">
        <v>68</v>
      </c>
      <c r="Y306" s="405" t="s">
        <v>68</v>
      </c>
      <c r="Z306" s="405" t="s">
        <v>69</v>
      </c>
      <c r="AA306" s="405"/>
      <c r="AB306" s="405" t="s">
        <v>8034</v>
      </c>
      <c r="AC306" s="406">
        <v>14</v>
      </c>
      <c r="AD306" s="406">
        <v>0</v>
      </c>
      <c r="AE306" s="406">
        <v>0</v>
      </c>
      <c r="AF306" s="407">
        <v>22.400000000000002</v>
      </c>
      <c r="AG306" s="407">
        <v>0</v>
      </c>
      <c r="AH306" s="407">
        <f t="shared" si="18"/>
        <v>22.400000000000002</v>
      </c>
      <c r="AI306" s="407">
        <f t="shared" si="19"/>
        <v>23.968000000000004</v>
      </c>
      <c r="AJ306" s="410"/>
    </row>
    <row r="307" spans="1:36" s="409" customFormat="1">
      <c r="A307" s="404">
        <v>9</v>
      </c>
      <c r="B307" s="405" t="s">
        <v>8</v>
      </c>
      <c r="C307" s="405" t="s">
        <v>8074</v>
      </c>
      <c r="D307" s="405" t="s">
        <v>8038</v>
      </c>
      <c r="E307" s="405" t="s">
        <v>352</v>
      </c>
      <c r="F307" s="405" t="s">
        <v>8073</v>
      </c>
      <c r="G307" s="405"/>
      <c r="H307" s="405"/>
      <c r="I307" s="405"/>
      <c r="J307" s="405"/>
      <c r="K307" s="405"/>
      <c r="L307" s="405"/>
      <c r="M307" s="405" t="s">
        <v>113</v>
      </c>
      <c r="N307" s="405" t="s">
        <v>113</v>
      </c>
      <c r="O307" s="405" t="s">
        <v>8036</v>
      </c>
      <c r="P307" s="405"/>
      <c r="Q307" s="405"/>
      <c r="R307" s="405"/>
      <c r="S307" s="405"/>
      <c r="T307" s="405"/>
      <c r="U307" s="405" t="s">
        <v>8072</v>
      </c>
      <c r="V307" s="405" t="s">
        <v>68</v>
      </c>
      <c r="W307" s="405" t="s">
        <v>68</v>
      </c>
      <c r="X307" s="405" t="s">
        <v>68</v>
      </c>
      <c r="Y307" s="405" t="s">
        <v>68</v>
      </c>
      <c r="Z307" s="405" t="s">
        <v>69</v>
      </c>
      <c r="AA307" s="405"/>
      <c r="AB307" s="405" t="s">
        <v>8034</v>
      </c>
      <c r="AC307" s="406">
        <v>14</v>
      </c>
      <c r="AD307" s="406">
        <v>0</v>
      </c>
      <c r="AE307" s="406">
        <v>0</v>
      </c>
      <c r="AF307" s="407">
        <v>22.400000000000002</v>
      </c>
      <c r="AG307" s="407">
        <v>0</v>
      </c>
      <c r="AH307" s="407">
        <f t="shared" si="18"/>
        <v>22.400000000000002</v>
      </c>
      <c r="AI307" s="407">
        <f t="shared" si="19"/>
        <v>23.968000000000004</v>
      </c>
      <c r="AJ307" s="410"/>
    </row>
    <row r="308" spans="1:36" s="409" customFormat="1">
      <c r="A308" s="404">
        <v>10</v>
      </c>
      <c r="B308" s="405" t="s">
        <v>8</v>
      </c>
      <c r="C308" s="405" t="s">
        <v>8071</v>
      </c>
      <c r="D308" s="405" t="s">
        <v>8038</v>
      </c>
      <c r="E308" s="405" t="s">
        <v>412</v>
      </c>
      <c r="F308" s="405" t="s">
        <v>8070</v>
      </c>
      <c r="G308" s="405"/>
      <c r="H308" s="405"/>
      <c r="I308" s="405"/>
      <c r="J308" s="405"/>
      <c r="K308" s="405"/>
      <c r="L308" s="405"/>
      <c r="M308" s="405" t="s">
        <v>113</v>
      </c>
      <c r="N308" s="405" t="s">
        <v>113</v>
      </c>
      <c r="O308" s="405" t="s">
        <v>8036</v>
      </c>
      <c r="P308" s="405"/>
      <c r="Q308" s="405"/>
      <c r="R308" s="405"/>
      <c r="S308" s="405"/>
      <c r="T308" s="405"/>
      <c r="U308" s="405" t="s">
        <v>8069</v>
      </c>
      <c r="V308" s="405" t="s">
        <v>68</v>
      </c>
      <c r="W308" s="405" t="s">
        <v>68</v>
      </c>
      <c r="X308" s="405" t="s">
        <v>68</v>
      </c>
      <c r="Y308" s="405" t="s">
        <v>68</v>
      </c>
      <c r="Z308" s="405" t="s">
        <v>69</v>
      </c>
      <c r="AA308" s="405"/>
      <c r="AB308" s="405" t="s">
        <v>8034</v>
      </c>
      <c r="AC308" s="406">
        <v>14</v>
      </c>
      <c r="AD308" s="406">
        <v>0</v>
      </c>
      <c r="AE308" s="406">
        <v>0</v>
      </c>
      <c r="AF308" s="407">
        <v>22.400000000000002</v>
      </c>
      <c r="AG308" s="407">
        <v>0</v>
      </c>
      <c r="AH308" s="407">
        <f t="shared" si="18"/>
        <v>22.400000000000002</v>
      </c>
      <c r="AI308" s="407">
        <f t="shared" si="19"/>
        <v>23.968000000000004</v>
      </c>
      <c r="AJ308" s="410"/>
    </row>
    <row r="309" spans="1:36" s="409" customFormat="1">
      <c r="A309" s="404">
        <v>11</v>
      </c>
      <c r="B309" s="405" t="s">
        <v>8</v>
      </c>
      <c r="C309" s="405" t="s">
        <v>8068</v>
      </c>
      <c r="D309" s="405" t="s">
        <v>8038</v>
      </c>
      <c r="E309" s="405" t="s">
        <v>412</v>
      </c>
      <c r="F309" s="405" t="s">
        <v>8063</v>
      </c>
      <c r="G309" s="405"/>
      <c r="H309" s="405"/>
      <c r="I309" s="405"/>
      <c r="J309" s="405"/>
      <c r="K309" s="405"/>
      <c r="L309" s="405"/>
      <c r="M309" s="405" t="s">
        <v>113</v>
      </c>
      <c r="N309" s="405" t="s">
        <v>113</v>
      </c>
      <c r="O309" s="405" t="s">
        <v>8036</v>
      </c>
      <c r="P309" s="405"/>
      <c r="Q309" s="405"/>
      <c r="R309" s="405"/>
      <c r="S309" s="405"/>
      <c r="T309" s="405"/>
      <c r="U309" s="405" t="s">
        <v>8067</v>
      </c>
      <c r="V309" s="405" t="s">
        <v>68</v>
      </c>
      <c r="W309" s="405" t="s">
        <v>68</v>
      </c>
      <c r="X309" s="405" t="s">
        <v>68</v>
      </c>
      <c r="Y309" s="405" t="s">
        <v>68</v>
      </c>
      <c r="Z309" s="405" t="s">
        <v>69</v>
      </c>
      <c r="AA309" s="405"/>
      <c r="AB309" s="405" t="s">
        <v>8034</v>
      </c>
      <c r="AC309" s="406">
        <v>14</v>
      </c>
      <c r="AD309" s="406">
        <v>0</v>
      </c>
      <c r="AE309" s="406">
        <v>0</v>
      </c>
      <c r="AF309" s="407">
        <v>22.400000000000002</v>
      </c>
      <c r="AG309" s="407">
        <v>0</v>
      </c>
      <c r="AH309" s="407">
        <f t="shared" si="18"/>
        <v>22.400000000000002</v>
      </c>
      <c r="AI309" s="407">
        <f t="shared" si="19"/>
        <v>23.968000000000004</v>
      </c>
      <c r="AJ309" s="410"/>
    </row>
    <row r="310" spans="1:36" s="409" customFormat="1">
      <c r="A310" s="404">
        <v>12</v>
      </c>
      <c r="B310" s="405" t="s">
        <v>8</v>
      </c>
      <c r="C310" s="405" t="s">
        <v>8066</v>
      </c>
      <c r="D310" s="405" t="s">
        <v>8038</v>
      </c>
      <c r="E310" s="405" t="s">
        <v>412</v>
      </c>
      <c r="F310" s="405" t="s">
        <v>8063</v>
      </c>
      <c r="G310" s="405"/>
      <c r="H310" s="405"/>
      <c r="I310" s="405"/>
      <c r="J310" s="405"/>
      <c r="K310" s="405"/>
      <c r="L310" s="405"/>
      <c r="M310" s="405" t="s">
        <v>113</v>
      </c>
      <c r="N310" s="405" t="s">
        <v>113</v>
      </c>
      <c r="O310" s="405" t="s">
        <v>8036</v>
      </c>
      <c r="P310" s="405"/>
      <c r="Q310" s="405"/>
      <c r="R310" s="405"/>
      <c r="S310" s="405"/>
      <c r="T310" s="405"/>
      <c r="U310" s="405" t="s">
        <v>8065</v>
      </c>
      <c r="V310" s="405" t="s">
        <v>68</v>
      </c>
      <c r="W310" s="405" t="s">
        <v>68</v>
      </c>
      <c r="X310" s="405" t="s">
        <v>68</v>
      </c>
      <c r="Y310" s="405" t="s">
        <v>68</v>
      </c>
      <c r="Z310" s="405" t="s">
        <v>69</v>
      </c>
      <c r="AA310" s="405"/>
      <c r="AB310" s="405" t="s">
        <v>8034</v>
      </c>
      <c r="AC310" s="406">
        <v>14</v>
      </c>
      <c r="AD310" s="406">
        <v>0</v>
      </c>
      <c r="AE310" s="406">
        <v>0</v>
      </c>
      <c r="AF310" s="407">
        <v>22.400000000000002</v>
      </c>
      <c r="AG310" s="407">
        <v>0</v>
      </c>
      <c r="AH310" s="407">
        <f t="shared" si="18"/>
        <v>22.400000000000002</v>
      </c>
      <c r="AI310" s="407">
        <f t="shared" si="19"/>
        <v>23.968000000000004</v>
      </c>
      <c r="AJ310" s="410"/>
    </row>
    <row r="311" spans="1:36" s="409" customFormat="1">
      <c r="A311" s="404">
        <v>13</v>
      </c>
      <c r="B311" s="405" t="s">
        <v>8</v>
      </c>
      <c r="C311" s="405" t="s">
        <v>8064</v>
      </c>
      <c r="D311" s="405" t="s">
        <v>8038</v>
      </c>
      <c r="E311" s="405" t="s">
        <v>412</v>
      </c>
      <c r="F311" s="405" t="s">
        <v>8063</v>
      </c>
      <c r="G311" s="405"/>
      <c r="H311" s="405"/>
      <c r="I311" s="405"/>
      <c r="J311" s="405"/>
      <c r="K311" s="405"/>
      <c r="L311" s="405"/>
      <c r="M311" s="405" t="s">
        <v>113</v>
      </c>
      <c r="N311" s="405" t="s">
        <v>113</v>
      </c>
      <c r="O311" s="405" t="s">
        <v>8036</v>
      </c>
      <c r="P311" s="405"/>
      <c r="Q311" s="405"/>
      <c r="R311" s="405"/>
      <c r="S311" s="405"/>
      <c r="T311" s="405"/>
      <c r="U311" s="405" t="s">
        <v>8062</v>
      </c>
      <c r="V311" s="405" t="s">
        <v>68</v>
      </c>
      <c r="W311" s="405" t="s">
        <v>68</v>
      </c>
      <c r="X311" s="405" t="s">
        <v>68</v>
      </c>
      <c r="Y311" s="405" t="s">
        <v>68</v>
      </c>
      <c r="Z311" s="405" t="s">
        <v>69</v>
      </c>
      <c r="AA311" s="405"/>
      <c r="AB311" s="405" t="s">
        <v>8034</v>
      </c>
      <c r="AC311" s="406">
        <v>14</v>
      </c>
      <c r="AD311" s="406">
        <v>0</v>
      </c>
      <c r="AE311" s="406">
        <v>0</v>
      </c>
      <c r="AF311" s="407">
        <v>22.400000000000002</v>
      </c>
      <c r="AG311" s="407">
        <v>0</v>
      </c>
      <c r="AH311" s="407">
        <f t="shared" si="18"/>
        <v>22.400000000000002</v>
      </c>
      <c r="AI311" s="407">
        <f t="shared" si="19"/>
        <v>23.968000000000004</v>
      </c>
      <c r="AJ311" s="410"/>
    </row>
    <row r="312" spans="1:36" s="409" customFormat="1">
      <c r="A312" s="404">
        <v>14</v>
      </c>
      <c r="B312" s="405" t="s">
        <v>8</v>
      </c>
      <c r="C312" s="405" t="s">
        <v>8061</v>
      </c>
      <c r="D312" s="405" t="s">
        <v>8038</v>
      </c>
      <c r="E312" s="405" t="s">
        <v>431</v>
      </c>
      <c r="F312" s="405" t="s">
        <v>8056</v>
      </c>
      <c r="G312" s="405"/>
      <c r="H312" s="405"/>
      <c r="I312" s="405"/>
      <c r="J312" s="405"/>
      <c r="K312" s="405"/>
      <c r="L312" s="405"/>
      <c r="M312" s="405" t="s">
        <v>113</v>
      </c>
      <c r="N312" s="405" t="s">
        <v>113</v>
      </c>
      <c r="O312" s="405" t="s">
        <v>8036</v>
      </c>
      <c r="P312" s="405"/>
      <c r="Q312" s="405"/>
      <c r="R312" s="405"/>
      <c r="S312" s="405"/>
      <c r="T312" s="405"/>
      <c r="U312" s="405" t="s">
        <v>8060</v>
      </c>
      <c r="V312" s="405" t="s">
        <v>68</v>
      </c>
      <c r="W312" s="405" t="s">
        <v>68</v>
      </c>
      <c r="X312" s="405" t="s">
        <v>68</v>
      </c>
      <c r="Y312" s="405" t="s">
        <v>68</v>
      </c>
      <c r="Z312" s="405" t="s">
        <v>69</v>
      </c>
      <c r="AA312" s="405"/>
      <c r="AB312" s="405" t="s">
        <v>8034</v>
      </c>
      <c r="AC312" s="406">
        <v>14</v>
      </c>
      <c r="AD312" s="406">
        <v>0</v>
      </c>
      <c r="AE312" s="406">
        <v>0</v>
      </c>
      <c r="AF312" s="407">
        <v>22.400000000000002</v>
      </c>
      <c r="AG312" s="407">
        <v>0</v>
      </c>
      <c r="AH312" s="407">
        <f t="shared" si="18"/>
        <v>22.400000000000002</v>
      </c>
      <c r="AI312" s="407">
        <f t="shared" si="19"/>
        <v>23.968000000000004</v>
      </c>
      <c r="AJ312" s="410"/>
    </row>
    <row r="313" spans="1:36" s="409" customFormat="1">
      <c r="A313" s="404">
        <v>15</v>
      </c>
      <c r="B313" s="405" t="s">
        <v>8</v>
      </c>
      <c r="C313" s="405" t="s">
        <v>8059</v>
      </c>
      <c r="D313" s="405" t="s">
        <v>8038</v>
      </c>
      <c r="E313" s="405" t="s">
        <v>431</v>
      </c>
      <c r="F313" s="405" t="s">
        <v>8056</v>
      </c>
      <c r="G313" s="405"/>
      <c r="H313" s="405"/>
      <c r="I313" s="405"/>
      <c r="J313" s="405"/>
      <c r="K313" s="405"/>
      <c r="L313" s="405"/>
      <c r="M313" s="405" t="s">
        <v>113</v>
      </c>
      <c r="N313" s="405" t="s">
        <v>113</v>
      </c>
      <c r="O313" s="405" t="s">
        <v>8036</v>
      </c>
      <c r="P313" s="405"/>
      <c r="Q313" s="405"/>
      <c r="R313" s="405"/>
      <c r="S313" s="405"/>
      <c r="T313" s="405"/>
      <c r="U313" s="405" t="s">
        <v>8058</v>
      </c>
      <c r="V313" s="405" t="s">
        <v>68</v>
      </c>
      <c r="W313" s="405" t="s">
        <v>68</v>
      </c>
      <c r="X313" s="405" t="s">
        <v>68</v>
      </c>
      <c r="Y313" s="405" t="s">
        <v>68</v>
      </c>
      <c r="Z313" s="405" t="s">
        <v>69</v>
      </c>
      <c r="AA313" s="405"/>
      <c r="AB313" s="405" t="s">
        <v>8034</v>
      </c>
      <c r="AC313" s="406">
        <v>14</v>
      </c>
      <c r="AD313" s="406">
        <v>0</v>
      </c>
      <c r="AE313" s="406">
        <v>0</v>
      </c>
      <c r="AF313" s="407">
        <v>22.400000000000002</v>
      </c>
      <c r="AG313" s="407">
        <v>0</v>
      </c>
      <c r="AH313" s="407">
        <f t="shared" si="18"/>
        <v>22.400000000000002</v>
      </c>
      <c r="AI313" s="407">
        <f t="shared" si="19"/>
        <v>23.968000000000004</v>
      </c>
      <c r="AJ313" s="410"/>
    </row>
    <row r="314" spans="1:36" s="409" customFormat="1">
      <c r="A314" s="404">
        <v>16</v>
      </c>
      <c r="B314" s="405" t="s">
        <v>8</v>
      </c>
      <c r="C314" s="405" t="s">
        <v>8057</v>
      </c>
      <c r="D314" s="405" t="s">
        <v>8038</v>
      </c>
      <c r="E314" s="405" t="s">
        <v>431</v>
      </c>
      <c r="F314" s="405" t="s">
        <v>8056</v>
      </c>
      <c r="G314" s="405"/>
      <c r="H314" s="405"/>
      <c r="I314" s="405"/>
      <c r="J314" s="405"/>
      <c r="K314" s="405"/>
      <c r="L314" s="405"/>
      <c r="M314" s="405" t="s">
        <v>113</v>
      </c>
      <c r="N314" s="405" t="s">
        <v>113</v>
      </c>
      <c r="O314" s="405" t="s">
        <v>8036</v>
      </c>
      <c r="P314" s="405"/>
      <c r="Q314" s="405"/>
      <c r="R314" s="405"/>
      <c r="S314" s="405"/>
      <c r="T314" s="405"/>
      <c r="U314" s="405" t="s">
        <v>8055</v>
      </c>
      <c r="V314" s="405" t="s">
        <v>68</v>
      </c>
      <c r="W314" s="405" t="s">
        <v>68</v>
      </c>
      <c r="X314" s="405" t="s">
        <v>68</v>
      </c>
      <c r="Y314" s="405" t="s">
        <v>68</v>
      </c>
      <c r="Z314" s="405" t="s">
        <v>69</v>
      </c>
      <c r="AA314" s="405"/>
      <c r="AB314" s="405" t="s">
        <v>8034</v>
      </c>
      <c r="AC314" s="406">
        <v>14</v>
      </c>
      <c r="AD314" s="406">
        <v>0</v>
      </c>
      <c r="AE314" s="406">
        <v>0</v>
      </c>
      <c r="AF314" s="407">
        <v>22.400000000000002</v>
      </c>
      <c r="AG314" s="407">
        <v>0</v>
      </c>
      <c r="AH314" s="407">
        <f t="shared" si="18"/>
        <v>22.400000000000002</v>
      </c>
      <c r="AI314" s="407">
        <f t="shared" si="19"/>
        <v>23.968000000000004</v>
      </c>
      <c r="AJ314" s="410"/>
    </row>
    <row r="315" spans="1:36" s="409" customFormat="1">
      <c r="A315" s="404">
        <v>17</v>
      </c>
      <c r="B315" s="405" t="s">
        <v>8</v>
      </c>
      <c r="C315" s="405" t="s">
        <v>8054</v>
      </c>
      <c r="D315" s="405" t="s">
        <v>8038</v>
      </c>
      <c r="E315" s="405" t="s">
        <v>352</v>
      </c>
      <c r="F315" s="405" t="s">
        <v>8053</v>
      </c>
      <c r="G315" s="405"/>
      <c r="H315" s="405"/>
      <c r="I315" s="405"/>
      <c r="J315" s="405"/>
      <c r="K315" s="405"/>
      <c r="L315" s="405"/>
      <c r="M315" s="405" t="s">
        <v>113</v>
      </c>
      <c r="N315" s="405" t="s">
        <v>113</v>
      </c>
      <c r="O315" s="405" t="s">
        <v>8036</v>
      </c>
      <c r="P315" s="405"/>
      <c r="Q315" s="405"/>
      <c r="R315" s="405"/>
      <c r="S315" s="405"/>
      <c r="T315" s="405"/>
      <c r="U315" s="405" t="s">
        <v>8052</v>
      </c>
      <c r="V315" s="405" t="s">
        <v>68</v>
      </c>
      <c r="W315" s="405" t="s">
        <v>68</v>
      </c>
      <c r="X315" s="405" t="s">
        <v>68</v>
      </c>
      <c r="Y315" s="405" t="s">
        <v>68</v>
      </c>
      <c r="Z315" s="405" t="s">
        <v>69</v>
      </c>
      <c r="AA315" s="405"/>
      <c r="AB315" s="405" t="s">
        <v>8034</v>
      </c>
      <c r="AC315" s="406">
        <v>18</v>
      </c>
      <c r="AD315" s="406">
        <v>0</v>
      </c>
      <c r="AE315" s="406">
        <v>0</v>
      </c>
      <c r="AF315" s="407">
        <v>28.8</v>
      </c>
      <c r="AG315" s="407">
        <v>0</v>
      </c>
      <c r="AH315" s="407">
        <f t="shared" si="18"/>
        <v>28.8</v>
      </c>
      <c r="AI315" s="407">
        <f t="shared" si="19"/>
        <v>30.816000000000003</v>
      </c>
      <c r="AJ315" s="410"/>
    </row>
    <row r="316" spans="1:36" s="409" customFormat="1">
      <c r="A316" s="404">
        <v>18</v>
      </c>
      <c r="B316" s="405" t="s">
        <v>8</v>
      </c>
      <c r="C316" s="405" t="s">
        <v>8051</v>
      </c>
      <c r="D316" s="405" t="s">
        <v>8038</v>
      </c>
      <c r="E316" s="405" t="s">
        <v>431</v>
      </c>
      <c r="F316" s="405" t="s">
        <v>8046</v>
      </c>
      <c r="G316" s="405"/>
      <c r="H316" s="405"/>
      <c r="I316" s="405"/>
      <c r="J316" s="405"/>
      <c r="K316" s="405"/>
      <c r="L316" s="405"/>
      <c r="M316" s="405" t="s">
        <v>113</v>
      </c>
      <c r="N316" s="405" t="s">
        <v>113</v>
      </c>
      <c r="O316" s="405" t="s">
        <v>8036</v>
      </c>
      <c r="P316" s="405"/>
      <c r="Q316" s="405"/>
      <c r="R316" s="405"/>
      <c r="S316" s="405"/>
      <c r="T316" s="405"/>
      <c r="U316" s="405" t="s">
        <v>8050</v>
      </c>
      <c r="V316" s="405" t="s">
        <v>68</v>
      </c>
      <c r="W316" s="405" t="s">
        <v>68</v>
      </c>
      <c r="X316" s="405" t="s">
        <v>68</v>
      </c>
      <c r="Y316" s="405" t="s">
        <v>68</v>
      </c>
      <c r="Z316" s="405" t="s">
        <v>69</v>
      </c>
      <c r="AA316" s="405"/>
      <c r="AB316" s="405" t="s">
        <v>8034</v>
      </c>
      <c r="AC316" s="406">
        <v>32</v>
      </c>
      <c r="AD316" s="406">
        <v>0</v>
      </c>
      <c r="AE316" s="406">
        <v>0</v>
      </c>
      <c r="AF316" s="407">
        <v>51.2</v>
      </c>
      <c r="AG316" s="407">
        <v>0</v>
      </c>
      <c r="AH316" s="407">
        <f t="shared" si="18"/>
        <v>51.2</v>
      </c>
      <c r="AI316" s="407">
        <f t="shared" si="19"/>
        <v>54.784000000000006</v>
      </c>
      <c r="AJ316" s="410"/>
    </row>
    <row r="317" spans="1:36" s="409" customFormat="1">
      <c r="A317" s="404">
        <v>19</v>
      </c>
      <c r="B317" s="405" t="s">
        <v>8</v>
      </c>
      <c r="C317" s="405" t="s">
        <v>8049</v>
      </c>
      <c r="D317" s="405" t="s">
        <v>8038</v>
      </c>
      <c r="E317" s="405" t="s">
        <v>431</v>
      </c>
      <c r="F317" s="405" t="s">
        <v>8046</v>
      </c>
      <c r="G317" s="405"/>
      <c r="H317" s="405"/>
      <c r="I317" s="405"/>
      <c r="J317" s="405"/>
      <c r="K317" s="405"/>
      <c r="L317" s="405"/>
      <c r="M317" s="405" t="s">
        <v>113</v>
      </c>
      <c r="N317" s="405" t="s">
        <v>113</v>
      </c>
      <c r="O317" s="405" t="s">
        <v>8036</v>
      </c>
      <c r="P317" s="405"/>
      <c r="Q317" s="405"/>
      <c r="R317" s="405"/>
      <c r="S317" s="405"/>
      <c r="T317" s="405"/>
      <c r="U317" s="405" t="s">
        <v>8048</v>
      </c>
      <c r="V317" s="405" t="s">
        <v>68</v>
      </c>
      <c r="W317" s="405" t="s">
        <v>68</v>
      </c>
      <c r="X317" s="405" t="s">
        <v>68</v>
      </c>
      <c r="Y317" s="405" t="s">
        <v>68</v>
      </c>
      <c r="Z317" s="405" t="s">
        <v>69</v>
      </c>
      <c r="AA317" s="405"/>
      <c r="AB317" s="405" t="s">
        <v>8034</v>
      </c>
      <c r="AC317" s="406">
        <v>32</v>
      </c>
      <c r="AD317" s="406">
        <v>0</v>
      </c>
      <c r="AE317" s="406">
        <v>0</v>
      </c>
      <c r="AF317" s="407">
        <v>51.2</v>
      </c>
      <c r="AG317" s="407">
        <v>0</v>
      </c>
      <c r="AH317" s="407">
        <f t="shared" si="18"/>
        <v>51.2</v>
      </c>
      <c r="AI317" s="407">
        <f t="shared" si="19"/>
        <v>54.784000000000006</v>
      </c>
      <c r="AJ317" s="410"/>
    </row>
    <row r="318" spans="1:36" s="409" customFormat="1">
      <c r="A318" s="404">
        <v>20</v>
      </c>
      <c r="B318" s="405" t="s">
        <v>8</v>
      </c>
      <c r="C318" s="405" t="s">
        <v>8047</v>
      </c>
      <c r="D318" s="405" t="s">
        <v>8038</v>
      </c>
      <c r="E318" s="405" t="s">
        <v>431</v>
      </c>
      <c r="F318" s="405" t="s">
        <v>8046</v>
      </c>
      <c r="G318" s="405"/>
      <c r="H318" s="405"/>
      <c r="I318" s="405"/>
      <c r="J318" s="405"/>
      <c r="K318" s="405"/>
      <c r="L318" s="405"/>
      <c r="M318" s="405" t="s">
        <v>113</v>
      </c>
      <c r="N318" s="405" t="s">
        <v>113</v>
      </c>
      <c r="O318" s="405" t="s">
        <v>8036</v>
      </c>
      <c r="P318" s="405"/>
      <c r="Q318" s="405"/>
      <c r="R318" s="405"/>
      <c r="S318" s="405"/>
      <c r="T318" s="405"/>
      <c r="U318" s="405" t="s">
        <v>8045</v>
      </c>
      <c r="V318" s="405" t="s">
        <v>68</v>
      </c>
      <c r="W318" s="405" t="s">
        <v>68</v>
      </c>
      <c r="X318" s="405" t="s">
        <v>68</v>
      </c>
      <c r="Y318" s="405" t="s">
        <v>68</v>
      </c>
      <c r="Z318" s="405" t="s">
        <v>69</v>
      </c>
      <c r="AA318" s="405"/>
      <c r="AB318" s="405" t="s">
        <v>8034</v>
      </c>
      <c r="AC318" s="406">
        <v>32</v>
      </c>
      <c r="AD318" s="406">
        <v>0</v>
      </c>
      <c r="AE318" s="406">
        <v>0</v>
      </c>
      <c r="AF318" s="407">
        <v>51.2</v>
      </c>
      <c r="AG318" s="407">
        <v>0</v>
      </c>
      <c r="AH318" s="407">
        <f t="shared" si="18"/>
        <v>51.2</v>
      </c>
      <c r="AI318" s="407">
        <f t="shared" si="19"/>
        <v>54.784000000000006</v>
      </c>
      <c r="AJ318" s="410"/>
    </row>
    <row r="319" spans="1:36" s="409" customFormat="1">
      <c r="A319" s="404">
        <v>21</v>
      </c>
      <c r="B319" s="405" t="s">
        <v>8</v>
      </c>
      <c r="C319" s="405" t="s">
        <v>8044</v>
      </c>
      <c r="D319" s="405" t="s">
        <v>8038</v>
      </c>
      <c r="E319" s="405" t="s">
        <v>7102</v>
      </c>
      <c r="F319" s="405">
        <v>5130</v>
      </c>
      <c r="G319" s="405"/>
      <c r="H319" s="405"/>
      <c r="I319" s="405"/>
      <c r="J319" s="405"/>
      <c r="K319" s="405"/>
      <c r="L319" s="405"/>
      <c r="M319" s="405" t="s">
        <v>113</v>
      </c>
      <c r="N319" s="405" t="s">
        <v>113</v>
      </c>
      <c r="O319" s="405" t="s">
        <v>8036</v>
      </c>
      <c r="P319" s="405"/>
      <c r="Q319" s="405"/>
      <c r="R319" s="405"/>
      <c r="S319" s="405"/>
      <c r="T319" s="405"/>
      <c r="U319" s="405" t="s">
        <v>8043</v>
      </c>
      <c r="V319" s="405" t="s">
        <v>68</v>
      </c>
      <c r="W319" s="405" t="s">
        <v>68</v>
      </c>
      <c r="X319" s="405" t="s">
        <v>68</v>
      </c>
      <c r="Y319" s="405" t="s">
        <v>68</v>
      </c>
      <c r="Z319" s="405" t="s">
        <v>69</v>
      </c>
      <c r="AA319" s="405"/>
      <c r="AB319" s="405" t="s">
        <v>8034</v>
      </c>
      <c r="AC319" s="406">
        <v>94</v>
      </c>
      <c r="AD319" s="406">
        <v>0</v>
      </c>
      <c r="AE319" s="406">
        <v>0</v>
      </c>
      <c r="AF319" s="407">
        <v>150.4</v>
      </c>
      <c r="AG319" s="407">
        <v>0</v>
      </c>
      <c r="AH319" s="407">
        <f t="shared" si="18"/>
        <v>150.4</v>
      </c>
      <c r="AI319" s="407">
        <f t="shared" si="19"/>
        <v>160.92800000000003</v>
      </c>
      <c r="AJ319" s="410"/>
    </row>
    <row r="320" spans="1:36" s="409" customFormat="1">
      <c r="A320" s="404">
        <v>22</v>
      </c>
      <c r="B320" s="405" t="s">
        <v>8</v>
      </c>
      <c r="C320" s="405" t="s">
        <v>8042</v>
      </c>
      <c r="D320" s="405" t="s">
        <v>8038</v>
      </c>
      <c r="E320" s="405" t="s">
        <v>431</v>
      </c>
      <c r="F320" s="405" t="s">
        <v>8041</v>
      </c>
      <c r="G320" s="405"/>
      <c r="H320" s="405"/>
      <c r="I320" s="405"/>
      <c r="J320" s="405"/>
      <c r="K320" s="405"/>
      <c r="L320" s="405"/>
      <c r="M320" s="405" t="s">
        <v>113</v>
      </c>
      <c r="N320" s="405" t="s">
        <v>113</v>
      </c>
      <c r="O320" s="405" t="s">
        <v>8036</v>
      </c>
      <c r="P320" s="405"/>
      <c r="Q320" s="405"/>
      <c r="R320" s="405"/>
      <c r="S320" s="405"/>
      <c r="T320" s="405"/>
      <c r="U320" s="405" t="s">
        <v>8040</v>
      </c>
      <c r="V320" s="405" t="s">
        <v>68</v>
      </c>
      <c r="W320" s="405" t="s">
        <v>68</v>
      </c>
      <c r="X320" s="405" t="s">
        <v>68</v>
      </c>
      <c r="Y320" s="405" t="s">
        <v>68</v>
      </c>
      <c r="Z320" s="405" t="s">
        <v>69</v>
      </c>
      <c r="AA320" s="405"/>
      <c r="AB320" s="405" t="s">
        <v>8034</v>
      </c>
      <c r="AC320" s="406">
        <v>16</v>
      </c>
      <c r="AD320" s="406">
        <v>0</v>
      </c>
      <c r="AE320" s="406">
        <v>0</v>
      </c>
      <c r="AF320" s="407">
        <v>25.6</v>
      </c>
      <c r="AG320" s="407">
        <v>0</v>
      </c>
      <c r="AH320" s="407">
        <f t="shared" si="18"/>
        <v>25.6</v>
      </c>
      <c r="AI320" s="407">
        <f t="shared" si="19"/>
        <v>27.392000000000003</v>
      </c>
      <c r="AJ320" s="410"/>
    </row>
    <row r="321" spans="1:36" s="417" customFormat="1" ht="15.75" thickBot="1">
      <c r="A321" s="411">
        <v>23</v>
      </c>
      <c r="B321" s="412" t="s">
        <v>8</v>
      </c>
      <c r="C321" s="412" t="s">
        <v>8039</v>
      </c>
      <c r="D321" s="412" t="s">
        <v>8038</v>
      </c>
      <c r="E321" s="412" t="s">
        <v>369</v>
      </c>
      <c r="F321" s="412" t="s">
        <v>8037</v>
      </c>
      <c r="G321" s="412"/>
      <c r="H321" s="412"/>
      <c r="I321" s="412"/>
      <c r="J321" s="412"/>
      <c r="K321" s="412"/>
      <c r="L321" s="412"/>
      <c r="M321" s="412" t="s">
        <v>113</v>
      </c>
      <c r="N321" s="412" t="s">
        <v>113</v>
      </c>
      <c r="O321" s="412" t="s">
        <v>8036</v>
      </c>
      <c r="P321" s="412"/>
      <c r="Q321" s="412"/>
      <c r="R321" s="412"/>
      <c r="S321" s="412"/>
      <c r="T321" s="412"/>
      <c r="U321" s="412" t="s">
        <v>8035</v>
      </c>
      <c r="V321" s="412" t="s">
        <v>68</v>
      </c>
      <c r="W321" s="412" t="s">
        <v>68</v>
      </c>
      <c r="X321" s="412" t="s">
        <v>68</v>
      </c>
      <c r="Y321" s="412" t="s">
        <v>68</v>
      </c>
      <c r="Z321" s="412" t="s">
        <v>69</v>
      </c>
      <c r="AA321" s="412"/>
      <c r="AB321" s="412" t="s">
        <v>8034</v>
      </c>
      <c r="AC321" s="413">
        <v>17</v>
      </c>
      <c r="AD321" s="413">
        <v>0</v>
      </c>
      <c r="AE321" s="413">
        <v>0</v>
      </c>
      <c r="AF321" s="414">
        <v>27.200000000000003</v>
      </c>
      <c r="AG321" s="414">
        <v>0</v>
      </c>
      <c r="AH321" s="414">
        <f t="shared" si="18"/>
        <v>27.200000000000003</v>
      </c>
      <c r="AI321" s="414">
        <f t="shared" si="19"/>
        <v>29.104000000000006</v>
      </c>
      <c r="AJ321" s="416"/>
    </row>
    <row r="322" spans="1:36" s="11" customFormat="1" ht="15.75" thickBot="1">
      <c r="A322" s="382"/>
      <c r="B322" s="68"/>
      <c r="C322" s="68"/>
      <c r="D322" s="68"/>
      <c r="E322" s="68"/>
      <c r="F322" s="68"/>
      <c r="G322" s="68"/>
      <c r="H322" s="68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  <c r="AA322" s="68"/>
      <c r="AB322" s="68"/>
      <c r="AC322" s="15"/>
      <c r="AD322" s="15"/>
      <c r="AE322" s="15"/>
      <c r="AF322" s="376"/>
      <c r="AG322" s="376"/>
      <c r="AH322" s="407"/>
      <c r="AI322" s="407"/>
    </row>
    <row r="323" spans="1:36" s="622" customFormat="1" ht="15.75" thickBot="1">
      <c r="A323" s="439" t="s">
        <v>22</v>
      </c>
      <c r="B323" s="618" t="s">
        <v>23</v>
      </c>
      <c r="C323" s="618" t="s">
        <v>24</v>
      </c>
      <c r="D323" s="618" t="s">
        <v>25</v>
      </c>
      <c r="E323" s="618" t="s">
        <v>26</v>
      </c>
      <c r="F323" s="618" t="s">
        <v>27</v>
      </c>
      <c r="G323" s="618" t="s">
        <v>28</v>
      </c>
      <c r="H323" s="618" t="s">
        <v>29</v>
      </c>
      <c r="I323" s="618" t="s">
        <v>30</v>
      </c>
      <c r="J323" s="618" t="s">
        <v>31</v>
      </c>
      <c r="K323" s="618" t="s">
        <v>32</v>
      </c>
      <c r="L323" s="618" t="s">
        <v>33</v>
      </c>
      <c r="M323" s="618" t="s">
        <v>34</v>
      </c>
      <c r="N323" s="618" t="s">
        <v>35</v>
      </c>
      <c r="O323" s="618" t="s">
        <v>36</v>
      </c>
      <c r="P323" s="618" t="s">
        <v>37</v>
      </c>
      <c r="Q323" s="618" t="s">
        <v>38</v>
      </c>
      <c r="R323" s="618" t="s">
        <v>39</v>
      </c>
      <c r="S323" s="618" t="s">
        <v>40</v>
      </c>
      <c r="T323" s="618" t="s">
        <v>41</v>
      </c>
      <c r="U323" s="618" t="s">
        <v>42</v>
      </c>
      <c r="V323" s="618" t="s">
        <v>43</v>
      </c>
      <c r="W323" s="618" t="s">
        <v>44</v>
      </c>
      <c r="X323" s="618" t="s">
        <v>45</v>
      </c>
      <c r="Y323" s="618" t="s">
        <v>46</v>
      </c>
      <c r="Z323" s="618" t="s">
        <v>47</v>
      </c>
      <c r="AA323" s="618" t="s">
        <v>48</v>
      </c>
      <c r="AB323" s="618" t="s">
        <v>49</v>
      </c>
      <c r="AC323" s="377" t="s">
        <v>50</v>
      </c>
      <c r="AD323" s="377" t="s">
        <v>51</v>
      </c>
      <c r="AE323" s="377" t="s">
        <v>52</v>
      </c>
      <c r="AF323" s="377" t="s">
        <v>53</v>
      </c>
      <c r="AG323" s="377" t="s">
        <v>54</v>
      </c>
      <c r="AH323" s="995" t="s">
        <v>55</v>
      </c>
      <c r="AI323" s="995" t="s">
        <v>56</v>
      </c>
    </row>
    <row r="324" spans="1:36" s="409" customFormat="1">
      <c r="A324" s="404">
        <v>1</v>
      </c>
      <c r="B324" s="405" t="s">
        <v>5042</v>
      </c>
      <c r="C324" s="405" t="s">
        <v>8517</v>
      </c>
      <c r="D324" s="405" t="s">
        <v>8483</v>
      </c>
      <c r="E324" s="405" t="s">
        <v>304</v>
      </c>
      <c r="F324" s="405" t="s">
        <v>8512</v>
      </c>
      <c r="G324" s="405"/>
      <c r="H324" s="405"/>
      <c r="I324" s="405"/>
      <c r="J324" s="405"/>
      <c r="K324" s="405"/>
      <c r="L324" s="405"/>
      <c r="M324" s="405" t="s">
        <v>113</v>
      </c>
      <c r="N324" s="405" t="s">
        <v>113</v>
      </c>
      <c r="O324" s="405" t="s">
        <v>8036</v>
      </c>
      <c r="P324" s="405"/>
      <c r="Q324" s="405"/>
      <c r="R324" s="405"/>
      <c r="S324" s="405"/>
      <c r="T324" s="405"/>
      <c r="U324" s="405" t="s">
        <v>8516</v>
      </c>
      <c r="V324" s="405" t="s">
        <v>8095</v>
      </c>
      <c r="W324" s="405" t="s">
        <v>8095</v>
      </c>
      <c r="X324" s="405" t="s">
        <v>8095</v>
      </c>
      <c r="Y324" s="405" t="s">
        <v>68</v>
      </c>
      <c r="Z324" s="405" t="s">
        <v>69</v>
      </c>
      <c r="AA324" s="405"/>
      <c r="AB324" s="405" t="s">
        <v>5049</v>
      </c>
      <c r="AC324" s="406">
        <v>116</v>
      </c>
      <c r="AD324" s="406">
        <v>0</v>
      </c>
      <c r="AE324" s="406">
        <v>0</v>
      </c>
      <c r="AF324" s="407">
        <v>185.60000000000002</v>
      </c>
      <c r="AG324" s="407">
        <v>0</v>
      </c>
      <c r="AH324" s="407">
        <f t="shared" ref="AH324:AH339" si="20">AF324-AG324</f>
        <v>185.60000000000002</v>
      </c>
      <c r="AI324" s="407">
        <f>AF324*1.07</f>
        <v>198.59200000000004</v>
      </c>
      <c r="AJ324" s="410"/>
    </row>
    <row r="325" spans="1:36" s="409" customFormat="1">
      <c r="A325" s="404">
        <v>2</v>
      </c>
      <c r="B325" s="405" t="s">
        <v>5042</v>
      </c>
      <c r="C325" s="405" t="s">
        <v>8515</v>
      </c>
      <c r="D325" s="405" t="s">
        <v>8483</v>
      </c>
      <c r="E325" s="405" t="s">
        <v>304</v>
      </c>
      <c r="F325" s="405" t="s">
        <v>8512</v>
      </c>
      <c r="G325" s="405"/>
      <c r="H325" s="405"/>
      <c r="I325" s="405"/>
      <c r="J325" s="405"/>
      <c r="K325" s="405"/>
      <c r="L325" s="405"/>
      <c r="M325" s="405" t="s">
        <v>113</v>
      </c>
      <c r="N325" s="405" t="s">
        <v>113</v>
      </c>
      <c r="O325" s="405" t="s">
        <v>8036</v>
      </c>
      <c r="P325" s="405"/>
      <c r="Q325" s="405"/>
      <c r="R325" s="405"/>
      <c r="S325" s="405"/>
      <c r="T325" s="405"/>
      <c r="U325" s="405" t="s">
        <v>8514</v>
      </c>
      <c r="V325" s="405" t="s">
        <v>8095</v>
      </c>
      <c r="W325" s="405" t="s">
        <v>8095</v>
      </c>
      <c r="X325" s="405" t="s">
        <v>8095</v>
      </c>
      <c r="Y325" s="405" t="s">
        <v>68</v>
      </c>
      <c r="Z325" s="405" t="s">
        <v>69</v>
      </c>
      <c r="AA325" s="405"/>
      <c r="AB325" s="405" t="s">
        <v>5049</v>
      </c>
      <c r="AC325" s="406">
        <v>116</v>
      </c>
      <c r="AD325" s="406">
        <v>0</v>
      </c>
      <c r="AE325" s="406">
        <v>0</v>
      </c>
      <c r="AF325" s="407">
        <v>185.60000000000002</v>
      </c>
      <c r="AG325" s="407">
        <v>0</v>
      </c>
      <c r="AH325" s="407">
        <f t="shared" si="20"/>
        <v>185.60000000000002</v>
      </c>
      <c r="AI325" s="407">
        <f t="shared" ref="AI325:AI339" si="21">AF325*1.07</f>
        <v>198.59200000000004</v>
      </c>
      <c r="AJ325" s="410"/>
    </row>
    <row r="326" spans="1:36" s="409" customFormat="1">
      <c r="A326" s="404">
        <v>3</v>
      </c>
      <c r="B326" s="405" t="s">
        <v>5042</v>
      </c>
      <c r="C326" s="405" t="s">
        <v>8513</v>
      </c>
      <c r="D326" s="405" t="s">
        <v>8483</v>
      </c>
      <c r="E326" s="405" t="s">
        <v>304</v>
      </c>
      <c r="F326" s="405" t="s">
        <v>8512</v>
      </c>
      <c r="G326" s="405"/>
      <c r="H326" s="405"/>
      <c r="I326" s="405"/>
      <c r="J326" s="405"/>
      <c r="K326" s="405"/>
      <c r="L326" s="405"/>
      <c r="M326" s="405" t="s">
        <v>113</v>
      </c>
      <c r="N326" s="405" t="s">
        <v>113</v>
      </c>
      <c r="O326" s="405" t="s">
        <v>8036</v>
      </c>
      <c r="P326" s="405"/>
      <c r="Q326" s="405"/>
      <c r="R326" s="405"/>
      <c r="S326" s="405"/>
      <c r="T326" s="405"/>
      <c r="U326" s="405" t="s">
        <v>8511</v>
      </c>
      <c r="V326" s="405" t="s">
        <v>8095</v>
      </c>
      <c r="W326" s="405" t="s">
        <v>8095</v>
      </c>
      <c r="X326" s="405" t="s">
        <v>8095</v>
      </c>
      <c r="Y326" s="405" t="s">
        <v>68</v>
      </c>
      <c r="Z326" s="405" t="s">
        <v>69</v>
      </c>
      <c r="AA326" s="405"/>
      <c r="AB326" s="405" t="s">
        <v>5049</v>
      </c>
      <c r="AC326" s="406">
        <v>116</v>
      </c>
      <c r="AD326" s="406">
        <v>0</v>
      </c>
      <c r="AE326" s="406">
        <v>0</v>
      </c>
      <c r="AF326" s="407">
        <v>185.60000000000002</v>
      </c>
      <c r="AG326" s="407">
        <v>0</v>
      </c>
      <c r="AH326" s="407">
        <f t="shared" si="20"/>
        <v>185.60000000000002</v>
      </c>
      <c r="AI326" s="407">
        <f t="shared" si="21"/>
        <v>198.59200000000004</v>
      </c>
      <c r="AJ326" s="410"/>
    </row>
    <row r="327" spans="1:36" s="409" customFormat="1">
      <c r="A327" s="404">
        <v>4</v>
      </c>
      <c r="B327" s="405" t="s">
        <v>5042</v>
      </c>
      <c r="C327" s="405" t="s">
        <v>8510</v>
      </c>
      <c r="D327" s="405" t="s">
        <v>8483</v>
      </c>
      <c r="E327" s="405" t="s">
        <v>1090</v>
      </c>
      <c r="F327" s="405" t="s">
        <v>8509</v>
      </c>
      <c r="G327" s="405"/>
      <c r="H327" s="405"/>
      <c r="I327" s="405"/>
      <c r="J327" s="405"/>
      <c r="K327" s="405"/>
      <c r="L327" s="405"/>
      <c r="M327" s="405" t="s">
        <v>113</v>
      </c>
      <c r="N327" s="405" t="s">
        <v>113</v>
      </c>
      <c r="O327" s="405" t="s">
        <v>8036</v>
      </c>
      <c r="P327" s="405"/>
      <c r="Q327" s="405"/>
      <c r="R327" s="405"/>
      <c r="S327" s="405"/>
      <c r="T327" s="405"/>
      <c r="U327" s="405" t="s">
        <v>8508</v>
      </c>
      <c r="V327" s="405" t="s">
        <v>68</v>
      </c>
      <c r="W327" s="405" t="s">
        <v>68</v>
      </c>
      <c r="X327" s="405" t="s">
        <v>68</v>
      </c>
      <c r="Y327" s="405" t="s">
        <v>68</v>
      </c>
      <c r="Z327" s="405" t="s">
        <v>69</v>
      </c>
      <c r="AA327" s="405"/>
      <c r="AB327" s="405" t="s">
        <v>5049</v>
      </c>
      <c r="AC327" s="406">
        <v>29</v>
      </c>
      <c r="AD327" s="406">
        <v>0</v>
      </c>
      <c r="AE327" s="406">
        <v>0</v>
      </c>
      <c r="AF327" s="407">
        <v>46.400000000000006</v>
      </c>
      <c r="AG327" s="407">
        <v>0</v>
      </c>
      <c r="AH327" s="407">
        <f t="shared" si="20"/>
        <v>46.400000000000006</v>
      </c>
      <c r="AI327" s="407">
        <f t="shared" si="21"/>
        <v>49.64800000000001</v>
      </c>
      <c r="AJ327" s="410"/>
    </row>
    <row r="328" spans="1:36" s="409" customFormat="1">
      <c r="A328" s="404">
        <v>5</v>
      </c>
      <c r="B328" s="405" t="s">
        <v>5042</v>
      </c>
      <c r="C328" s="405" t="s">
        <v>8507</v>
      </c>
      <c r="D328" s="405" t="s">
        <v>8483</v>
      </c>
      <c r="E328" s="405" t="s">
        <v>455</v>
      </c>
      <c r="F328" s="405" t="s">
        <v>8486</v>
      </c>
      <c r="G328" s="405"/>
      <c r="H328" s="405"/>
      <c r="I328" s="405"/>
      <c r="J328" s="405"/>
      <c r="K328" s="405"/>
      <c r="L328" s="405"/>
      <c r="M328" s="405" t="s">
        <v>113</v>
      </c>
      <c r="N328" s="405" t="s">
        <v>113</v>
      </c>
      <c r="O328" s="405" t="s">
        <v>8036</v>
      </c>
      <c r="P328" s="405"/>
      <c r="Q328" s="405"/>
      <c r="R328" s="405"/>
      <c r="S328" s="405"/>
      <c r="T328" s="405"/>
      <c r="U328" s="405" t="s">
        <v>8506</v>
      </c>
      <c r="V328" s="405" t="s">
        <v>68</v>
      </c>
      <c r="W328" s="405" t="s">
        <v>68</v>
      </c>
      <c r="X328" s="405" t="s">
        <v>68</v>
      </c>
      <c r="Y328" s="405" t="s">
        <v>68</v>
      </c>
      <c r="Z328" s="405" t="s">
        <v>69</v>
      </c>
      <c r="AA328" s="405"/>
      <c r="AB328" s="405" t="s">
        <v>5049</v>
      </c>
      <c r="AC328" s="406">
        <v>37</v>
      </c>
      <c r="AD328" s="406">
        <v>0</v>
      </c>
      <c r="AE328" s="406">
        <v>0</v>
      </c>
      <c r="AF328" s="407">
        <v>59.2</v>
      </c>
      <c r="AG328" s="407">
        <v>0</v>
      </c>
      <c r="AH328" s="407">
        <f t="shared" si="20"/>
        <v>59.2</v>
      </c>
      <c r="AI328" s="407">
        <f t="shared" si="21"/>
        <v>63.344000000000008</v>
      </c>
      <c r="AJ328" s="410"/>
    </row>
    <row r="329" spans="1:36" s="409" customFormat="1">
      <c r="A329" s="404">
        <v>6</v>
      </c>
      <c r="B329" s="405" t="s">
        <v>5042</v>
      </c>
      <c r="C329" s="405" t="s">
        <v>8505</v>
      </c>
      <c r="D329" s="405" t="s">
        <v>8483</v>
      </c>
      <c r="E329" s="405" t="s">
        <v>455</v>
      </c>
      <c r="F329" s="405" t="s">
        <v>8486</v>
      </c>
      <c r="G329" s="405"/>
      <c r="H329" s="405"/>
      <c r="I329" s="405"/>
      <c r="J329" s="405"/>
      <c r="K329" s="405"/>
      <c r="L329" s="405"/>
      <c r="M329" s="405" t="s">
        <v>113</v>
      </c>
      <c r="N329" s="405" t="s">
        <v>113</v>
      </c>
      <c r="O329" s="405" t="s">
        <v>8036</v>
      </c>
      <c r="P329" s="405"/>
      <c r="Q329" s="405"/>
      <c r="R329" s="405"/>
      <c r="S329" s="405"/>
      <c r="T329" s="405"/>
      <c r="U329" s="405" t="s">
        <v>8504</v>
      </c>
      <c r="V329" s="405" t="s">
        <v>393</v>
      </c>
      <c r="W329" s="405" t="s">
        <v>393</v>
      </c>
      <c r="X329" s="405" t="s">
        <v>68</v>
      </c>
      <c r="Y329" s="405" t="s">
        <v>68</v>
      </c>
      <c r="Z329" s="405" t="s">
        <v>69</v>
      </c>
      <c r="AA329" s="405"/>
      <c r="AB329" s="405" t="s">
        <v>5049</v>
      </c>
      <c r="AC329" s="406">
        <v>37</v>
      </c>
      <c r="AD329" s="406">
        <v>0</v>
      </c>
      <c r="AE329" s="406">
        <v>0</v>
      </c>
      <c r="AF329" s="407">
        <v>59.2</v>
      </c>
      <c r="AG329" s="407">
        <v>0</v>
      </c>
      <c r="AH329" s="407">
        <f t="shared" si="20"/>
        <v>59.2</v>
      </c>
      <c r="AI329" s="407">
        <f t="shared" si="21"/>
        <v>63.344000000000008</v>
      </c>
      <c r="AJ329" s="410"/>
    </row>
    <row r="330" spans="1:36" s="409" customFormat="1">
      <c r="A330" s="404">
        <v>7</v>
      </c>
      <c r="B330" s="405" t="s">
        <v>5042</v>
      </c>
      <c r="C330" s="405" t="s">
        <v>8503</v>
      </c>
      <c r="D330" s="405" t="s">
        <v>8483</v>
      </c>
      <c r="E330" s="405" t="s">
        <v>455</v>
      </c>
      <c r="F330" s="405" t="s">
        <v>8486</v>
      </c>
      <c r="G330" s="405"/>
      <c r="H330" s="405"/>
      <c r="I330" s="405"/>
      <c r="J330" s="405"/>
      <c r="K330" s="405"/>
      <c r="L330" s="405"/>
      <c r="M330" s="405" t="s">
        <v>113</v>
      </c>
      <c r="N330" s="405" t="s">
        <v>113</v>
      </c>
      <c r="O330" s="405" t="s">
        <v>8036</v>
      </c>
      <c r="P330" s="405"/>
      <c r="Q330" s="405"/>
      <c r="R330" s="405"/>
      <c r="S330" s="405"/>
      <c r="T330" s="405"/>
      <c r="U330" s="405" t="s">
        <v>8502</v>
      </c>
      <c r="V330" s="405" t="s">
        <v>68</v>
      </c>
      <c r="W330" s="405" t="s">
        <v>68</v>
      </c>
      <c r="X330" s="405" t="s">
        <v>68</v>
      </c>
      <c r="Y330" s="405" t="s">
        <v>68</v>
      </c>
      <c r="Z330" s="405" t="s">
        <v>69</v>
      </c>
      <c r="AA330" s="405"/>
      <c r="AB330" s="405" t="s">
        <v>5049</v>
      </c>
      <c r="AC330" s="406">
        <v>37</v>
      </c>
      <c r="AD330" s="406">
        <v>0</v>
      </c>
      <c r="AE330" s="406">
        <v>0</v>
      </c>
      <c r="AF330" s="407">
        <v>59.2</v>
      </c>
      <c r="AG330" s="407">
        <v>0</v>
      </c>
      <c r="AH330" s="407">
        <f t="shared" si="20"/>
        <v>59.2</v>
      </c>
      <c r="AI330" s="407">
        <f t="shared" si="21"/>
        <v>63.344000000000008</v>
      </c>
      <c r="AJ330" s="410"/>
    </row>
    <row r="331" spans="1:36" s="409" customFormat="1">
      <c r="A331" s="404">
        <v>8</v>
      </c>
      <c r="B331" s="405" t="s">
        <v>5042</v>
      </c>
      <c r="C331" s="405" t="s">
        <v>8501</v>
      </c>
      <c r="D331" s="405" t="s">
        <v>8483</v>
      </c>
      <c r="E331" s="405" t="s">
        <v>455</v>
      </c>
      <c r="F331" s="405" t="s">
        <v>8486</v>
      </c>
      <c r="G331" s="405"/>
      <c r="H331" s="405"/>
      <c r="I331" s="405"/>
      <c r="J331" s="405"/>
      <c r="K331" s="405"/>
      <c r="L331" s="405"/>
      <c r="M331" s="405" t="s">
        <v>113</v>
      </c>
      <c r="N331" s="405" t="s">
        <v>113</v>
      </c>
      <c r="O331" s="405" t="s">
        <v>8036</v>
      </c>
      <c r="P331" s="405"/>
      <c r="Q331" s="405"/>
      <c r="R331" s="405"/>
      <c r="S331" s="405"/>
      <c r="T331" s="405"/>
      <c r="U331" s="405" t="s">
        <v>8500</v>
      </c>
      <c r="V331" s="405" t="s">
        <v>68</v>
      </c>
      <c r="W331" s="405" t="s">
        <v>68</v>
      </c>
      <c r="X331" s="405" t="s">
        <v>68</v>
      </c>
      <c r="Y331" s="405" t="s">
        <v>68</v>
      </c>
      <c r="Z331" s="405" t="s">
        <v>69</v>
      </c>
      <c r="AA331" s="405"/>
      <c r="AB331" s="405" t="s">
        <v>5049</v>
      </c>
      <c r="AC331" s="406">
        <v>37</v>
      </c>
      <c r="AD331" s="406">
        <v>0</v>
      </c>
      <c r="AE331" s="406">
        <v>0</v>
      </c>
      <c r="AF331" s="407">
        <v>59.2</v>
      </c>
      <c r="AG331" s="407">
        <v>0</v>
      </c>
      <c r="AH331" s="407">
        <f t="shared" si="20"/>
        <v>59.2</v>
      </c>
      <c r="AI331" s="407">
        <f t="shared" si="21"/>
        <v>63.344000000000008</v>
      </c>
      <c r="AJ331" s="410"/>
    </row>
    <row r="332" spans="1:36" s="409" customFormat="1">
      <c r="A332" s="404">
        <v>9</v>
      </c>
      <c r="B332" s="405" t="s">
        <v>5042</v>
      </c>
      <c r="C332" s="405" t="s">
        <v>8499</v>
      </c>
      <c r="D332" s="405" t="s">
        <v>8483</v>
      </c>
      <c r="E332" s="405" t="s">
        <v>455</v>
      </c>
      <c r="F332" s="405" t="s">
        <v>8486</v>
      </c>
      <c r="G332" s="405"/>
      <c r="H332" s="405"/>
      <c r="I332" s="405"/>
      <c r="J332" s="405"/>
      <c r="K332" s="405"/>
      <c r="L332" s="405"/>
      <c r="M332" s="405" t="s">
        <v>113</v>
      </c>
      <c r="N332" s="405" t="s">
        <v>113</v>
      </c>
      <c r="O332" s="405" t="s">
        <v>8036</v>
      </c>
      <c r="P332" s="405"/>
      <c r="Q332" s="405"/>
      <c r="R332" s="405"/>
      <c r="S332" s="405"/>
      <c r="T332" s="405"/>
      <c r="U332" s="405" t="s">
        <v>8498</v>
      </c>
      <c r="V332" s="405" t="s">
        <v>393</v>
      </c>
      <c r="W332" s="405" t="s">
        <v>393</v>
      </c>
      <c r="X332" s="405" t="s">
        <v>68</v>
      </c>
      <c r="Y332" s="405" t="s">
        <v>68</v>
      </c>
      <c r="Z332" s="405" t="s">
        <v>69</v>
      </c>
      <c r="AA332" s="405"/>
      <c r="AB332" s="405" t="s">
        <v>5049</v>
      </c>
      <c r="AC332" s="406">
        <v>37</v>
      </c>
      <c r="AD332" s="406">
        <v>0</v>
      </c>
      <c r="AE332" s="406">
        <v>0</v>
      </c>
      <c r="AF332" s="407">
        <v>59.2</v>
      </c>
      <c r="AG332" s="407">
        <v>0</v>
      </c>
      <c r="AH332" s="407">
        <f t="shared" si="20"/>
        <v>59.2</v>
      </c>
      <c r="AI332" s="407">
        <f t="shared" si="21"/>
        <v>63.344000000000008</v>
      </c>
      <c r="AJ332" s="410"/>
    </row>
    <row r="333" spans="1:36" s="409" customFormat="1">
      <c r="A333" s="404">
        <v>10</v>
      </c>
      <c r="B333" s="405" t="s">
        <v>5042</v>
      </c>
      <c r="C333" s="405" t="s">
        <v>8497</v>
      </c>
      <c r="D333" s="405" t="s">
        <v>8483</v>
      </c>
      <c r="E333" s="405" t="s">
        <v>455</v>
      </c>
      <c r="F333" s="405" t="s">
        <v>8486</v>
      </c>
      <c r="G333" s="405"/>
      <c r="H333" s="405"/>
      <c r="I333" s="405"/>
      <c r="J333" s="405"/>
      <c r="K333" s="405"/>
      <c r="L333" s="405"/>
      <c r="M333" s="405" t="s">
        <v>113</v>
      </c>
      <c r="N333" s="405" t="s">
        <v>113</v>
      </c>
      <c r="O333" s="405" t="s">
        <v>8036</v>
      </c>
      <c r="P333" s="405"/>
      <c r="Q333" s="405"/>
      <c r="R333" s="405"/>
      <c r="S333" s="405"/>
      <c r="T333" s="405"/>
      <c r="U333" s="405" t="s">
        <v>8496</v>
      </c>
      <c r="V333" s="405" t="s">
        <v>68</v>
      </c>
      <c r="W333" s="405" t="s">
        <v>68</v>
      </c>
      <c r="X333" s="405" t="s">
        <v>68</v>
      </c>
      <c r="Y333" s="405" t="s">
        <v>68</v>
      </c>
      <c r="Z333" s="405" t="s">
        <v>69</v>
      </c>
      <c r="AA333" s="405"/>
      <c r="AB333" s="405" t="s">
        <v>5049</v>
      </c>
      <c r="AC333" s="406">
        <v>37</v>
      </c>
      <c r="AD333" s="406">
        <v>0</v>
      </c>
      <c r="AE333" s="406">
        <v>0</v>
      </c>
      <c r="AF333" s="407">
        <v>59.2</v>
      </c>
      <c r="AG333" s="407">
        <v>0</v>
      </c>
      <c r="AH333" s="407">
        <f t="shared" si="20"/>
        <v>59.2</v>
      </c>
      <c r="AI333" s="407">
        <f t="shared" si="21"/>
        <v>63.344000000000008</v>
      </c>
      <c r="AJ333" s="410"/>
    </row>
    <row r="334" spans="1:36" s="409" customFormat="1">
      <c r="A334" s="404">
        <v>11</v>
      </c>
      <c r="B334" s="405" t="s">
        <v>5042</v>
      </c>
      <c r="C334" s="405" t="s">
        <v>8495</v>
      </c>
      <c r="D334" s="405" t="s">
        <v>8483</v>
      </c>
      <c r="E334" s="405" t="s">
        <v>455</v>
      </c>
      <c r="F334" s="405" t="s">
        <v>8486</v>
      </c>
      <c r="G334" s="405"/>
      <c r="H334" s="405"/>
      <c r="I334" s="405"/>
      <c r="J334" s="405"/>
      <c r="K334" s="405"/>
      <c r="L334" s="405"/>
      <c r="M334" s="405" t="s">
        <v>113</v>
      </c>
      <c r="N334" s="405" t="s">
        <v>113</v>
      </c>
      <c r="O334" s="405" t="s">
        <v>8036</v>
      </c>
      <c r="P334" s="405"/>
      <c r="Q334" s="405"/>
      <c r="R334" s="405"/>
      <c r="S334" s="405"/>
      <c r="T334" s="405"/>
      <c r="U334" s="405" t="s">
        <v>8494</v>
      </c>
      <c r="V334" s="405" t="s">
        <v>68</v>
      </c>
      <c r="W334" s="405" t="s">
        <v>68</v>
      </c>
      <c r="X334" s="405" t="s">
        <v>68</v>
      </c>
      <c r="Y334" s="405" t="s">
        <v>68</v>
      </c>
      <c r="Z334" s="405" t="s">
        <v>69</v>
      </c>
      <c r="AA334" s="405"/>
      <c r="AB334" s="405" t="s">
        <v>5049</v>
      </c>
      <c r="AC334" s="406">
        <v>37</v>
      </c>
      <c r="AD334" s="406">
        <v>0</v>
      </c>
      <c r="AE334" s="406">
        <v>0</v>
      </c>
      <c r="AF334" s="407">
        <v>59.2</v>
      </c>
      <c r="AG334" s="407">
        <v>0</v>
      </c>
      <c r="AH334" s="407">
        <f t="shared" si="20"/>
        <v>59.2</v>
      </c>
      <c r="AI334" s="407">
        <f t="shared" si="21"/>
        <v>63.344000000000008</v>
      </c>
      <c r="AJ334" s="410"/>
    </row>
    <row r="335" spans="1:36" s="409" customFormat="1">
      <c r="A335" s="404">
        <v>12</v>
      </c>
      <c r="B335" s="405" t="s">
        <v>5042</v>
      </c>
      <c r="C335" s="405" t="s">
        <v>8493</v>
      </c>
      <c r="D335" s="405" t="s">
        <v>8483</v>
      </c>
      <c r="E335" s="405" t="s">
        <v>455</v>
      </c>
      <c r="F335" s="405" t="s">
        <v>8486</v>
      </c>
      <c r="G335" s="405"/>
      <c r="H335" s="405"/>
      <c r="I335" s="405"/>
      <c r="J335" s="405"/>
      <c r="K335" s="405"/>
      <c r="L335" s="405"/>
      <c r="M335" s="405" t="s">
        <v>113</v>
      </c>
      <c r="N335" s="405" t="s">
        <v>113</v>
      </c>
      <c r="O335" s="405" t="s">
        <v>8036</v>
      </c>
      <c r="P335" s="405"/>
      <c r="Q335" s="405"/>
      <c r="R335" s="405"/>
      <c r="S335" s="405"/>
      <c r="T335" s="405"/>
      <c r="U335" s="405" t="s">
        <v>8492</v>
      </c>
      <c r="V335" s="405" t="s">
        <v>68</v>
      </c>
      <c r="W335" s="405" t="s">
        <v>68</v>
      </c>
      <c r="X335" s="405" t="s">
        <v>68</v>
      </c>
      <c r="Y335" s="405" t="s">
        <v>68</v>
      </c>
      <c r="Z335" s="405" t="s">
        <v>69</v>
      </c>
      <c r="AA335" s="405"/>
      <c r="AB335" s="405" t="s">
        <v>5049</v>
      </c>
      <c r="AC335" s="406">
        <v>37</v>
      </c>
      <c r="AD335" s="406">
        <v>0</v>
      </c>
      <c r="AE335" s="406">
        <v>0</v>
      </c>
      <c r="AF335" s="407">
        <v>59.2</v>
      </c>
      <c r="AG335" s="407">
        <v>0</v>
      </c>
      <c r="AH335" s="407">
        <f t="shared" si="20"/>
        <v>59.2</v>
      </c>
      <c r="AI335" s="407">
        <f t="shared" si="21"/>
        <v>63.344000000000008</v>
      </c>
      <c r="AJ335" s="410"/>
    </row>
    <row r="336" spans="1:36" s="409" customFormat="1">
      <c r="A336" s="404">
        <v>13</v>
      </c>
      <c r="B336" s="405" t="s">
        <v>5042</v>
      </c>
      <c r="C336" s="405" t="s">
        <v>8491</v>
      </c>
      <c r="D336" s="405" t="s">
        <v>8483</v>
      </c>
      <c r="E336" s="405" t="s">
        <v>455</v>
      </c>
      <c r="F336" s="405" t="s">
        <v>8486</v>
      </c>
      <c r="G336" s="405"/>
      <c r="H336" s="405"/>
      <c r="I336" s="405"/>
      <c r="J336" s="405"/>
      <c r="K336" s="405"/>
      <c r="L336" s="405"/>
      <c r="M336" s="405" t="s">
        <v>113</v>
      </c>
      <c r="N336" s="405" t="s">
        <v>113</v>
      </c>
      <c r="O336" s="405" t="s">
        <v>8036</v>
      </c>
      <c r="P336" s="405"/>
      <c r="Q336" s="405"/>
      <c r="R336" s="405"/>
      <c r="S336" s="405"/>
      <c r="T336" s="405"/>
      <c r="U336" s="405" t="s">
        <v>8490</v>
      </c>
      <c r="V336" s="405" t="s">
        <v>68</v>
      </c>
      <c r="W336" s="405" t="s">
        <v>68</v>
      </c>
      <c r="X336" s="405" t="s">
        <v>68</v>
      </c>
      <c r="Y336" s="405" t="s">
        <v>68</v>
      </c>
      <c r="Z336" s="405" t="s">
        <v>69</v>
      </c>
      <c r="AA336" s="405"/>
      <c r="AB336" s="405" t="s">
        <v>5049</v>
      </c>
      <c r="AC336" s="406">
        <v>37</v>
      </c>
      <c r="AD336" s="406">
        <v>0</v>
      </c>
      <c r="AE336" s="406">
        <v>0</v>
      </c>
      <c r="AF336" s="407">
        <v>59.2</v>
      </c>
      <c r="AG336" s="407">
        <v>0</v>
      </c>
      <c r="AH336" s="407">
        <f t="shared" si="20"/>
        <v>59.2</v>
      </c>
      <c r="AI336" s="407">
        <f t="shared" si="21"/>
        <v>63.344000000000008</v>
      </c>
      <c r="AJ336" s="410"/>
    </row>
    <row r="337" spans="1:36" s="409" customFormat="1">
      <c r="A337" s="404">
        <v>14</v>
      </c>
      <c r="B337" s="405" t="s">
        <v>5042</v>
      </c>
      <c r="C337" s="405" t="s">
        <v>8489</v>
      </c>
      <c r="D337" s="405" t="s">
        <v>8483</v>
      </c>
      <c r="E337" s="405" t="s">
        <v>455</v>
      </c>
      <c r="F337" s="405" t="s">
        <v>8486</v>
      </c>
      <c r="G337" s="405"/>
      <c r="H337" s="405"/>
      <c r="I337" s="405"/>
      <c r="J337" s="405"/>
      <c r="K337" s="405"/>
      <c r="L337" s="405"/>
      <c r="M337" s="405" t="s">
        <v>113</v>
      </c>
      <c r="N337" s="405" t="s">
        <v>113</v>
      </c>
      <c r="O337" s="405" t="s">
        <v>8036</v>
      </c>
      <c r="P337" s="405"/>
      <c r="Q337" s="405"/>
      <c r="R337" s="405"/>
      <c r="S337" s="405"/>
      <c r="T337" s="405"/>
      <c r="U337" s="405" t="s">
        <v>8488</v>
      </c>
      <c r="V337" s="405" t="s">
        <v>68</v>
      </c>
      <c r="W337" s="405" t="s">
        <v>68</v>
      </c>
      <c r="X337" s="405" t="s">
        <v>68</v>
      </c>
      <c r="Y337" s="405" t="s">
        <v>68</v>
      </c>
      <c r="Z337" s="405" t="s">
        <v>69</v>
      </c>
      <c r="AA337" s="405"/>
      <c r="AB337" s="405" t="s">
        <v>5049</v>
      </c>
      <c r="AC337" s="406">
        <v>37</v>
      </c>
      <c r="AD337" s="406">
        <v>0</v>
      </c>
      <c r="AE337" s="406">
        <v>0</v>
      </c>
      <c r="AF337" s="407">
        <v>59.2</v>
      </c>
      <c r="AG337" s="407">
        <v>0</v>
      </c>
      <c r="AH337" s="407">
        <f t="shared" si="20"/>
        <v>59.2</v>
      </c>
      <c r="AI337" s="407">
        <f t="shared" si="21"/>
        <v>63.344000000000008</v>
      </c>
      <c r="AJ337" s="410"/>
    </row>
    <row r="338" spans="1:36" s="409" customFormat="1">
      <c r="A338" s="404">
        <v>15</v>
      </c>
      <c r="B338" s="405" t="s">
        <v>5042</v>
      </c>
      <c r="C338" s="405" t="s">
        <v>8487</v>
      </c>
      <c r="D338" s="405" t="s">
        <v>8483</v>
      </c>
      <c r="E338" s="405" t="s">
        <v>455</v>
      </c>
      <c r="F338" s="405" t="s">
        <v>8486</v>
      </c>
      <c r="G338" s="405"/>
      <c r="H338" s="405"/>
      <c r="I338" s="405"/>
      <c r="J338" s="405"/>
      <c r="K338" s="405"/>
      <c r="L338" s="405"/>
      <c r="M338" s="405" t="s">
        <v>113</v>
      </c>
      <c r="N338" s="405" t="s">
        <v>113</v>
      </c>
      <c r="O338" s="405" t="s">
        <v>8036</v>
      </c>
      <c r="P338" s="405"/>
      <c r="Q338" s="405"/>
      <c r="R338" s="405"/>
      <c r="S338" s="405"/>
      <c r="T338" s="405"/>
      <c r="U338" s="405" t="s">
        <v>8485</v>
      </c>
      <c r="V338" s="405" t="s">
        <v>68</v>
      </c>
      <c r="W338" s="405" t="s">
        <v>68</v>
      </c>
      <c r="X338" s="405" t="s">
        <v>68</v>
      </c>
      <c r="Y338" s="405" t="s">
        <v>68</v>
      </c>
      <c r="Z338" s="405" t="s">
        <v>69</v>
      </c>
      <c r="AA338" s="405"/>
      <c r="AB338" s="405" t="s">
        <v>5049</v>
      </c>
      <c r="AC338" s="406">
        <v>37</v>
      </c>
      <c r="AD338" s="406">
        <v>0</v>
      </c>
      <c r="AE338" s="406">
        <v>0</v>
      </c>
      <c r="AF338" s="407">
        <v>59.2</v>
      </c>
      <c r="AG338" s="407">
        <v>0</v>
      </c>
      <c r="AH338" s="407">
        <f t="shared" si="20"/>
        <v>59.2</v>
      </c>
      <c r="AI338" s="407">
        <f t="shared" si="21"/>
        <v>63.344000000000008</v>
      </c>
      <c r="AJ338" s="410"/>
    </row>
    <row r="339" spans="1:36" s="417" customFormat="1" ht="15.75" thickBot="1">
      <c r="A339" s="411">
        <v>16</v>
      </c>
      <c r="B339" s="412" t="s">
        <v>5042</v>
      </c>
      <c r="C339" s="412" t="s">
        <v>8484</v>
      </c>
      <c r="D339" s="412" t="s">
        <v>8483</v>
      </c>
      <c r="E339" s="412" t="s">
        <v>414</v>
      </c>
      <c r="F339" s="412" t="s">
        <v>8482</v>
      </c>
      <c r="G339" s="412"/>
      <c r="H339" s="412"/>
      <c r="I339" s="412"/>
      <c r="J339" s="412"/>
      <c r="K339" s="412"/>
      <c r="L339" s="412"/>
      <c r="M339" s="412" t="s">
        <v>113</v>
      </c>
      <c r="N339" s="412" t="s">
        <v>113</v>
      </c>
      <c r="O339" s="412" t="s">
        <v>8036</v>
      </c>
      <c r="P339" s="412"/>
      <c r="Q339" s="412"/>
      <c r="R339" s="412"/>
      <c r="S339" s="412"/>
      <c r="T339" s="412"/>
      <c r="U339" s="412" t="s">
        <v>8481</v>
      </c>
      <c r="V339" s="412" t="s">
        <v>68</v>
      </c>
      <c r="W339" s="412" t="s">
        <v>68</v>
      </c>
      <c r="X339" s="412" t="s">
        <v>68</v>
      </c>
      <c r="Y339" s="412" t="s">
        <v>68</v>
      </c>
      <c r="Z339" s="412" t="s">
        <v>69</v>
      </c>
      <c r="AA339" s="412"/>
      <c r="AB339" s="412" t="s">
        <v>5049</v>
      </c>
      <c r="AC339" s="413">
        <v>52</v>
      </c>
      <c r="AD339" s="413">
        <v>0</v>
      </c>
      <c r="AE339" s="413">
        <v>0</v>
      </c>
      <c r="AF339" s="414">
        <v>83.2</v>
      </c>
      <c r="AG339" s="414">
        <v>0</v>
      </c>
      <c r="AH339" s="414">
        <f t="shared" si="20"/>
        <v>83.2</v>
      </c>
      <c r="AI339" s="414">
        <f t="shared" si="21"/>
        <v>89.024000000000015</v>
      </c>
      <c r="AJ339" s="416"/>
    </row>
    <row r="340" spans="1:36" s="11" customFormat="1">
      <c r="A340" s="382"/>
      <c r="B340" s="68"/>
      <c r="C340" s="68"/>
      <c r="D340" s="68"/>
      <c r="E340" s="68"/>
      <c r="F340" s="68"/>
      <c r="G340" s="68"/>
      <c r="H340" s="68"/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  <c r="AA340" s="68"/>
      <c r="AB340" s="68"/>
      <c r="AC340" s="15"/>
      <c r="AD340" s="15"/>
      <c r="AE340" s="15"/>
      <c r="AF340" s="376"/>
      <c r="AG340" s="376"/>
      <c r="AH340" s="407"/>
      <c r="AI340" s="407"/>
    </row>
    <row r="341" spans="1:36" s="11" customFormat="1">
      <c r="A341" s="382" t="s">
        <v>133</v>
      </c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10"/>
      <c r="AD341" s="10"/>
      <c r="AE341" s="10"/>
      <c r="AF341" s="376"/>
      <c r="AG341" s="376"/>
      <c r="AH341" s="407"/>
      <c r="AI341" s="407"/>
    </row>
    <row r="342" spans="1:36" s="11" customFormat="1">
      <c r="A342" s="382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10"/>
      <c r="AD342" s="10"/>
      <c r="AE342" s="10"/>
      <c r="AF342" s="376"/>
      <c r="AG342" s="376"/>
      <c r="AH342" s="407"/>
      <c r="AI342" s="407"/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 r:id="rId1"/>
    </customSheetView>
    <customSheetView guid="{5B1FA305-463D-4B6E-BF98-81A6929C891E}" scale="75" hiddenColumns="1">
      <pageMargins left="0" right="0" top="0" bottom="0" header="0" footer="0"/>
      <pageSetup orientation="portrait" horizontalDpi="4294967295" verticalDpi="4294967295" r:id="rId2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 r:id="rId3"/>
    </customSheetView>
    <customSheetView guid="{B6E6045D-E631-482D-8F65-2EABDB0B6ECE}" scale="75" hiddenColumns="1">
      <selection activeCell="AW39" sqref="AW39"/>
      <pageMargins left="0" right="0" top="0" bottom="0" header="0" footer="0"/>
      <pageSetup orientation="portrait" horizontalDpi="4294967295" verticalDpi="4294967295" r:id="rId4"/>
    </customSheetView>
    <customSheetView guid="{074FE138-8171-45F3-8951-6B9C47661CC2}" scale="75" hiddenColumns="1">
      <selection activeCell="AW39" sqref="AW39"/>
      <pageMargins left="0" right="0" top="0" bottom="0" header="0" footer="0"/>
      <pageSetup orientation="portrait" horizontalDpi="4294967295" verticalDpi="4294967295" r:id="rId5"/>
    </customSheetView>
    <customSheetView guid="{6B75CD61-CFF4-4706-A14B-83CD51F19D1B}" scale="75" hiddenColumns="1">
      <pageMargins left="0" right="0" top="0" bottom="0" header="0" footer="0"/>
      <pageSetup orientation="portrait" horizontalDpi="4294967295" verticalDpi="4294967295" r:id="rId6"/>
    </customSheetView>
    <customSheetView guid="{8ABA602B-BA8D-44BA-AAC3-E387ACC3E4C4}" scale="75" hiddenColumns="1">
      <pageMargins left="0" right="0" top="0" bottom="0" header="0" footer="0"/>
      <pageSetup orientation="portrait" horizontalDpi="4294967295" verticalDpi="4294967295" r:id="rId7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 r:id="rId8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 r:id="rId9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 r:id="rId10"/>
    </customSheetView>
    <customSheetView guid="{71B299E4-61CE-49C1-81D9-062E3F90F2BD}" scale="75" hiddenColumns="1">
      <pageMargins left="0" right="0" top="0" bottom="0" header="0" footer="0"/>
      <pageSetup orientation="portrait" horizontalDpi="4294967295" verticalDpi="4294967295" r:id="rId11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 r:id="rId12"/>
    </customSheetView>
  </customSheetViews>
  <pageMargins left="0" right="0" top="0" bottom="0" header="0" footer="0"/>
  <pageSetup orientation="portrait" horizontalDpi="4294967295" verticalDpi="4294967295" r:id="rId13"/>
  <drawing r:id="rId14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A1:AI18"/>
  <sheetViews>
    <sheetView zoomScale="75" zoomScaleNormal="75" workbookViewId="0">
      <selection activeCell="AI6" sqref="AI6"/>
    </sheetView>
  </sheetViews>
  <sheetFormatPr baseColWidth="10" defaultColWidth="6.85546875" defaultRowHeight="15"/>
  <cols>
    <col min="1" max="1" width="4" style="1022" bestFit="1" customWidth="1"/>
    <col min="2" max="2" width="8" style="211" bestFit="1" customWidth="1"/>
    <col min="3" max="3" width="12.85546875" style="211" hidden="1" customWidth="1"/>
    <col min="4" max="4" width="8" style="211" hidden="1" customWidth="1"/>
    <col min="5" max="5" width="11.5703125" style="211" hidden="1" customWidth="1"/>
    <col min="6" max="6" width="8.7109375" style="211" bestFit="1" customWidth="1"/>
    <col min="7" max="7" width="7.140625" style="211" hidden="1" customWidth="1"/>
    <col min="8" max="8" width="6.28515625" style="211" bestFit="1" customWidth="1"/>
    <col min="9" max="9" width="8.85546875" style="211" hidden="1" customWidth="1"/>
    <col min="10" max="10" width="6.42578125" style="211" bestFit="1" customWidth="1"/>
    <col min="11" max="11" width="11.5703125" style="211" bestFit="1" customWidth="1"/>
    <col min="12" max="12" width="6.28515625" style="211" bestFit="1" customWidth="1"/>
    <col min="13" max="13" width="11.140625" style="211" bestFit="1" customWidth="1"/>
    <col min="14" max="14" width="6.42578125" style="211" bestFit="1" customWidth="1"/>
    <col min="15" max="15" width="22.28515625" style="211" bestFit="1" customWidth="1"/>
    <col min="16" max="16" width="9.28515625" style="211" hidden="1" customWidth="1"/>
    <col min="17" max="17" width="12.85546875" style="211" hidden="1" customWidth="1"/>
    <col min="18" max="18" width="15.7109375" style="211" hidden="1" customWidth="1"/>
    <col min="19" max="19" width="16.7109375" style="211" bestFit="1" customWidth="1"/>
    <col min="20" max="20" width="10.5703125" style="211" hidden="1" customWidth="1"/>
    <col min="21" max="21" width="16.28515625" style="211" bestFit="1" customWidth="1"/>
    <col min="22" max="22" width="8.5703125" style="211" hidden="1" customWidth="1"/>
    <col min="23" max="23" width="16.28515625" style="211" bestFit="1" customWidth="1"/>
    <col min="24" max="24" width="16.85546875" style="211" bestFit="1" customWidth="1"/>
    <col min="25" max="25" width="15" style="211" bestFit="1" customWidth="1"/>
    <col min="26" max="26" width="4.7109375" style="211" bestFit="1" customWidth="1"/>
    <col min="27" max="27" width="6" style="211" bestFit="1" customWidth="1"/>
    <col min="28" max="28" width="13.85546875" style="211" hidden="1" customWidth="1"/>
    <col min="29" max="29" width="13.140625" style="212" hidden="1" customWidth="1"/>
    <col min="30" max="30" width="10" style="212" hidden="1" customWidth="1"/>
    <col min="31" max="31" width="9.85546875" style="212" hidden="1" customWidth="1"/>
    <col min="32" max="32" width="7.42578125" style="1024" bestFit="1" customWidth="1"/>
    <col min="33" max="33" width="12.5703125" style="1024" bestFit="1" customWidth="1"/>
    <col min="34" max="34" width="8.5703125" style="1023" bestFit="1" customWidth="1"/>
    <col min="35" max="35" width="11" style="1023" bestFit="1" customWidth="1"/>
    <col min="36" max="16384" width="6.85546875" style="213"/>
  </cols>
  <sheetData>
    <row r="1" spans="1:35" s="349" customFormat="1" ht="75" customHeight="1" thickBot="1">
      <c r="A1" s="1021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347"/>
      <c r="Y1" s="347"/>
      <c r="Z1" s="347"/>
      <c r="AA1" s="347"/>
      <c r="AB1" s="347"/>
      <c r="AC1" s="348"/>
      <c r="AD1" s="348"/>
      <c r="AE1" s="348"/>
      <c r="AF1" s="1023"/>
      <c r="AG1" s="1023"/>
      <c r="AH1" s="1023"/>
      <c r="AI1" s="1023"/>
    </row>
    <row r="2" spans="1:35" s="622" customFormat="1" ht="15.75" thickBot="1">
      <c r="A2" s="439" t="s">
        <v>22</v>
      </c>
      <c r="B2" s="618" t="s">
        <v>23</v>
      </c>
      <c r="C2" s="618" t="s">
        <v>24</v>
      </c>
      <c r="D2" s="618" t="s">
        <v>25</v>
      </c>
      <c r="E2" s="618" t="s">
        <v>26</v>
      </c>
      <c r="F2" s="618" t="s">
        <v>27</v>
      </c>
      <c r="G2" s="618" t="s">
        <v>28</v>
      </c>
      <c r="H2" s="618" t="s">
        <v>29</v>
      </c>
      <c r="I2" s="618" t="s">
        <v>30</v>
      </c>
      <c r="J2" s="618" t="s">
        <v>31</v>
      </c>
      <c r="K2" s="618" t="s">
        <v>32</v>
      </c>
      <c r="L2" s="618" t="s">
        <v>33</v>
      </c>
      <c r="M2" s="618" t="s">
        <v>34</v>
      </c>
      <c r="N2" s="618" t="s">
        <v>35</v>
      </c>
      <c r="O2" s="618" t="s">
        <v>36</v>
      </c>
      <c r="P2" s="618" t="s">
        <v>37</v>
      </c>
      <c r="Q2" s="618" t="s">
        <v>38</v>
      </c>
      <c r="R2" s="618" t="s">
        <v>39</v>
      </c>
      <c r="S2" s="618" t="s">
        <v>40</v>
      </c>
      <c r="T2" s="618" t="s">
        <v>41</v>
      </c>
      <c r="U2" s="618" t="s">
        <v>42</v>
      </c>
      <c r="V2" s="618" t="s">
        <v>43</v>
      </c>
      <c r="W2" s="618" t="s">
        <v>44</v>
      </c>
      <c r="X2" s="618" t="s">
        <v>45</v>
      </c>
      <c r="Y2" s="618" t="s">
        <v>46</v>
      </c>
      <c r="Z2" s="618" t="s">
        <v>47</v>
      </c>
      <c r="AA2" s="618" t="s">
        <v>48</v>
      </c>
      <c r="AB2" s="618" t="s">
        <v>49</v>
      </c>
      <c r="AC2" s="377" t="s">
        <v>50</v>
      </c>
      <c r="AD2" s="377" t="s">
        <v>51</v>
      </c>
      <c r="AE2" s="377" t="s">
        <v>52</v>
      </c>
      <c r="AF2" s="377" t="s">
        <v>53</v>
      </c>
      <c r="AG2" s="377" t="s">
        <v>54</v>
      </c>
      <c r="AH2" s="1027" t="s">
        <v>55</v>
      </c>
      <c r="AI2" s="1027" t="s">
        <v>56</v>
      </c>
    </row>
    <row r="3" spans="1:35" s="349" customFormat="1" ht="18" customHeight="1">
      <c r="A3" s="1025">
        <v>1</v>
      </c>
      <c r="B3" s="347" t="s">
        <v>5355</v>
      </c>
      <c r="C3" s="347" t="s">
        <v>5356</v>
      </c>
      <c r="D3" s="347" t="s">
        <v>5357</v>
      </c>
      <c r="E3" s="347" t="s">
        <v>164</v>
      </c>
      <c r="F3" s="347" t="s">
        <v>5358</v>
      </c>
      <c r="G3" s="347"/>
      <c r="H3" s="347"/>
      <c r="I3" s="347"/>
      <c r="J3" s="347"/>
      <c r="K3" s="347"/>
      <c r="L3" s="347"/>
      <c r="M3" s="347" t="s">
        <v>113</v>
      </c>
      <c r="N3" s="347" t="s">
        <v>113</v>
      </c>
      <c r="O3" s="347" t="s">
        <v>5359</v>
      </c>
      <c r="P3" s="347"/>
      <c r="Q3" s="347"/>
      <c r="R3" s="347"/>
      <c r="S3" s="347"/>
      <c r="T3" s="347"/>
      <c r="U3" s="347">
        <v>2161244000122</v>
      </c>
      <c r="V3" s="347" t="s">
        <v>68</v>
      </c>
      <c r="W3" s="347" t="s">
        <v>68</v>
      </c>
      <c r="X3" s="347" t="s">
        <v>68</v>
      </c>
      <c r="Y3" s="347" t="s">
        <v>68</v>
      </c>
      <c r="Z3" s="347" t="s">
        <v>69</v>
      </c>
      <c r="AA3" s="347"/>
      <c r="AB3" s="347">
        <v>18000000031</v>
      </c>
      <c r="AC3" s="348">
        <v>34</v>
      </c>
      <c r="AD3" s="348">
        <v>0</v>
      </c>
      <c r="AE3" s="348">
        <v>0</v>
      </c>
      <c r="AF3" s="1026">
        <v>54.400000000000006</v>
      </c>
      <c r="AG3" s="1023">
        <v>0</v>
      </c>
      <c r="AH3" s="1023">
        <f t="shared" ref="AH3:AH16" si="0">AF3-AG3</f>
        <v>54.400000000000006</v>
      </c>
      <c r="AI3" s="1023">
        <f>AF3*1.07</f>
        <v>58.208000000000013</v>
      </c>
    </row>
    <row r="4" spans="1:35" s="349" customFormat="1">
      <c r="A4" s="1025">
        <v>2</v>
      </c>
      <c r="B4" s="347" t="s">
        <v>5355</v>
      </c>
      <c r="C4" s="347" t="s">
        <v>5360</v>
      </c>
      <c r="D4" s="347" t="s">
        <v>5357</v>
      </c>
      <c r="E4" s="347" t="s">
        <v>164</v>
      </c>
      <c r="F4" s="347" t="s">
        <v>14</v>
      </c>
      <c r="G4" s="347"/>
      <c r="H4" s="347"/>
      <c r="I4" s="347"/>
      <c r="J4" s="347"/>
      <c r="K4" s="347"/>
      <c r="L4" s="347"/>
      <c r="M4" s="347" t="s">
        <v>113</v>
      </c>
      <c r="N4" s="347" t="s">
        <v>113</v>
      </c>
      <c r="O4" s="347" t="s">
        <v>5359</v>
      </c>
      <c r="P4" s="347"/>
      <c r="Q4" s="347"/>
      <c r="R4" s="347"/>
      <c r="S4" s="347"/>
      <c r="T4" s="347"/>
      <c r="U4" s="347">
        <v>2156247002493</v>
      </c>
      <c r="V4" s="347" t="s">
        <v>68</v>
      </c>
      <c r="W4" s="347" t="s">
        <v>68</v>
      </c>
      <c r="X4" s="347" t="s">
        <v>68</v>
      </c>
      <c r="Y4" s="347" t="s">
        <v>68</v>
      </c>
      <c r="Z4" s="347" t="s">
        <v>69</v>
      </c>
      <c r="AA4" s="347"/>
      <c r="AB4" s="347">
        <v>18000000031</v>
      </c>
      <c r="AC4" s="348">
        <v>34</v>
      </c>
      <c r="AD4" s="348">
        <v>0</v>
      </c>
      <c r="AE4" s="348">
        <v>0</v>
      </c>
      <c r="AF4" s="1026">
        <v>54.400000000000006</v>
      </c>
      <c r="AG4" s="1023">
        <v>0</v>
      </c>
      <c r="AH4" s="1023">
        <f t="shared" si="0"/>
        <v>54.400000000000006</v>
      </c>
      <c r="AI4" s="1023">
        <f t="shared" ref="AI4:AI16" si="1">AF4*1.07</f>
        <v>58.208000000000013</v>
      </c>
    </row>
    <row r="5" spans="1:35" s="349" customFormat="1">
      <c r="A5" s="1025">
        <v>3</v>
      </c>
      <c r="B5" s="347" t="s">
        <v>5355</v>
      </c>
      <c r="C5" s="347" t="s">
        <v>5361</v>
      </c>
      <c r="D5" s="347" t="s">
        <v>5357</v>
      </c>
      <c r="E5" s="347" t="s">
        <v>164</v>
      </c>
      <c r="F5" s="347" t="s">
        <v>14</v>
      </c>
      <c r="G5" s="347"/>
      <c r="H5" s="347"/>
      <c r="I5" s="347"/>
      <c r="J5" s="347"/>
      <c r="K5" s="347"/>
      <c r="L5" s="347"/>
      <c r="M5" s="347" t="s">
        <v>113</v>
      </c>
      <c r="N5" s="347" t="s">
        <v>113</v>
      </c>
      <c r="O5" s="347" t="s">
        <v>5359</v>
      </c>
      <c r="P5" s="347"/>
      <c r="Q5" s="347"/>
      <c r="R5" s="347"/>
      <c r="S5" s="347"/>
      <c r="T5" s="347"/>
      <c r="U5" s="347">
        <v>2156247002519</v>
      </c>
      <c r="V5" s="347" t="s">
        <v>68</v>
      </c>
      <c r="W5" s="347" t="s">
        <v>68</v>
      </c>
      <c r="X5" s="347" t="s">
        <v>68</v>
      </c>
      <c r="Y5" s="347" t="s">
        <v>68</v>
      </c>
      <c r="Z5" s="347" t="s">
        <v>69</v>
      </c>
      <c r="AA5" s="347"/>
      <c r="AB5" s="347">
        <v>18000000031</v>
      </c>
      <c r="AC5" s="348">
        <v>34</v>
      </c>
      <c r="AD5" s="348">
        <v>0</v>
      </c>
      <c r="AE5" s="348">
        <v>0</v>
      </c>
      <c r="AF5" s="1026">
        <v>54.400000000000006</v>
      </c>
      <c r="AG5" s="1023">
        <v>0</v>
      </c>
      <c r="AH5" s="1023">
        <f t="shared" si="0"/>
        <v>54.400000000000006</v>
      </c>
      <c r="AI5" s="1023">
        <f t="shared" si="1"/>
        <v>58.208000000000013</v>
      </c>
    </row>
    <row r="6" spans="1:35" s="349" customFormat="1">
      <c r="A6" s="1025">
        <v>4</v>
      </c>
      <c r="B6" s="347" t="s">
        <v>5355</v>
      </c>
      <c r="C6" s="347" t="s">
        <v>5362</v>
      </c>
      <c r="D6" s="347" t="s">
        <v>5357</v>
      </c>
      <c r="E6" s="347" t="s">
        <v>164</v>
      </c>
      <c r="F6" s="347" t="s">
        <v>14</v>
      </c>
      <c r="G6" s="347"/>
      <c r="H6" s="347"/>
      <c r="I6" s="347"/>
      <c r="J6" s="347"/>
      <c r="K6" s="347"/>
      <c r="L6" s="347"/>
      <c r="M6" s="347" t="s">
        <v>113</v>
      </c>
      <c r="N6" s="347" t="s">
        <v>113</v>
      </c>
      <c r="O6" s="347" t="s">
        <v>5359</v>
      </c>
      <c r="P6" s="347"/>
      <c r="Q6" s="347"/>
      <c r="R6" s="347"/>
      <c r="S6" s="347"/>
      <c r="T6" s="347"/>
      <c r="U6" s="347">
        <v>2156247002509</v>
      </c>
      <c r="V6" s="347" t="s">
        <v>68</v>
      </c>
      <c r="W6" s="347" t="s">
        <v>68</v>
      </c>
      <c r="X6" s="347" t="s">
        <v>68</v>
      </c>
      <c r="Y6" s="347" t="s">
        <v>68</v>
      </c>
      <c r="Z6" s="347" t="s">
        <v>69</v>
      </c>
      <c r="AA6" s="347"/>
      <c r="AB6" s="347">
        <v>18000000031</v>
      </c>
      <c r="AC6" s="348">
        <v>34</v>
      </c>
      <c r="AD6" s="348">
        <v>0</v>
      </c>
      <c r="AE6" s="348">
        <v>0</v>
      </c>
      <c r="AF6" s="1026">
        <v>54.400000000000006</v>
      </c>
      <c r="AG6" s="1023">
        <v>0</v>
      </c>
      <c r="AH6" s="1023">
        <f t="shared" si="0"/>
        <v>54.400000000000006</v>
      </c>
      <c r="AI6" s="1023">
        <f t="shared" si="1"/>
        <v>58.208000000000013</v>
      </c>
    </row>
    <row r="7" spans="1:35" s="349" customFormat="1">
      <c r="A7" s="1025">
        <v>5</v>
      </c>
      <c r="B7" s="347" t="s">
        <v>5355</v>
      </c>
      <c r="C7" s="347" t="s">
        <v>5363</v>
      </c>
      <c r="D7" s="347" t="s">
        <v>5357</v>
      </c>
      <c r="E7" s="347" t="s">
        <v>164</v>
      </c>
      <c r="F7" s="347" t="s">
        <v>14</v>
      </c>
      <c r="G7" s="347"/>
      <c r="H7" s="347"/>
      <c r="I7" s="347"/>
      <c r="J7" s="347"/>
      <c r="K7" s="347"/>
      <c r="L7" s="347"/>
      <c r="M7" s="347" t="s">
        <v>113</v>
      </c>
      <c r="N7" s="347" t="s">
        <v>113</v>
      </c>
      <c r="O7" s="347" t="s">
        <v>5359</v>
      </c>
      <c r="P7" s="347"/>
      <c r="Q7" s="347"/>
      <c r="R7" s="347"/>
      <c r="S7" s="347"/>
      <c r="T7" s="347"/>
      <c r="U7" s="347">
        <v>2156247002508</v>
      </c>
      <c r="V7" s="347" t="s">
        <v>68</v>
      </c>
      <c r="W7" s="347" t="s">
        <v>68</v>
      </c>
      <c r="X7" s="347" t="s">
        <v>68</v>
      </c>
      <c r="Y7" s="347" t="s">
        <v>68</v>
      </c>
      <c r="Z7" s="347" t="s">
        <v>69</v>
      </c>
      <c r="AA7" s="347"/>
      <c r="AB7" s="347">
        <v>18000000031</v>
      </c>
      <c r="AC7" s="348">
        <v>34</v>
      </c>
      <c r="AD7" s="348">
        <v>0</v>
      </c>
      <c r="AE7" s="348">
        <v>0</v>
      </c>
      <c r="AF7" s="1026">
        <v>54.400000000000006</v>
      </c>
      <c r="AG7" s="1023">
        <v>0</v>
      </c>
      <c r="AH7" s="1023">
        <f t="shared" si="0"/>
        <v>54.400000000000006</v>
      </c>
      <c r="AI7" s="1023">
        <f t="shared" si="1"/>
        <v>58.208000000000013</v>
      </c>
    </row>
    <row r="8" spans="1:35" s="349" customFormat="1">
      <c r="A8" s="1025">
        <v>6</v>
      </c>
      <c r="B8" s="347" t="s">
        <v>5355</v>
      </c>
      <c r="C8" s="347" t="s">
        <v>5364</v>
      </c>
      <c r="D8" s="347" t="s">
        <v>5357</v>
      </c>
      <c r="E8" s="347" t="s">
        <v>164</v>
      </c>
      <c r="F8" s="347" t="s">
        <v>14</v>
      </c>
      <c r="G8" s="347"/>
      <c r="H8" s="347"/>
      <c r="I8" s="347"/>
      <c r="J8" s="347"/>
      <c r="K8" s="347"/>
      <c r="L8" s="347"/>
      <c r="M8" s="347" t="s">
        <v>113</v>
      </c>
      <c r="N8" s="347" t="s">
        <v>113</v>
      </c>
      <c r="O8" s="347" t="s">
        <v>5359</v>
      </c>
      <c r="P8" s="347"/>
      <c r="Q8" s="347"/>
      <c r="R8" s="347"/>
      <c r="S8" s="347"/>
      <c r="T8" s="347"/>
      <c r="U8" s="347">
        <v>2156247002517</v>
      </c>
      <c r="V8" s="347" t="s">
        <v>68</v>
      </c>
      <c r="W8" s="347" t="s">
        <v>68</v>
      </c>
      <c r="X8" s="347" t="s">
        <v>68</v>
      </c>
      <c r="Y8" s="347" t="s">
        <v>68</v>
      </c>
      <c r="Z8" s="347" t="s">
        <v>69</v>
      </c>
      <c r="AA8" s="347"/>
      <c r="AB8" s="347">
        <v>18000000031</v>
      </c>
      <c r="AC8" s="348">
        <v>34</v>
      </c>
      <c r="AD8" s="348">
        <v>0</v>
      </c>
      <c r="AE8" s="348">
        <v>0</v>
      </c>
      <c r="AF8" s="1026">
        <v>54.400000000000006</v>
      </c>
      <c r="AG8" s="1023">
        <v>0</v>
      </c>
      <c r="AH8" s="1023">
        <f t="shared" si="0"/>
        <v>54.400000000000006</v>
      </c>
      <c r="AI8" s="1023">
        <f t="shared" si="1"/>
        <v>58.208000000000013</v>
      </c>
    </row>
    <row r="9" spans="1:35" s="349" customFormat="1">
      <c r="A9" s="1025">
        <v>7</v>
      </c>
      <c r="B9" s="347" t="s">
        <v>5355</v>
      </c>
      <c r="C9" s="347" t="s">
        <v>5365</v>
      </c>
      <c r="D9" s="347" t="s">
        <v>5357</v>
      </c>
      <c r="E9" s="347" t="s">
        <v>164</v>
      </c>
      <c r="F9" s="347" t="s">
        <v>14</v>
      </c>
      <c r="G9" s="347"/>
      <c r="H9" s="347"/>
      <c r="I9" s="347"/>
      <c r="J9" s="347"/>
      <c r="K9" s="347"/>
      <c r="L9" s="347"/>
      <c r="M9" s="347" t="s">
        <v>113</v>
      </c>
      <c r="N9" s="347" t="s">
        <v>113</v>
      </c>
      <c r="O9" s="347" t="s">
        <v>5359</v>
      </c>
      <c r="P9" s="347"/>
      <c r="Q9" s="347"/>
      <c r="R9" s="347"/>
      <c r="S9" s="347"/>
      <c r="T9" s="347"/>
      <c r="U9" s="347">
        <v>2156247002510</v>
      </c>
      <c r="V9" s="347" t="s">
        <v>68</v>
      </c>
      <c r="W9" s="347" t="s">
        <v>68</v>
      </c>
      <c r="X9" s="347" t="s">
        <v>68</v>
      </c>
      <c r="Y9" s="347" t="s">
        <v>68</v>
      </c>
      <c r="Z9" s="347" t="s">
        <v>69</v>
      </c>
      <c r="AA9" s="347"/>
      <c r="AB9" s="347">
        <v>18000000031</v>
      </c>
      <c r="AC9" s="348">
        <v>34</v>
      </c>
      <c r="AD9" s="348">
        <v>0</v>
      </c>
      <c r="AE9" s="348">
        <v>0</v>
      </c>
      <c r="AF9" s="1026">
        <v>54.400000000000006</v>
      </c>
      <c r="AG9" s="1023">
        <v>0</v>
      </c>
      <c r="AH9" s="1023">
        <f t="shared" si="0"/>
        <v>54.400000000000006</v>
      </c>
      <c r="AI9" s="1023">
        <f t="shared" si="1"/>
        <v>58.208000000000013</v>
      </c>
    </row>
    <row r="10" spans="1:35" s="349" customFormat="1">
      <c r="A10" s="1025">
        <v>8</v>
      </c>
      <c r="B10" s="347" t="s">
        <v>5355</v>
      </c>
      <c r="C10" s="347" t="s">
        <v>5366</v>
      </c>
      <c r="D10" s="347" t="s">
        <v>5357</v>
      </c>
      <c r="E10" s="347" t="s">
        <v>164</v>
      </c>
      <c r="F10" s="347" t="s">
        <v>14</v>
      </c>
      <c r="G10" s="347"/>
      <c r="H10" s="347"/>
      <c r="I10" s="347"/>
      <c r="J10" s="347"/>
      <c r="K10" s="347"/>
      <c r="L10" s="347"/>
      <c r="M10" s="347" t="s">
        <v>113</v>
      </c>
      <c r="N10" s="347" t="s">
        <v>113</v>
      </c>
      <c r="O10" s="347" t="s">
        <v>5359</v>
      </c>
      <c r="P10" s="347"/>
      <c r="Q10" s="347"/>
      <c r="R10" s="347"/>
      <c r="S10" s="347"/>
      <c r="T10" s="347"/>
      <c r="U10" s="347">
        <v>2156247002496</v>
      </c>
      <c r="V10" s="347" t="s">
        <v>68</v>
      </c>
      <c r="W10" s="347" t="s">
        <v>68</v>
      </c>
      <c r="X10" s="347" t="s">
        <v>68</v>
      </c>
      <c r="Y10" s="347" t="s">
        <v>68</v>
      </c>
      <c r="Z10" s="347" t="s">
        <v>69</v>
      </c>
      <c r="AA10" s="347"/>
      <c r="AB10" s="347">
        <v>18000000031</v>
      </c>
      <c r="AC10" s="348">
        <v>34</v>
      </c>
      <c r="AD10" s="348">
        <v>0</v>
      </c>
      <c r="AE10" s="348">
        <v>0</v>
      </c>
      <c r="AF10" s="1026">
        <v>54.400000000000006</v>
      </c>
      <c r="AG10" s="1023">
        <v>0</v>
      </c>
      <c r="AH10" s="1023">
        <f t="shared" si="0"/>
        <v>54.400000000000006</v>
      </c>
      <c r="AI10" s="1023">
        <f t="shared" si="1"/>
        <v>58.208000000000013</v>
      </c>
    </row>
    <row r="11" spans="1:35" s="349" customFormat="1">
      <c r="A11" s="1025">
        <v>9</v>
      </c>
      <c r="B11" s="347" t="s">
        <v>5355</v>
      </c>
      <c r="C11" s="347" t="s">
        <v>5367</v>
      </c>
      <c r="D11" s="347" t="s">
        <v>5357</v>
      </c>
      <c r="E11" s="347" t="s">
        <v>164</v>
      </c>
      <c r="F11" s="347" t="s">
        <v>14</v>
      </c>
      <c r="G11" s="347"/>
      <c r="H11" s="347"/>
      <c r="I11" s="347"/>
      <c r="J11" s="347"/>
      <c r="K11" s="347"/>
      <c r="L11" s="347"/>
      <c r="M11" s="347" t="s">
        <v>113</v>
      </c>
      <c r="N11" s="347" t="s">
        <v>113</v>
      </c>
      <c r="O11" s="347" t="s">
        <v>5359</v>
      </c>
      <c r="P11" s="347"/>
      <c r="Q11" s="347"/>
      <c r="R11" s="347"/>
      <c r="S11" s="347"/>
      <c r="T11" s="347"/>
      <c r="U11" s="347">
        <v>2156247002506</v>
      </c>
      <c r="V11" s="347" t="s">
        <v>68</v>
      </c>
      <c r="W11" s="347" t="s">
        <v>68</v>
      </c>
      <c r="X11" s="347" t="s">
        <v>68</v>
      </c>
      <c r="Y11" s="347" t="s">
        <v>68</v>
      </c>
      <c r="Z11" s="347" t="s">
        <v>69</v>
      </c>
      <c r="AA11" s="347"/>
      <c r="AB11" s="347">
        <v>18000000031</v>
      </c>
      <c r="AC11" s="348">
        <v>34</v>
      </c>
      <c r="AD11" s="348">
        <v>0</v>
      </c>
      <c r="AE11" s="348">
        <v>0</v>
      </c>
      <c r="AF11" s="1026">
        <v>54.400000000000006</v>
      </c>
      <c r="AG11" s="1023">
        <v>0</v>
      </c>
      <c r="AH11" s="1023">
        <f t="shared" si="0"/>
        <v>54.400000000000006</v>
      </c>
      <c r="AI11" s="1023">
        <f t="shared" si="1"/>
        <v>58.208000000000013</v>
      </c>
    </row>
    <row r="12" spans="1:35" s="349" customFormat="1">
      <c r="A12" s="1025">
        <v>10</v>
      </c>
      <c r="B12" s="347" t="s">
        <v>5355</v>
      </c>
      <c r="C12" s="347" t="s">
        <v>5368</v>
      </c>
      <c r="D12" s="347" t="s">
        <v>5357</v>
      </c>
      <c r="E12" s="347" t="s">
        <v>164</v>
      </c>
      <c r="F12" s="347" t="s">
        <v>14</v>
      </c>
      <c r="G12" s="347"/>
      <c r="H12" s="347"/>
      <c r="I12" s="347"/>
      <c r="J12" s="347"/>
      <c r="K12" s="347"/>
      <c r="L12" s="347"/>
      <c r="M12" s="347" t="s">
        <v>113</v>
      </c>
      <c r="N12" s="347" t="s">
        <v>113</v>
      </c>
      <c r="O12" s="347" t="s">
        <v>5359</v>
      </c>
      <c r="P12" s="347"/>
      <c r="Q12" s="347"/>
      <c r="R12" s="347"/>
      <c r="S12" s="347"/>
      <c r="T12" s="347"/>
      <c r="U12" s="347">
        <v>2156247002497</v>
      </c>
      <c r="V12" s="347" t="s">
        <v>68</v>
      </c>
      <c r="W12" s="347" t="s">
        <v>68</v>
      </c>
      <c r="X12" s="347" t="s">
        <v>68</v>
      </c>
      <c r="Y12" s="347" t="s">
        <v>68</v>
      </c>
      <c r="Z12" s="347" t="s">
        <v>69</v>
      </c>
      <c r="AA12" s="347"/>
      <c r="AB12" s="347">
        <v>18000000031</v>
      </c>
      <c r="AC12" s="348">
        <v>34</v>
      </c>
      <c r="AD12" s="348">
        <v>0</v>
      </c>
      <c r="AE12" s="348">
        <v>0</v>
      </c>
      <c r="AF12" s="1026">
        <v>54.400000000000006</v>
      </c>
      <c r="AG12" s="1023">
        <v>0</v>
      </c>
      <c r="AH12" s="1023">
        <f t="shared" si="0"/>
        <v>54.400000000000006</v>
      </c>
      <c r="AI12" s="1023">
        <f t="shared" si="1"/>
        <v>58.208000000000013</v>
      </c>
    </row>
    <row r="13" spans="1:35" s="349" customFormat="1">
      <c r="A13" s="1025">
        <v>11</v>
      </c>
      <c r="B13" s="347" t="s">
        <v>5355</v>
      </c>
      <c r="C13" s="347" t="s">
        <v>5369</v>
      </c>
      <c r="D13" s="347" t="s">
        <v>5357</v>
      </c>
      <c r="E13" s="347" t="s">
        <v>164</v>
      </c>
      <c r="F13" s="347" t="s">
        <v>14</v>
      </c>
      <c r="G13" s="347"/>
      <c r="H13" s="347"/>
      <c r="I13" s="347"/>
      <c r="J13" s="347"/>
      <c r="K13" s="347"/>
      <c r="L13" s="347"/>
      <c r="M13" s="347" t="s">
        <v>113</v>
      </c>
      <c r="N13" s="347" t="s">
        <v>113</v>
      </c>
      <c r="O13" s="347" t="s">
        <v>5359</v>
      </c>
      <c r="P13" s="347"/>
      <c r="Q13" s="347"/>
      <c r="R13" s="347"/>
      <c r="S13" s="347"/>
      <c r="T13" s="347"/>
      <c r="U13" s="347">
        <v>2156247002507</v>
      </c>
      <c r="V13" s="347" t="s">
        <v>68</v>
      </c>
      <c r="W13" s="347" t="s">
        <v>68</v>
      </c>
      <c r="X13" s="347" t="s">
        <v>68</v>
      </c>
      <c r="Y13" s="347" t="s">
        <v>68</v>
      </c>
      <c r="Z13" s="347" t="s">
        <v>69</v>
      </c>
      <c r="AA13" s="347"/>
      <c r="AB13" s="347">
        <v>18000000031</v>
      </c>
      <c r="AC13" s="348">
        <v>34</v>
      </c>
      <c r="AD13" s="348">
        <v>0</v>
      </c>
      <c r="AE13" s="348">
        <v>0</v>
      </c>
      <c r="AF13" s="1026">
        <v>54.400000000000006</v>
      </c>
      <c r="AG13" s="1023">
        <v>0</v>
      </c>
      <c r="AH13" s="1023">
        <f t="shared" si="0"/>
        <v>54.400000000000006</v>
      </c>
      <c r="AI13" s="1023">
        <f t="shared" si="1"/>
        <v>58.208000000000013</v>
      </c>
    </row>
    <row r="14" spans="1:35" s="349" customFormat="1">
      <c r="A14" s="1025">
        <v>12</v>
      </c>
      <c r="B14" s="347" t="s">
        <v>5355</v>
      </c>
      <c r="C14" s="347" t="s">
        <v>5370</v>
      </c>
      <c r="D14" s="347" t="s">
        <v>5357</v>
      </c>
      <c r="E14" s="347" t="s">
        <v>164</v>
      </c>
      <c r="F14" s="347" t="s">
        <v>14</v>
      </c>
      <c r="G14" s="347"/>
      <c r="H14" s="347"/>
      <c r="I14" s="347"/>
      <c r="J14" s="347"/>
      <c r="K14" s="347"/>
      <c r="L14" s="347"/>
      <c r="M14" s="347" t="s">
        <v>113</v>
      </c>
      <c r="N14" s="347" t="s">
        <v>113</v>
      </c>
      <c r="O14" s="347" t="s">
        <v>5359</v>
      </c>
      <c r="P14" s="347"/>
      <c r="Q14" s="347"/>
      <c r="R14" s="347"/>
      <c r="S14" s="347"/>
      <c r="T14" s="347"/>
      <c r="U14" s="347">
        <v>2156247002492</v>
      </c>
      <c r="V14" s="347" t="s">
        <v>68</v>
      </c>
      <c r="W14" s="347" t="s">
        <v>68</v>
      </c>
      <c r="X14" s="347" t="s">
        <v>68</v>
      </c>
      <c r="Y14" s="347" t="s">
        <v>68</v>
      </c>
      <c r="Z14" s="347" t="s">
        <v>69</v>
      </c>
      <c r="AA14" s="347"/>
      <c r="AB14" s="347">
        <v>18000000031</v>
      </c>
      <c r="AC14" s="348">
        <v>34</v>
      </c>
      <c r="AD14" s="348">
        <v>0</v>
      </c>
      <c r="AE14" s="348">
        <v>0</v>
      </c>
      <c r="AF14" s="1026">
        <v>54.400000000000006</v>
      </c>
      <c r="AG14" s="1023">
        <v>0</v>
      </c>
      <c r="AH14" s="1023">
        <f t="shared" si="0"/>
        <v>54.400000000000006</v>
      </c>
      <c r="AI14" s="1023">
        <f t="shared" si="1"/>
        <v>58.208000000000013</v>
      </c>
    </row>
    <row r="15" spans="1:35" s="349" customFormat="1">
      <c r="A15" s="1025">
        <v>13</v>
      </c>
      <c r="B15" s="347" t="s">
        <v>5355</v>
      </c>
      <c r="C15" s="347" t="s">
        <v>5371</v>
      </c>
      <c r="D15" s="347" t="s">
        <v>5357</v>
      </c>
      <c r="E15" s="347" t="s">
        <v>164</v>
      </c>
      <c r="F15" s="347" t="s">
        <v>14</v>
      </c>
      <c r="G15" s="347"/>
      <c r="H15" s="347"/>
      <c r="I15" s="347"/>
      <c r="J15" s="347"/>
      <c r="K15" s="347"/>
      <c r="L15" s="347"/>
      <c r="M15" s="347" t="s">
        <v>113</v>
      </c>
      <c r="N15" s="347" t="s">
        <v>113</v>
      </c>
      <c r="O15" s="347" t="s">
        <v>5359</v>
      </c>
      <c r="P15" s="347"/>
      <c r="Q15" s="347"/>
      <c r="R15" s="347"/>
      <c r="S15" s="347"/>
      <c r="T15" s="347"/>
      <c r="U15" s="347">
        <v>2156247002494</v>
      </c>
      <c r="V15" s="347" t="s">
        <v>68</v>
      </c>
      <c r="W15" s="347" t="s">
        <v>68</v>
      </c>
      <c r="X15" s="347" t="s">
        <v>68</v>
      </c>
      <c r="Y15" s="347" t="s">
        <v>68</v>
      </c>
      <c r="Z15" s="347" t="s">
        <v>69</v>
      </c>
      <c r="AA15" s="347"/>
      <c r="AB15" s="347">
        <v>18000000031</v>
      </c>
      <c r="AC15" s="348">
        <v>34</v>
      </c>
      <c r="AD15" s="348">
        <v>0</v>
      </c>
      <c r="AE15" s="348">
        <v>0</v>
      </c>
      <c r="AF15" s="1026">
        <v>54.400000000000006</v>
      </c>
      <c r="AG15" s="1023">
        <v>0</v>
      </c>
      <c r="AH15" s="1023">
        <f t="shared" si="0"/>
        <v>54.400000000000006</v>
      </c>
      <c r="AI15" s="1023">
        <f t="shared" si="1"/>
        <v>58.208000000000013</v>
      </c>
    </row>
    <row r="16" spans="1:35" s="1033" customFormat="1" ht="15.75" thickBot="1">
      <c r="A16" s="1028">
        <v>14</v>
      </c>
      <c r="B16" s="1029" t="s">
        <v>5355</v>
      </c>
      <c r="C16" s="1029" t="s">
        <v>5372</v>
      </c>
      <c r="D16" s="1029" t="s">
        <v>5357</v>
      </c>
      <c r="E16" s="1029" t="s">
        <v>164</v>
      </c>
      <c r="F16" s="1029" t="s">
        <v>14</v>
      </c>
      <c r="G16" s="1029"/>
      <c r="H16" s="1029"/>
      <c r="I16" s="1029"/>
      <c r="J16" s="1029"/>
      <c r="K16" s="1029"/>
      <c r="L16" s="1029"/>
      <c r="M16" s="1029" t="s">
        <v>113</v>
      </c>
      <c r="N16" s="1029" t="s">
        <v>113</v>
      </c>
      <c r="O16" s="1029" t="s">
        <v>5359</v>
      </c>
      <c r="P16" s="1029"/>
      <c r="Q16" s="1029"/>
      <c r="R16" s="1029"/>
      <c r="S16" s="1029"/>
      <c r="T16" s="1029"/>
      <c r="U16" s="1029">
        <v>2156247002498</v>
      </c>
      <c r="V16" s="1029" t="s">
        <v>68</v>
      </c>
      <c r="W16" s="1029" t="s">
        <v>68</v>
      </c>
      <c r="X16" s="1029" t="s">
        <v>68</v>
      </c>
      <c r="Y16" s="1029" t="s">
        <v>68</v>
      </c>
      <c r="Z16" s="1029" t="s">
        <v>69</v>
      </c>
      <c r="AA16" s="1029"/>
      <c r="AB16" s="1029">
        <v>18000000031</v>
      </c>
      <c r="AC16" s="1030">
        <v>34</v>
      </c>
      <c r="AD16" s="1030">
        <v>0</v>
      </c>
      <c r="AE16" s="1030">
        <v>0</v>
      </c>
      <c r="AF16" s="1031">
        <v>54.400000000000006</v>
      </c>
      <c r="AG16" s="1032">
        <v>0</v>
      </c>
      <c r="AH16" s="1032">
        <f t="shared" si="0"/>
        <v>54.400000000000006</v>
      </c>
      <c r="AI16" s="1032">
        <f t="shared" si="1"/>
        <v>58.208000000000013</v>
      </c>
    </row>
    <row r="18" spans="1:1">
      <c r="A18" s="1022" t="s">
        <v>133</v>
      </c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/>
    </customSheetView>
    <customSheetView guid="{5B1FA305-463D-4B6E-BF98-81A6929C891E}" scale="75" hiddenColumns="1">
      <pageMargins left="0" right="0" top="0" bottom="0" header="0" footer="0"/>
      <pageSetup orientation="portrait" horizontalDpi="4294967295" verticalDpi="4294967295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/>
    </customSheetView>
    <customSheetView guid="{B6E6045D-E631-482D-8F65-2EABDB0B6ECE}" scale="75" hiddenColumns="1">
      <selection activeCell="AW39" sqref="AW39"/>
      <pageMargins left="0" right="0" top="0" bottom="0" header="0" footer="0"/>
      <pageSetup orientation="portrait" horizontalDpi="4294967295" verticalDpi="4294967295"/>
    </customSheetView>
    <customSheetView guid="{074FE138-8171-45F3-8951-6B9C47661CC2}" scale="75" hiddenColumns="1">
      <selection activeCell="AW39" sqref="AW39"/>
      <pageMargins left="0" right="0" top="0" bottom="0" header="0" footer="0"/>
      <pageSetup orientation="portrait" horizontalDpi="4294967295" verticalDpi="4294967295"/>
    </customSheetView>
    <customSheetView guid="{6B75CD61-CFF4-4706-A14B-83CD51F19D1B}" scale="75" hiddenColumns="1">
      <pageMargins left="0" right="0" top="0" bottom="0" header="0" footer="0"/>
      <pageSetup orientation="portrait" horizontalDpi="4294967295" verticalDpi="4294967295"/>
    </customSheetView>
    <customSheetView guid="{8ABA602B-BA8D-44BA-AAC3-E387ACC3E4C4}" scale="75" hiddenColumns="1">
      <pageMargins left="0" right="0" top="0" bottom="0" header="0" footer="0"/>
      <pageSetup orientation="portrait" horizontalDpi="4294967295" verticalDpi="4294967295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/>
    </customSheetView>
    <customSheetView guid="{71B299E4-61CE-49C1-81D9-062E3F90F2BD}" scale="75" hiddenColumns="1">
      <pageMargins left="0" right="0" top="0" bottom="0" header="0" footer="0"/>
      <pageSetup orientation="portrait" horizontalDpi="4294967295" verticalDpi="4294967295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/>
    </customSheetView>
  </customSheetViews>
  <pageMargins left="0" right="0" top="0" bottom="0" header="0" footer="0"/>
  <pageSetup orientation="portrait" horizontalDpi="4294967295" verticalDpi="4294967295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A1:AK43"/>
  <sheetViews>
    <sheetView topLeftCell="A25" zoomScale="75" zoomScaleNormal="75" workbookViewId="0">
      <selection activeCell="O45" sqref="O45"/>
    </sheetView>
  </sheetViews>
  <sheetFormatPr baseColWidth="10" defaultColWidth="6.85546875" defaultRowHeight="15"/>
  <cols>
    <col min="1" max="1" width="4.28515625" style="214" bestFit="1" customWidth="1"/>
    <col min="2" max="2" width="8" style="214" bestFit="1" customWidth="1"/>
    <col min="3" max="3" width="12.85546875" style="214" hidden="1" customWidth="1"/>
    <col min="4" max="4" width="9.28515625" style="214" hidden="1" customWidth="1"/>
    <col min="5" max="5" width="11.5703125" style="214" hidden="1" customWidth="1"/>
    <col min="6" max="6" width="12.5703125" style="214" bestFit="1" customWidth="1"/>
    <col min="7" max="7" width="7.140625" style="214" hidden="1" customWidth="1"/>
    <col min="8" max="8" width="6.28515625" style="214" bestFit="1" customWidth="1"/>
    <col min="9" max="9" width="8.85546875" style="214" hidden="1" customWidth="1"/>
    <col min="10" max="10" width="6.42578125" style="214" bestFit="1" customWidth="1"/>
    <col min="11" max="11" width="11.5703125" style="214" bestFit="1" customWidth="1"/>
    <col min="12" max="12" width="6.28515625" style="214" bestFit="1" customWidth="1"/>
    <col min="13" max="13" width="11.140625" style="214" bestFit="1" customWidth="1"/>
    <col min="14" max="14" width="6.42578125" style="214" bestFit="1" customWidth="1"/>
    <col min="15" max="15" width="10.5703125" style="214" bestFit="1" customWidth="1"/>
    <col min="16" max="16" width="9.28515625" style="214" hidden="1" customWidth="1"/>
    <col min="17" max="17" width="12.85546875" style="214" hidden="1" customWidth="1"/>
    <col min="18" max="18" width="15.7109375" style="214" hidden="1" customWidth="1"/>
    <col min="19" max="19" width="16.7109375" style="214" bestFit="1" customWidth="1"/>
    <col min="20" max="20" width="10.5703125" style="214" hidden="1" customWidth="1"/>
    <col min="21" max="21" width="13.85546875" style="214" bestFit="1" customWidth="1"/>
    <col min="22" max="22" width="8.5703125" style="214" hidden="1" customWidth="1"/>
    <col min="23" max="23" width="16.28515625" style="214" bestFit="1" customWidth="1"/>
    <col min="24" max="24" width="16.85546875" style="214" bestFit="1" customWidth="1"/>
    <col min="25" max="25" width="15" style="214" bestFit="1" customWidth="1"/>
    <col min="26" max="26" width="4.7109375" style="214" bestFit="1" customWidth="1"/>
    <col min="27" max="27" width="6" style="214" bestFit="1" customWidth="1"/>
    <col min="28" max="28" width="13.85546875" style="214" hidden="1" customWidth="1"/>
    <col min="29" max="29" width="13.140625" style="215" hidden="1" customWidth="1"/>
    <col min="30" max="30" width="10" style="215" hidden="1" customWidth="1"/>
    <col min="31" max="31" width="9.85546875" style="215" hidden="1" customWidth="1"/>
    <col min="32" max="32" width="7.42578125" style="215" bestFit="1" customWidth="1"/>
    <col min="33" max="33" width="12.5703125" style="215" bestFit="1" customWidth="1"/>
    <col min="34" max="34" width="8.5703125" style="1036" bestFit="1" customWidth="1"/>
    <col min="35" max="35" width="11" style="1036" bestFit="1" customWidth="1"/>
    <col min="36" max="16384" width="6.85546875" style="216"/>
  </cols>
  <sheetData>
    <row r="1" spans="1:37" s="353" customFormat="1" ht="76.5" customHeight="1" thickBot="1">
      <c r="A1" s="350"/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1"/>
      <c r="AD1" s="351"/>
      <c r="AE1" s="351"/>
      <c r="AF1" s="351"/>
      <c r="AG1" s="351"/>
      <c r="AH1" s="1036"/>
      <c r="AI1" s="1036"/>
    </row>
    <row r="2" spans="1:37" s="622" customFormat="1" ht="15.75" thickBot="1">
      <c r="A2" s="439" t="s">
        <v>22</v>
      </c>
      <c r="B2" s="618" t="s">
        <v>23</v>
      </c>
      <c r="C2" s="618" t="s">
        <v>24</v>
      </c>
      <c r="D2" s="618" t="s">
        <v>25</v>
      </c>
      <c r="E2" s="618" t="s">
        <v>26</v>
      </c>
      <c r="F2" s="618" t="s">
        <v>27</v>
      </c>
      <c r="G2" s="618" t="s">
        <v>28</v>
      </c>
      <c r="H2" s="618" t="s">
        <v>29</v>
      </c>
      <c r="I2" s="618" t="s">
        <v>30</v>
      </c>
      <c r="J2" s="618" t="s">
        <v>31</v>
      </c>
      <c r="K2" s="618" t="s">
        <v>32</v>
      </c>
      <c r="L2" s="618" t="s">
        <v>33</v>
      </c>
      <c r="M2" s="618" t="s">
        <v>34</v>
      </c>
      <c r="N2" s="618" t="s">
        <v>35</v>
      </c>
      <c r="O2" s="618" t="s">
        <v>36</v>
      </c>
      <c r="P2" s="618" t="s">
        <v>37</v>
      </c>
      <c r="Q2" s="618" t="s">
        <v>38</v>
      </c>
      <c r="R2" s="618" t="s">
        <v>39</v>
      </c>
      <c r="S2" s="618" t="s">
        <v>40</v>
      </c>
      <c r="T2" s="618" t="s">
        <v>41</v>
      </c>
      <c r="U2" s="618" t="s">
        <v>42</v>
      </c>
      <c r="V2" s="618" t="s">
        <v>43</v>
      </c>
      <c r="W2" s="618" t="s">
        <v>44</v>
      </c>
      <c r="X2" s="618" t="s">
        <v>45</v>
      </c>
      <c r="Y2" s="618" t="s">
        <v>46</v>
      </c>
      <c r="Z2" s="618" t="s">
        <v>47</v>
      </c>
      <c r="AA2" s="618" t="s">
        <v>48</v>
      </c>
      <c r="AB2" s="618" t="s">
        <v>49</v>
      </c>
      <c r="AC2" s="377" t="s">
        <v>50</v>
      </c>
      <c r="AD2" s="377" t="s">
        <v>51</v>
      </c>
      <c r="AE2" s="377" t="s">
        <v>52</v>
      </c>
      <c r="AF2" s="377" t="s">
        <v>53</v>
      </c>
      <c r="AG2" s="377" t="s">
        <v>54</v>
      </c>
      <c r="AH2" s="1073" t="s">
        <v>55</v>
      </c>
      <c r="AI2" s="1073" t="s">
        <v>56</v>
      </c>
    </row>
    <row r="3" spans="1:37" s="1037" customFormat="1">
      <c r="A3" s="1034">
        <v>1</v>
      </c>
      <c r="B3" s="1035" t="s">
        <v>8</v>
      </c>
      <c r="C3" s="1035" t="s">
        <v>5373</v>
      </c>
      <c r="D3" s="1035" t="s">
        <v>5374</v>
      </c>
      <c r="E3" s="1035" t="s">
        <v>5375</v>
      </c>
      <c r="F3" s="1035" t="s">
        <v>5376</v>
      </c>
      <c r="G3" s="1035"/>
      <c r="H3" s="1035"/>
      <c r="I3" s="1035"/>
      <c r="J3" s="1035"/>
      <c r="K3" s="1035"/>
      <c r="L3" s="1035"/>
      <c r="M3" s="1035" t="s">
        <v>113</v>
      </c>
      <c r="N3" s="1035" t="s">
        <v>113</v>
      </c>
      <c r="O3" s="1035" t="s">
        <v>5047</v>
      </c>
      <c r="P3" s="1035"/>
      <c r="Q3" s="1035"/>
      <c r="R3" s="1035"/>
      <c r="S3" s="1035"/>
      <c r="T3" s="1035"/>
      <c r="U3" s="1035" t="s">
        <v>5377</v>
      </c>
      <c r="V3" s="1035" t="s">
        <v>68</v>
      </c>
      <c r="W3" s="1035" t="s">
        <v>68</v>
      </c>
      <c r="X3" s="1035" t="s">
        <v>68</v>
      </c>
      <c r="Y3" s="1035" t="s">
        <v>68</v>
      </c>
      <c r="Z3" s="1035" t="s">
        <v>69</v>
      </c>
      <c r="AA3" s="1035"/>
      <c r="AB3" s="1035">
        <v>18033000011</v>
      </c>
      <c r="AC3" s="1036">
        <v>13</v>
      </c>
      <c r="AD3" s="1036">
        <v>0</v>
      </c>
      <c r="AE3" s="1036">
        <v>0</v>
      </c>
      <c r="AF3" s="1036">
        <v>20.8</v>
      </c>
      <c r="AG3" s="1036">
        <v>0</v>
      </c>
      <c r="AH3" s="1036">
        <f t="shared" ref="AH3:AH41" si="0">AF3-AG3</f>
        <v>20.8</v>
      </c>
      <c r="AI3" s="1036">
        <f>AF3*1.07</f>
        <v>22.256000000000004</v>
      </c>
    </row>
    <row r="4" spans="1:37" s="1037" customFormat="1">
      <c r="A4" s="1034">
        <v>2</v>
      </c>
      <c r="B4" s="1035" t="s">
        <v>8</v>
      </c>
      <c r="C4" s="1035" t="s">
        <v>5378</v>
      </c>
      <c r="D4" s="1035" t="s">
        <v>5374</v>
      </c>
      <c r="E4" s="1035" t="s">
        <v>5375</v>
      </c>
      <c r="F4" s="1035" t="s">
        <v>15</v>
      </c>
      <c r="G4" s="1035"/>
      <c r="H4" s="1035"/>
      <c r="I4" s="1035"/>
      <c r="J4" s="1035"/>
      <c r="K4" s="1035"/>
      <c r="L4" s="1035"/>
      <c r="M4" s="1035" t="s">
        <v>113</v>
      </c>
      <c r="N4" s="1035" t="s">
        <v>113</v>
      </c>
      <c r="O4" s="1035" t="s">
        <v>5047</v>
      </c>
      <c r="P4" s="1035"/>
      <c r="Q4" s="1035"/>
      <c r="R4" s="1035"/>
      <c r="S4" s="1035"/>
      <c r="T4" s="1035"/>
      <c r="U4" s="1035" t="s">
        <v>5379</v>
      </c>
      <c r="V4" s="1035" t="s">
        <v>68</v>
      </c>
      <c r="W4" s="1035" t="s">
        <v>68</v>
      </c>
      <c r="X4" s="1035" t="s">
        <v>68</v>
      </c>
      <c r="Y4" s="1035" t="s">
        <v>68</v>
      </c>
      <c r="Z4" s="1035" t="s">
        <v>69</v>
      </c>
      <c r="AA4" s="1035"/>
      <c r="AB4" s="1035">
        <v>18033000011</v>
      </c>
      <c r="AC4" s="1036">
        <v>13</v>
      </c>
      <c r="AD4" s="1036">
        <v>0</v>
      </c>
      <c r="AE4" s="1036">
        <v>0</v>
      </c>
      <c r="AF4" s="1036">
        <v>20.8</v>
      </c>
      <c r="AG4" s="1036">
        <v>0</v>
      </c>
      <c r="AH4" s="1036">
        <f t="shared" si="0"/>
        <v>20.8</v>
      </c>
      <c r="AI4" s="1036">
        <f t="shared" ref="AI4:AI41" si="1">AF4*1.07</f>
        <v>22.256000000000004</v>
      </c>
    </row>
    <row r="5" spans="1:37" s="1037" customFormat="1">
      <c r="A5" s="1034">
        <v>3</v>
      </c>
      <c r="B5" s="1035" t="s">
        <v>8</v>
      </c>
      <c r="C5" s="1035" t="s">
        <v>5380</v>
      </c>
      <c r="D5" s="1035" t="s">
        <v>5374</v>
      </c>
      <c r="E5" s="1035" t="s">
        <v>5375</v>
      </c>
      <c r="F5" s="1035" t="s">
        <v>15</v>
      </c>
      <c r="G5" s="1035"/>
      <c r="H5" s="1035"/>
      <c r="I5" s="1035"/>
      <c r="J5" s="1035"/>
      <c r="K5" s="1035"/>
      <c r="L5" s="1035"/>
      <c r="M5" s="1035" t="s">
        <v>113</v>
      </c>
      <c r="N5" s="1035" t="s">
        <v>113</v>
      </c>
      <c r="O5" s="1035" t="s">
        <v>5047</v>
      </c>
      <c r="P5" s="1035"/>
      <c r="Q5" s="1035"/>
      <c r="R5" s="1035"/>
      <c r="S5" s="1035"/>
      <c r="T5" s="1035"/>
      <c r="U5" s="1035" t="s">
        <v>5381</v>
      </c>
      <c r="V5" s="1035" t="s">
        <v>68</v>
      </c>
      <c r="W5" s="1035" t="s">
        <v>68</v>
      </c>
      <c r="X5" s="1035" t="s">
        <v>68</v>
      </c>
      <c r="Y5" s="1035" t="s">
        <v>68</v>
      </c>
      <c r="Z5" s="1035" t="s">
        <v>69</v>
      </c>
      <c r="AA5" s="1035"/>
      <c r="AB5" s="1035">
        <v>18033000011</v>
      </c>
      <c r="AC5" s="1036">
        <v>13</v>
      </c>
      <c r="AD5" s="1036">
        <v>0</v>
      </c>
      <c r="AE5" s="1036">
        <v>0</v>
      </c>
      <c r="AF5" s="1036">
        <v>20.8</v>
      </c>
      <c r="AG5" s="1036">
        <v>0</v>
      </c>
      <c r="AH5" s="1036">
        <f t="shared" si="0"/>
        <v>20.8</v>
      </c>
      <c r="AI5" s="1036">
        <f t="shared" si="1"/>
        <v>22.256000000000004</v>
      </c>
      <c r="AK5" s="1036"/>
    </row>
    <row r="6" spans="1:37" s="1037" customFormat="1">
      <c r="A6" s="1034">
        <v>4</v>
      </c>
      <c r="B6" s="1035" t="s">
        <v>8</v>
      </c>
      <c r="C6" s="1035" t="s">
        <v>5382</v>
      </c>
      <c r="D6" s="1035" t="s">
        <v>5374</v>
      </c>
      <c r="E6" s="1035" t="s">
        <v>5375</v>
      </c>
      <c r="F6" s="1035" t="s">
        <v>15</v>
      </c>
      <c r="G6" s="1035"/>
      <c r="H6" s="1035"/>
      <c r="I6" s="1035"/>
      <c r="J6" s="1035"/>
      <c r="K6" s="1035"/>
      <c r="L6" s="1035"/>
      <c r="M6" s="1035" t="s">
        <v>113</v>
      </c>
      <c r="N6" s="1035" t="s">
        <v>113</v>
      </c>
      <c r="O6" s="1035" t="s">
        <v>5047</v>
      </c>
      <c r="P6" s="1035"/>
      <c r="Q6" s="1035"/>
      <c r="R6" s="1035"/>
      <c r="S6" s="1035"/>
      <c r="T6" s="1035"/>
      <c r="U6" s="1035" t="s">
        <v>5383</v>
      </c>
      <c r="V6" s="1035" t="s">
        <v>68</v>
      </c>
      <c r="W6" s="1035" t="s">
        <v>68</v>
      </c>
      <c r="X6" s="1035" t="s">
        <v>68</v>
      </c>
      <c r="Y6" s="1035" t="s">
        <v>68</v>
      </c>
      <c r="Z6" s="1035" t="s">
        <v>69</v>
      </c>
      <c r="AA6" s="1035"/>
      <c r="AB6" s="1035">
        <v>18033000011</v>
      </c>
      <c r="AC6" s="1036">
        <v>13</v>
      </c>
      <c r="AD6" s="1036">
        <v>0</v>
      </c>
      <c r="AE6" s="1036">
        <v>0</v>
      </c>
      <c r="AF6" s="1036">
        <v>20.8</v>
      </c>
      <c r="AG6" s="1036">
        <v>0</v>
      </c>
      <c r="AH6" s="1036">
        <f t="shared" si="0"/>
        <v>20.8</v>
      </c>
      <c r="AI6" s="1036">
        <f t="shared" si="1"/>
        <v>22.256000000000004</v>
      </c>
    </row>
    <row r="7" spans="1:37" s="1037" customFormat="1">
      <c r="A7" s="1034">
        <v>5</v>
      </c>
      <c r="B7" s="1035" t="s">
        <v>8</v>
      </c>
      <c r="C7" s="1035" t="s">
        <v>5384</v>
      </c>
      <c r="D7" s="1035" t="s">
        <v>5374</v>
      </c>
      <c r="E7" s="1035" t="s">
        <v>5375</v>
      </c>
      <c r="F7" s="1035" t="s">
        <v>15</v>
      </c>
      <c r="G7" s="1035"/>
      <c r="H7" s="1035"/>
      <c r="I7" s="1035"/>
      <c r="J7" s="1035"/>
      <c r="K7" s="1035"/>
      <c r="L7" s="1035"/>
      <c r="M7" s="1035" t="s">
        <v>113</v>
      </c>
      <c r="N7" s="1035" t="s">
        <v>113</v>
      </c>
      <c r="O7" s="1035" t="s">
        <v>5047</v>
      </c>
      <c r="P7" s="1035"/>
      <c r="Q7" s="1035"/>
      <c r="R7" s="1035"/>
      <c r="S7" s="1035"/>
      <c r="T7" s="1035"/>
      <c r="U7" s="1035" t="s">
        <v>5385</v>
      </c>
      <c r="V7" s="1035" t="s">
        <v>68</v>
      </c>
      <c r="W7" s="1035" t="s">
        <v>68</v>
      </c>
      <c r="X7" s="1035" t="s">
        <v>68</v>
      </c>
      <c r="Y7" s="1035" t="s">
        <v>68</v>
      </c>
      <c r="Z7" s="1035" t="s">
        <v>69</v>
      </c>
      <c r="AA7" s="1035"/>
      <c r="AB7" s="1035">
        <v>18033000011</v>
      </c>
      <c r="AC7" s="1036">
        <v>13</v>
      </c>
      <c r="AD7" s="1036">
        <v>0</v>
      </c>
      <c r="AE7" s="1036">
        <v>0</v>
      </c>
      <c r="AF7" s="1036">
        <v>20.8</v>
      </c>
      <c r="AG7" s="1036">
        <v>0</v>
      </c>
      <c r="AH7" s="1036">
        <f t="shared" si="0"/>
        <v>20.8</v>
      </c>
      <c r="AI7" s="1036">
        <f t="shared" si="1"/>
        <v>22.256000000000004</v>
      </c>
    </row>
    <row r="8" spans="1:37" s="1037" customFormat="1">
      <c r="A8" s="1034">
        <v>6</v>
      </c>
      <c r="B8" s="1035" t="s">
        <v>8</v>
      </c>
      <c r="C8" s="1035" t="s">
        <v>5386</v>
      </c>
      <c r="D8" s="1035" t="s">
        <v>5374</v>
      </c>
      <c r="E8" s="1035" t="s">
        <v>5375</v>
      </c>
      <c r="F8" s="1035" t="s">
        <v>15</v>
      </c>
      <c r="G8" s="1035"/>
      <c r="H8" s="1035"/>
      <c r="I8" s="1035"/>
      <c r="J8" s="1035"/>
      <c r="K8" s="1035"/>
      <c r="L8" s="1035"/>
      <c r="M8" s="1035" t="s">
        <v>113</v>
      </c>
      <c r="N8" s="1035" t="s">
        <v>113</v>
      </c>
      <c r="O8" s="1035" t="s">
        <v>5047</v>
      </c>
      <c r="P8" s="1035"/>
      <c r="Q8" s="1035"/>
      <c r="R8" s="1035"/>
      <c r="S8" s="1035"/>
      <c r="T8" s="1035"/>
      <c r="U8" s="1035" t="s">
        <v>5387</v>
      </c>
      <c r="V8" s="1035" t="s">
        <v>68</v>
      </c>
      <c r="W8" s="1035" t="s">
        <v>68</v>
      </c>
      <c r="X8" s="1035" t="s">
        <v>68</v>
      </c>
      <c r="Y8" s="1035" t="s">
        <v>68</v>
      </c>
      <c r="Z8" s="1035" t="s">
        <v>69</v>
      </c>
      <c r="AA8" s="1035"/>
      <c r="AB8" s="1035">
        <v>18033000011</v>
      </c>
      <c r="AC8" s="1036">
        <v>13</v>
      </c>
      <c r="AD8" s="1036">
        <v>0</v>
      </c>
      <c r="AE8" s="1036">
        <v>0</v>
      </c>
      <c r="AF8" s="1036">
        <v>20.8</v>
      </c>
      <c r="AG8" s="1036">
        <v>0</v>
      </c>
      <c r="AH8" s="1036">
        <f t="shared" si="0"/>
        <v>20.8</v>
      </c>
      <c r="AI8" s="1036">
        <f t="shared" si="1"/>
        <v>22.256000000000004</v>
      </c>
    </row>
    <row r="9" spans="1:37" s="1037" customFormat="1">
      <c r="A9" s="1034">
        <v>7</v>
      </c>
      <c r="B9" s="1035" t="s">
        <v>8</v>
      </c>
      <c r="C9" s="1035" t="s">
        <v>5388</v>
      </c>
      <c r="D9" s="1035" t="s">
        <v>5374</v>
      </c>
      <c r="E9" s="1035" t="s">
        <v>5375</v>
      </c>
      <c r="F9" s="1035" t="s">
        <v>15</v>
      </c>
      <c r="G9" s="1035"/>
      <c r="H9" s="1035"/>
      <c r="I9" s="1035"/>
      <c r="J9" s="1035"/>
      <c r="K9" s="1035"/>
      <c r="L9" s="1035"/>
      <c r="M9" s="1035" t="s">
        <v>113</v>
      </c>
      <c r="N9" s="1035" t="s">
        <v>113</v>
      </c>
      <c r="O9" s="1035" t="s">
        <v>5047</v>
      </c>
      <c r="P9" s="1035"/>
      <c r="Q9" s="1035"/>
      <c r="R9" s="1035"/>
      <c r="S9" s="1035"/>
      <c r="T9" s="1035"/>
      <c r="U9" s="1035" t="s">
        <v>5389</v>
      </c>
      <c r="V9" s="1035" t="s">
        <v>68</v>
      </c>
      <c r="W9" s="1035" t="s">
        <v>68</v>
      </c>
      <c r="X9" s="1035" t="s">
        <v>68</v>
      </c>
      <c r="Y9" s="1035" t="s">
        <v>68</v>
      </c>
      <c r="Z9" s="1035" t="s">
        <v>69</v>
      </c>
      <c r="AA9" s="1035"/>
      <c r="AB9" s="1035">
        <v>18033000011</v>
      </c>
      <c r="AC9" s="1036">
        <v>13</v>
      </c>
      <c r="AD9" s="1036">
        <v>0</v>
      </c>
      <c r="AE9" s="1036">
        <v>0</v>
      </c>
      <c r="AF9" s="1036">
        <v>20.8</v>
      </c>
      <c r="AG9" s="1036">
        <v>0</v>
      </c>
      <c r="AH9" s="1036">
        <f t="shared" si="0"/>
        <v>20.8</v>
      </c>
      <c r="AI9" s="1036">
        <f t="shared" si="1"/>
        <v>22.256000000000004</v>
      </c>
    </row>
    <row r="10" spans="1:37" s="1037" customFormat="1">
      <c r="A10" s="1034">
        <v>8</v>
      </c>
      <c r="B10" s="1035" t="s">
        <v>8</v>
      </c>
      <c r="C10" s="1035" t="s">
        <v>5390</v>
      </c>
      <c r="D10" s="1035" t="s">
        <v>5374</v>
      </c>
      <c r="E10" s="1035" t="s">
        <v>5375</v>
      </c>
      <c r="F10" s="1035" t="s">
        <v>15</v>
      </c>
      <c r="G10" s="1035"/>
      <c r="H10" s="1035"/>
      <c r="I10" s="1035"/>
      <c r="J10" s="1035"/>
      <c r="K10" s="1035"/>
      <c r="L10" s="1035"/>
      <c r="M10" s="1035" t="s">
        <v>113</v>
      </c>
      <c r="N10" s="1035" t="s">
        <v>113</v>
      </c>
      <c r="O10" s="1035" t="s">
        <v>5047</v>
      </c>
      <c r="P10" s="1035"/>
      <c r="Q10" s="1035"/>
      <c r="R10" s="1035"/>
      <c r="S10" s="1035"/>
      <c r="T10" s="1035"/>
      <c r="U10" s="1035" t="s">
        <v>5391</v>
      </c>
      <c r="V10" s="1035" t="s">
        <v>68</v>
      </c>
      <c r="W10" s="1035" t="s">
        <v>68</v>
      </c>
      <c r="X10" s="1035" t="s">
        <v>68</v>
      </c>
      <c r="Y10" s="1035" t="s">
        <v>68</v>
      </c>
      <c r="Z10" s="1035" t="s">
        <v>69</v>
      </c>
      <c r="AA10" s="1035"/>
      <c r="AB10" s="1035">
        <v>18033000011</v>
      </c>
      <c r="AC10" s="1036">
        <v>13</v>
      </c>
      <c r="AD10" s="1036">
        <v>0</v>
      </c>
      <c r="AE10" s="1036">
        <v>0</v>
      </c>
      <c r="AF10" s="1036">
        <v>20.8</v>
      </c>
      <c r="AG10" s="1036">
        <v>0</v>
      </c>
      <c r="AH10" s="1036">
        <f t="shared" si="0"/>
        <v>20.8</v>
      </c>
      <c r="AI10" s="1036">
        <f t="shared" si="1"/>
        <v>22.256000000000004</v>
      </c>
    </row>
    <row r="11" spans="1:37" s="1037" customFormat="1">
      <c r="A11" s="1034">
        <v>9</v>
      </c>
      <c r="B11" s="1035" t="s">
        <v>8</v>
      </c>
      <c r="C11" s="1035" t="s">
        <v>5392</v>
      </c>
      <c r="D11" s="1035" t="s">
        <v>5374</v>
      </c>
      <c r="E11" s="1035" t="s">
        <v>5375</v>
      </c>
      <c r="F11" s="1035" t="s">
        <v>15</v>
      </c>
      <c r="G11" s="1035"/>
      <c r="H11" s="1035"/>
      <c r="I11" s="1035"/>
      <c r="J11" s="1035"/>
      <c r="K11" s="1035"/>
      <c r="L11" s="1035"/>
      <c r="M11" s="1035" t="s">
        <v>113</v>
      </c>
      <c r="N11" s="1035" t="s">
        <v>113</v>
      </c>
      <c r="O11" s="1035" t="s">
        <v>5047</v>
      </c>
      <c r="P11" s="1035"/>
      <c r="Q11" s="1035"/>
      <c r="R11" s="1035"/>
      <c r="S11" s="1035"/>
      <c r="T11" s="1035"/>
      <c r="U11" s="1035" t="s">
        <v>5393</v>
      </c>
      <c r="V11" s="1035" t="s">
        <v>68</v>
      </c>
      <c r="W11" s="1035" t="s">
        <v>68</v>
      </c>
      <c r="X11" s="1035" t="s">
        <v>68</v>
      </c>
      <c r="Y11" s="1035" t="s">
        <v>68</v>
      </c>
      <c r="Z11" s="1035" t="s">
        <v>69</v>
      </c>
      <c r="AA11" s="1035"/>
      <c r="AB11" s="1035">
        <v>18033000011</v>
      </c>
      <c r="AC11" s="1036">
        <v>13</v>
      </c>
      <c r="AD11" s="1036">
        <v>0</v>
      </c>
      <c r="AE11" s="1036">
        <v>0</v>
      </c>
      <c r="AF11" s="1036">
        <v>20.8</v>
      </c>
      <c r="AG11" s="1036">
        <v>0</v>
      </c>
      <c r="AH11" s="1036">
        <f t="shared" si="0"/>
        <v>20.8</v>
      </c>
      <c r="AI11" s="1036">
        <f t="shared" si="1"/>
        <v>22.256000000000004</v>
      </c>
    </row>
    <row r="12" spans="1:37" s="1037" customFormat="1">
      <c r="A12" s="1034">
        <v>10</v>
      </c>
      <c r="B12" s="1035" t="s">
        <v>8</v>
      </c>
      <c r="C12" s="1035" t="s">
        <v>5394</v>
      </c>
      <c r="D12" s="1035" t="s">
        <v>5374</v>
      </c>
      <c r="E12" s="1035" t="s">
        <v>5375</v>
      </c>
      <c r="F12" s="1035" t="s">
        <v>15</v>
      </c>
      <c r="G12" s="1035"/>
      <c r="H12" s="1035"/>
      <c r="I12" s="1035"/>
      <c r="J12" s="1035"/>
      <c r="K12" s="1035"/>
      <c r="L12" s="1035"/>
      <c r="M12" s="1035" t="s">
        <v>113</v>
      </c>
      <c r="N12" s="1035" t="s">
        <v>113</v>
      </c>
      <c r="O12" s="1035" t="s">
        <v>5047</v>
      </c>
      <c r="P12" s="1035"/>
      <c r="Q12" s="1035"/>
      <c r="R12" s="1035"/>
      <c r="S12" s="1035"/>
      <c r="T12" s="1035"/>
      <c r="U12" s="1035" t="s">
        <v>5395</v>
      </c>
      <c r="V12" s="1035" t="s">
        <v>68</v>
      </c>
      <c r="W12" s="1035" t="s">
        <v>68</v>
      </c>
      <c r="X12" s="1035" t="s">
        <v>68</v>
      </c>
      <c r="Y12" s="1035" t="s">
        <v>68</v>
      </c>
      <c r="Z12" s="1035" t="s">
        <v>69</v>
      </c>
      <c r="AA12" s="1035"/>
      <c r="AB12" s="1035">
        <v>18033000011</v>
      </c>
      <c r="AC12" s="1036">
        <v>13</v>
      </c>
      <c r="AD12" s="1036">
        <v>0</v>
      </c>
      <c r="AE12" s="1036">
        <v>0</v>
      </c>
      <c r="AF12" s="1036">
        <v>20.8</v>
      </c>
      <c r="AG12" s="1036">
        <v>0</v>
      </c>
      <c r="AH12" s="1036">
        <f t="shared" si="0"/>
        <v>20.8</v>
      </c>
      <c r="AI12" s="1036">
        <f t="shared" si="1"/>
        <v>22.256000000000004</v>
      </c>
    </row>
    <row r="13" spans="1:37" s="1037" customFormat="1">
      <c r="A13" s="1034">
        <v>11</v>
      </c>
      <c r="B13" s="1035" t="s">
        <v>8</v>
      </c>
      <c r="C13" s="1035" t="s">
        <v>5396</v>
      </c>
      <c r="D13" s="1035" t="s">
        <v>5374</v>
      </c>
      <c r="E13" s="1035" t="s">
        <v>5375</v>
      </c>
      <c r="F13" s="1035" t="s">
        <v>15</v>
      </c>
      <c r="G13" s="1035"/>
      <c r="H13" s="1035"/>
      <c r="I13" s="1035"/>
      <c r="J13" s="1035"/>
      <c r="K13" s="1035"/>
      <c r="L13" s="1035"/>
      <c r="M13" s="1035" t="s">
        <v>113</v>
      </c>
      <c r="N13" s="1035" t="s">
        <v>113</v>
      </c>
      <c r="O13" s="1035" t="s">
        <v>5047</v>
      </c>
      <c r="P13" s="1035"/>
      <c r="Q13" s="1035"/>
      <c r="R13" s="1035"/>
      <c r="S13" s="1035"/>
      <c r="T13" s="1035"/>
      <c r="U13" s="1035" t="s">
        <v>5397</v>
      </c>
      <c r="V13" s="1035" t="s">
        <v>68</v>
      </c>
      <c r="W13" s="1035" t="s">
        <v>68</v>
      </c>
      <c r="X13" s="1035" t="s">
        <v>68</v>
      </c>
      <c r="Y13" s="1035" t="s">
        <v>68</v>
      </c>
      <c r="Z13" s="1035" t="s">
        <v>69</v>
      </c>
      <c r="AA13" s="1035"/>
      <c r="AB13" s="1035">
        <v>18033000011</v>
      </c>
      <c r="AC13" s="1036">
        <v>13</v>
      </c>
      <c r="AD13" s="1036">
        <v>0</v>
      </c>
      <c r="AE13" s="1036">
        <v>0</v>
      </c>
      <c r="AF13" s="1036">
        <v>20.8</v>
      </c>
      <c r="AG13" s="1036">
        <v>0</v>
      </c>
      <c r="AH13" s="1036">
        <f t="shared" si="0"/>
        <v>20.8</v>
      </c>
      <c r="AI13" s="1036">
        <f t="shared" si="1"/>
        <v>22.256000000000004</v>
      </c>
    </row>
    <row r="14" spans="1:37" s="1037" customFormat="1">
      <c r="A14" s="1034">
        <v>12</v>
      </c>
      <c r="B14" s="1035" t="s">
        <v>8</v>
      </c>
      <c r="C14" s="1035" t="s">
        <v>5398</v>
      </c>
      <c r="D14" s="1035" t="s">
        <v>5374</v>
      </c>
      <c r="E14" s="1035" t="s">
        <v>5375</v>
      </c>
      <c r="F14" s="1035" t="s">
        <v>15</v>
      </c>
      <c r="G14" s="1035"/>
      <c r="H14" s="1035"/>
      <c r="I14" s="1035"/>
      <c r="J14" s="1035"/>
      <c r="K14" s="1035"/>
      <c r="L14" s="1035"/>
      <c r="M14" s="1035" t="s">
        <v>113</v>
      </c>
      <c r="N14" s="1035" t="s">
        <v>113</v>
      </c>
      <c r="O14" s="1035" t="s">
        <v>5047</v>
      </c>
      <c r="P14" s="1035"/>
      <c r="Q14" s="1035"/>
      <c r="R14" s="1035"/>
      <c r="S14" s="1035"/>
      <c r="T14" s="1035"/>
      <c r="U14" s="1035" t="s">
        <v>5399</v>
      </c>
      <c r="V14" s="1035" t="s">
        <v>68</v>
      </c>
      <c r="W14" s="1035" t="s">
        <v>68</v>
      </c>
      <c r="X14" s="1035" t="s">
        <v>68</v>
      </c>
      <c r="Y14" s="1035" t="s">
        <v>68</v>
      </c>
      <c r="Z14" s="1035" t="s">
        <v>69</v>
      </c>
      <c r="AA14" s="1035"/>
      <c r="AB14" s="1035">
        <v>18033000011</v>
      </c>
      <c r="AC14" s="1036">
        <v>13</v>
      </c>
      <c r="AD14" s="1036">
        <v>0</v>
      </c>
      <c r="AE14" s="1036">
        <v>0</v>
      </c>
      <c r="AF14" s="1036">
        <v>20.8</v>
      </c>
      <c r="AG14" s="1036">
        <v>0</v>
      </c>
      <c r="AH14" s="1036">
        <f t="shared" si="0"/>
        <v>20.8</v>
      </c>
      <c r="AI14" s="1036">
        <f t="shared" si="1"/>
        <v>22.256000000000004</v>
      </c>
    </row>
    <row r="15" spans="1:37" s="1037" customFormat="1">
      <c r="A15" s="1034">
        <v>13</v>
      </c>
      <c r="B15" s="1035" t="s">
        <v>8</v>
      </c>
      <c r="C15" s="1035" t="s">
        <v>5400</v>
      </c>
      <c r="D15" s="1035" t="s">
        <v>5374</v>
      </c>
      <c r="E15" s="1035" t="s">
        <v>5375</v>
      </c>
      <c r="F15" s="1035" t="s">
        <v>15</v>
      </c>
      <c r="G15" s="1035"/>
      <c r="H15" s="1035"/>
      <c r="I15" s="1035"/>
      <c r="J15" s="1035"/>
      <c r="K15" s="1035"/>
      <c r="L15" s="1035"/>
      <c r="M15" s="1035" t="s">
        <v>113</v>
      </c>
      <c r="N15" s="1035" t="s">
        <v>113</v>
      </c>
      <c r="O15" s="1035" t="s">
        <v>5047</v>
      </c>
      <c r="P15" s="1035"/>
      <c r="Q15" s="1035"/>
      <c r="R15" s="1035"/>
      <c r="S15" s="1035"/>
      <c r="T15" s="1035"/>
      <c r="U15" s="1035" t="s">
        <v>5401</v>
      </c>
      <c r="V15" s="1035" t="s">
        <v>68</v>
      </c>
      <c r="W15" s="1035" t="s">
        <v>68</v>
      </c>
      <c r="X15" s="1035" t="s">
        <v>68</v>
      </c>
      <c r="Y15" s="1035" t="s">
        <v>68</v>
      </c>
      <c r="Z15" s="1035" t="s">
        <v>69</v>
      </c>
      <c r="AA15" s="1035"/>
      <c r="AB15" s="1035">
        <v>18033000011</v>
      </c>
      <c r="AC15" s="1036">
        <v>13</v>
      </c>
      <c r="AD15" s="1036">
        <v>0</v>
      </c>
      <c r="AE15" s="1036">
        <v>0</v>
      </c>
      <c r="AF15" s="1036">
        <v>20.8</v>
      </c>
      <c r="AG15" s="1036">
        <v>0</v>
      </c>
      <c r="AH15" s="1036">
        <f t="shared" si="0"/>
        <v>20.8</v>
      </c>
      <c r="AI15" s="1036">
        <f t="shared" si="1"/>
        <v>22.256000000000004</v>
      </c>
    </row>
    <row r="16" spans="1:37" s="1037" customFormat="1">
      <c r="A16" s="1034">
        <v>14</v>
      </c>
      <c r="B16" s="1035" t="s">
        <v>8</v>
      </c>
      <c r="C16" s="1035" t="s">
        <v>5402</v>
      </c>
      <c r="D16" s="1035" t="s">
        <v>5374</v>
      </c>
      <c r="E16" s="1035" t="s">
        <v>5375</v>
      </c>
      <c r="F16" s="1035" t="s">
        <v>15</v>
      </c>
      <c r="G16" s="1035"/>
      <c r="H16" s="1035"/>
      <c r="I16" s="1035"/>
      <c r="J16" s="1035"/>
      <c r="K16" s="1035"/>
      <c r="L16" s="1035"/>
      <c r="M16" s="1035" t="s">
        <v>113</v>
      </c>
      <c r="N16" s="1035" t="s">
        <v>113</v>
      </c>
      <c r="O16" s="1035" t="s">
        <v>5047</v>
      </c>
      <c r="P16" s="1035"/>
      <c r="Q16" s="1035"/>
      <c r="R16" s="1035"/>
      <c r="S16" s="1035"/>
      <c r="T16" s="1035"/>
      <c r="U16" s="1035" t="s">
        <v>5403</v>
      </c>
      <c r="V16" s="1035" t="s">
        <v>68</v>
      </c>
      <c r="W16" s="1035" t="s">
        <v>68</v>
      </c>
      <c r="X16" s="1035" t="s">
        <v>68</v>
      </c>
      <c r="Y16" s="1035" t="s">
        <v>68</v>
      </c>
      <c r="Z16" s="1035" t="s">
        <v>69</v>
      </c>
      <c r="AA16" s="1035"/>
      <c r="AB16" s="1035">
        <v>18033000011</v>
      </c>
      <c r="AC16" s="1036">
        <v>13</v>
      </c>
      <c r="AD16" s="1036">
        <v>0</v>
      </c>
      <c r="AE16" s="1036">
        <v>0</v>
      </c>
      <c r="AF16" s="1036">
        <v>20.8</v>
      </c>
      <c r="AG16" s="1036">
        <v>0</v>
      </c>
      <c r="AH16" s="1036">
        <f t="shared" si="0"/>
        <v>20.8</v>
      </c>
      <c r="AI16" s="1036">
        <f t="shared" si="1"/>
        <v>22.256000000000004</v>
      </c>
    </row>
    <row r="17" spans="1:35" s="1037" customFormat="1">
      <c r="A17" s="1034">
        <v>15</v>
      </c>
      <c r="B17" s="1035" t="s">
        <v>8</v>
      </c>
      <c r="C17" s="1035" t="s">
        <v>5404</v>
      </c>
      <c r="D17" s="1035" t="s">
        <v>5374</v>
      </c>
      <c r="E17" s="1035" t="s">
        <v>5375</v>
      </c>
      <c r="F17" s="1035" t="s">
        <v>15</v>
      </c>
      <c r="G17" s="1035"/>
      <c r="H17" s="1035"/>
      <c r="I17" s="1035"/>
      <c r="J17" s="1035"/>
      <c r="K17" s="1035"/>
      <c r="L17" s="1035"/>
      <c r="M17" s="1035" t="s">
        <v>113</v>
      </c>
      <c r="N17" s="1035" t="s">
        <v>113</v>
      </c>
      <c r="O17" s="1035" t="s">
        <v>5047</v>
      </c>
      <c r="P17" s="1035"/>
      <c r="Q17" s="1035"/>
      <c r="R17" s="1035"/>
      <c r="S17" s="1035"/>
      <c r="T17" s="1035"/>
      <c r="U17" s="1035" t="s">
        <v>5405</v>
      </c>
      <c r="V17" s="1035" t="s">
        <v>68</v>
      </c>
      <c r="W17" s="1035" t="s">
        <v>68</v>
      </c>
      <c r="X17" s="1035" t="s">
        <v>68</v>
      </c>
      <c r="Y17" s="1035" t="s">
        <v>68</v>
      </c>
      <c r="Z17" s="1035" t="s">
        <v>69</v>
      </c>
      <c r="AA17" s="1035"/>
      <c r="AB17" s="1035">
        <v>18033000011</v>
      </c>
      <c r="AC17" s="1036">
        <v>13</v>
      </c>
      <c r="AD17" s="1036">
        <v>0</v>
      </c>
      <c r="AE17" s="1036">
        <v>0</v>
      </c>
      <c r="AF17" s="1036">
        <v>20.8</v>
      </c>
      <c r="AG17" s="1036">
        <v>0</v>
      </c>
      <c r="AH17" s="1036">
        <f t="shared" si="0"/>
        <v>20.8</v>
      </c>
      <c r="AI17" s="1036">
        <f t="shared" si="1"/>
        <v>22.256000000000004</v>
      </c>
    </row>
    <row r="18" spans="1:35" s="1037" customFormat="1">
      <c r="A18" s="1034">
        <v>16</v>
      </c>
      <c r="B18" s="1035" t="s">
        <v>8</v>
      </c>
      <c r="C18" s="1035" t="s">
        <v>5406</v>
      </c>
      <c r="D18" s="1035" t="s">
        <v>5374</v>
      </c>
      <c r="E18" s="1035" t="s">
        <v>5375</v>
      </c>
      <c r="F18" s="1035" t="s">
        <v>15</v>
      </c>
      <c r="G18" s="1035"/>
      <c r="H18" s="1035"/>
      <c r="I18" s="1035"/>
      <c r="J18" s="1035"/>
      <c r="K18" s="1035"/>
      <c r="L18" s="1035"/>
      <c r="M18" s="1035" t="s">
        <v>113</v>
      </c>
      <c r="N18" s="1035" t="s">
        <v>113</v>
      </c>
      <c r="O18" s="1035" t="s">
        <v>5047</v>
      </c>
      <c r="P18" s="1035"/>
      <c r="Q18" s="1035"/>
      <c r="R18" s="1035"/>
      <c r="S18" s="1035"/>
      <c r="T18" s="1035"/>
      <c r="U18" s="1035" t="s">
        <v>5407</v>
      </c>
      <c r="V18" s="1035" t="s">
        <v>68</v>
      </c>
      <c r="W18" s="1035" t="s">
        <v>68</v>
      </c>
      <c r="X18" s="1035" t="s">
        <v>68</v>
      </c>
      <c r="Y18" s="1035" t="s">
        <v>68</v>
      </c>
      <c r="Z18" s="1035" t="s">
        <v>69</v>
      </c>
      <c r="AA18" s="1035"/>
      <c r="AB18" s="1035">
        <v>18033000011</v>
      </c>
      <c r="AC18" s="1036">
        <v>13</v>
      </c>
      <c r="AD18" s="1036">
        <v>0</v>
      </c>
      <c r="AE18" s="1036">
        <v>0</v>
      </c>
      <c r="AF18" s="1036">
        <v>20.8</v>
      </c>
      <c r="AG18" s="1036">
        <v>0</v>
      </c>
      <c r="AH18" s="1036">
        <f t="shared" si="0"/>
        <v>20.8</v>
      </c>
      <c r="AI18" s="1036">
        <f t="shared" si="1"/>
        <v>22.256000000000004</v>
      </c>
    </row>
    <row r="19" spans="1:35" s="1037" customFormat="1">
      <c r="A19" s="1034">
        <v>17</v>
      </c>
      <c r="B19" s="1035" t="s">
        <v>8</v>
      </c>
      <c r="C19" s="1035" t="s">
        <v>5408</v>
      </c>
      <c r="D19" s="1035" t="s">
        <v>5374</v>
      </c>
      <c r="E19" s="1035" t="s">
        <v>5375</v>
      </c>
      <c r="F19" s="1035" t="s">
        <v>15</v>
      </c>
      <c r="G19" s="1035"/>
      <c r="H19" s="1035"/>
      <c r="I19" s="1035"/>
      <c r="J19" s="1035"/>
      <c r="K19" s="1035"/>
      <c r="L19" s="1035"/>
      <c r="M19" s="1035" t="s">
        <v>113</v>
      </c>
      <c r="N19" s="1035" t="s">
        <v>113</v>
      </c>
      <c r="O19" s="1035" t="s">
        <v>5047</v>
      </c>
      <c r="P19" s="1035"/>
      <c r="Q19" s="1035"/>
      <c r="R19" s="1035"/>
      <c r="S19" s="1035"/>
      <c r="T19" s="1035"/>
      <c r="U19" s="1035" t="s">
        <v>5409</v>
      </c>
      <c r="V19" s="1035" t="s">
        <v>68</v>
      </c>
      <c r="W19" s="1035" t="s">
        <v>68</v>
      </c>
      <c r="X19" s="1035" t="s">
        <v>68</v>
      </c>
      <c r="Y19" s="1035" t="s">
        <v>68</v>
      </c>
      <c r="Z19" s="1035" t="s">
        <v>69</v>
      </c>
      <c r="AA19" s="1035"/>
      <c r="AB19" s="1035">
        <v>18033000011</v>
      </c>
      <c r="AC19" s="1036">
        <v>13</v>
      </c>
      <c r="AD19" s="1036">
        <v>0</v>
      </c>
      <c r="AE19" s="1036">
        <v>0</v>
      </c>
      <c r="AF19" s="1036">
        <v>20.8</v>
      </c>
      <c r="AG19" s="1036">
        <v>0</v>
      </c>
      <c r="AH19" s="1036">
        <f t="shared" si="0"/>
        <v>20.8</v>
      </c>
      <c r="AI19" s="1036">
        <f t="shared" si="1"/>
        <v>22.256000000000004</v>
      </c>
    </row>
    <row r="20" spans="1:35" s="1037" customFormat="1">
      <c r="A20" s="1034">
        <v>18</v>
      </c>
      <c r="B20" s="1035" t="s">
        <v>8</v>
      </c>
      <c r="C20" s="1035" t="s">
        <v>5410</v>
      </c>
      <c r="D20" s="1035" t="s">
        <v>5374</v>
      </c>
      <c r="E20" s="1035" t="s">
        <v>5375</v>
      </c>
      <c r="F20" s="1035" t="s">
        <v>15</v>
      </c>
      <c r="G20" s="1035"/>
      <c r="H20" s="1035"/>
      <c r="I20" s="1035"/>
      <c r="J20" s="1035"/>
      <c r="K20" s="1035"/>
      <c r="L20" s="1035"/>
      <c r="M20" s="1035" t="s">
        <v>113</v>
      </c>
      <c r="N20" s="1035" t="s">
        <v>113</v>
      </c>
      <c r="O20" s="1035" t="s">
        <v>5047</v>
      </c>
      <c r="P20" s="1035"/>
      <c r="Q20" s="1035"/>
      <c r="R20" s="1035"/>
      <c r="S20" s="1035"/>
      <c r="T20" s="1035"/>
      <c r="U20" s="1035" t="s">
        <v>5411</v>
      </c>
      <c r="V20" s="1035" t="s">
        <v>68</v>
      </c>
      <c r="W20" s="1035" t="s">
        <v>68</v>
      </c>
      <c r="X20" s="1035" t="s">
        <v>68</v>
      </c>
      <c r="Y20" s="1035" t="s">
        <v>68</v>
      </c>
      <c r="Z20" s="1035" t="s">
        <v>69</v>
      </c>
      <c r="AA20" s="1035"/>
      <c r="AB20" s="1035">
        <v>18033000011</v>
      </c>
      <c r="AC20" s="1036">
        <v>13</v>
      </c>
      <c r="AD20" s="1036">
        <v>0</v>
      </c>
      <c r="AE20" s="1036">
        <v>0</v>
      </c>
      <c r="AF20" s="1036">
        <v>20.8</v>
      </c>
      <c r="AG20" s="1036">
        <v>0</v>
      </c>
      <c r="AH20" s="1036">
        <f t="shared" si="0"/>
        <v>20.8</v>
      </c>
      <c r="AI20" s="1036">
        <f t="shared" si="1"/>
        <v>22.256000000000004</v>
      </c>
    </row>
    <row r="21" spans="1:35" s="1037" customFormat="1">
      <c r="A21" s="1034">
        <v>19</v>
      </c>
      <c r="B21" s="1035" t="s">
        <v>8</v>
      </c>
      <c r="C21" s="1035" t="s">
        <v>5412</v>
      </c>
      <c r="D21" s="1035" t="s">
        <v>5374</v>
      </c>
      <c r="E21" s="1035" t="s">
        <v>5375</v>
      </c>
      <c r="F21" s="1035" t="s">
        <v>15</v>
      </c>
      <c r="G21" s="1035"/>
      <c r="H21" s="1035"/>
      <c r="I21" s="1035"/>
      <c r="J21" s="1035"/>
      <c r="K21" s="1035"/>
      <c r="L21" s="1035"/>
      <c r="M21" s="1035" t="s">
        <v>113</v>
      </c>
      <c r="N21" s="1035" t="s">
        <v>113</v>
      </c>
      <c r="O21" s="1035" t="s">
        <v>5047</v>
      </c>
      <c r="P21" s="1035"/>
      <c r="Q21" s="1035"/>
      <c r="R21" s="1035"/>
      <c r="S21" s="1035"/>
      <c r="T21" s="1035"/>
      <c r="U21" s="1035" t="s">
        <v>5413</v>
      </c>
      <c r="V21" s="1035" t="s">
        <v>68</v>
      </c>
      <c r="W21" s="1035" t="s">
        <v>68</v>
      </c>
      <c r="X21" s="1035" t="s">
        <v>68</v>
      </c>
      <c r="Y21" s="1035" t="s">
        <v>68</v>
      </c>
      <c r="Z21" s="1035" t="s">
        <v>69</v>
      </c>
      <c r="AA21" s="1035"/>
      <c r="AB21" s="1035">
        <v>18033000011</v>
      </c>
      <c r="AC21" s="1036">
        <v>13</v>
      </c>
      <c r="AD21" s="1036">
        <v>0</v>
      </c>
      <c r="AE21" s="1036">
        <v>0</v>
      </c>
      <c r="AF21" s="1036">
        <v>20.8</v>
      </c>
      <c r="AG21" s="1036">
        <v>0</v>
      </c>
      <c r="AH21" s="1036">
        <f t="shared" si="0"/>
        <v>20.8</v>
      </c>
      <c r="AI21" s="1036">
        <f t="shared" si="1"/>
        <v>22.256000000000004</v>
      </c>
    </row>
    <row r="22" spans="1:35" s="1037" customFormat="1">
      <c r="A22" s="1034">
        <v>20</v>
      </c>
      <c r="B22" s="1035" t="s">
        <v>8</v>
      </c>
      <c r="C22" s="1035" t="s">
        <v>5414</v>
      </c>
      <c r="D22" s="1035" t="s">
        <v>5374</v>
      </c>
      <c r="E22" s="1035" t="s">
        <v>5375</v>
      </c>
      <c r="F22" s="1035" t="s">
        <v>15</v>
      </c>
      <c r="G22" s="1035"/>
      <c r="H22" s="1035"/>
      <c r="I22" s="1035"/>
      <c r="J22" s="1035"/>
      <c r="K22" s="1035"/>
      <c r="L22" s="1035"/>
      <c r="M22" s="1035" t="s">
        <v>113</v>
      </c>
      <c r="N22" s="1035" t="s">
        <v>113</v>
      </c>
      <c r="O22" s="1035" t="s">
        <v>5047</v>
      </c>
      <c r="P22" s="1035"/>
      <c r="Q22" s="1035"/>
      <c r="R22" s="1035"/>
      <c r="S22" s="1035"/>
      <c r="T22" s="1035"/>
      <c r="U22" s="1035" t="s">
        <v>5415</v>
      </c>
      <c r="V22" s="1035" t="s">
        <v>68</v>
      </c>
      <c r="W22" s="1035" t="s">
        <v>68</v>
      </c>
      <c r="X22" s="1035" t="s">
        <v>68</v>
      </c>
      <c r="Y22" s="1035" t="s">
        <v>68</v>
      </c>
      <c r="Z22" s="1035" t="s">
        <v>69</v>
      </c>
      <c r="AA22" s="1035"/>
      <c r="AB22" s="1035">
        <v>18033000011</v>
      </c>
      <c r="AC22" s="1036">
        <v>13</v>
      </c>
      <c r="AD22" s="1036">
        <v>0</v>
      </c>
      <c r="AE22" s="1036">
        <v>0</v>
      </c>
      <c r="AF22" s="1036">
        <v>20.8</v>
      </c>
      <c r="AG22" s="1036">
        <v>0</v>
      </c>
      <c r="AH22" s="1036">
        <f t="shared" si="0"/>
        <v>20.8</v>
      </c>
      <c r="AI22" s="1036">
        <f t="shared" si="1"/>
        <v>22.256000000000004</v>
      </c>
    </row>
    <row r="23" spans="1:35" s="1037" customFormat="1">
      <c r="A23" s="1034">
        <v>21</v>
      </c>
      <c r="B23" s="1035" t="s">
        <v>8</v>
      </c>
      <c r="C23" s="1035" t="s">
        <v>5416</v>
      </c>
      <c r="D23" s="1035" t="s">
        <v>5374</v>
      </c>
      <c r="E23" s="1035" t="s">
        <v>5375</v>
      </c>
      <c r="F23" s="1035" t="s">
        <v>15</v>
      </c>
      <c r="G23" s="1035"/>
      <c r="H23" s="1035"/>
      <c r="I23" s="1035"/>
      <c r="J23" s="1035"/>
      <c r="K23" s="1035"/>
      <c r="L23" s="1035"/>
      <c r="M23" s="1035" t="s">
        <v>113</v>
      </c>
      <c r="N23" s="1035" t="s">
        <v>113</v>
      </c>
      <c r="O23" s="1035" t="s">
        <v>5047</v>
      </c>
      <c r="P23" s="1035"/>
      <c r="Q23" s="1035"/>
      <c r="R23" s="1035"/>
      <c r="S23" s="1035"/>
      <c r="T23" s="1035"/>
      <c r="U23" s="1035" t="s">
        <v>5417</v>
      </c>
      <c r="V23" s="1035" t="s">
        <v>68</v>
      </c>
      <c r="W23" s="1035" t="s">
        <v>68</v>
      </c>
      <c r="X23" s="1035" t="s">
        <v>68</v>
      </c>
      <c r="Y23" s="1035" t="s">
        <v>68</v>
      </c>
      <c r="Z23" s="1035" t="s">
        <v>69</v>
      </c>
      <c r="AA23" s="1035"/>
      <c r="AB23" s="1035">
        <v>18033000011</v>
      </c>
      <c r="AC23" s="1036">
        <v>13</v>
      </c>
      <c r="AD23" s="1036">
        <v>0</v>
      </c>
      <c r="AE23" s="1036">
        <v>0</v>
      </c>
      <c r="AF23" s="1036">
        <v>20.8</v>
      </c>
      <c r="AG23" s="1036">
        <v>0</v>
      </c>
      <c r="AH23" s="1036">
        <f t="shared" si="0"/>
        <v>20.8</v>
      </c>
      <c r="AI23" s="1036">
        <f t="shared" si="1"/>
        <v>22.256000000000004</v>
      </c>
    </row>
    <row r="24" spans="1:35" s="1037" customFormat="1">
      <c r="A24" s="1034">
        <v>22</v>
      </c>
      <c r="B24" s="1035" t="s">
        <v>8</v>
      </c>
      <c r="C24" s="1035" t="s">
        <v>5418</v>
      </c>
      <c r="D24" s="1035" t="s">
        <v>5374</v>
      </c>
      <c r="E24" s="1035" t="s">
        <v>5375</v>
      </c>
      <c r="F24" s="1035" t="s">
        <v>15</v>
      </c>
      <c r="G24" s="1035"/>
      <c r="H24" s="1035"/>
      <c r="I24" s="1035"/>
      <c r="J24" s="1035"/>
      <c r="K24" s="1035"/>
      <c r="L24" s="1035"/>
      <c r="M24" s="1035" t="s">
        <v>113</v>
      </c>
      <c r="N24" s="1035" t="s">
        <v>113</v>
      </c>
      <c r="O24" s="1035" t="s">
        <v>5047</v>
      </c>
      <c r="P24" s="1035"/>
      <c r="Q24" s="1035"/>
      <c r="R24" s="1035"/>
      <c r="S24" s="1035"/>
      <c r="T24" s="1035"/>
      <c r="U24" s="1035" t="s">
        <v>5419</v>
      </c>
      <c r="V24" s="1035" t="s">
        <v>68</v>
      </c>
      <c r="W24" s="1035" t="s">
        <v>68</v>
      </c>
      <c r="X24" s="1035" t="s">
        <v>68</v>
      </c>
      <c r="Y24" s="1035" t="s">
        <v>68</v>
      </c>
      <c r="Z24" s="1035" t="s">
        <v>69</v>
      </c>
      <c r="AA24" s="1035"/>
      <c r="AB24" s="1035">
        <v>18033000011</v>
      </c>
      <c r="AC24" s="1036">
        <v>13</v>
      </c>
      <c r="AD24" s="1036">
        <v>0</v>
      </c>
      <c r="AE24" s="1036">
        <v>0</v>
      </c>
      <c r="AF24" s="1036">
        <v>20.8</v>
      </c>
      <c r="AG24" s="1036">
        <v>0</v>
      </c>
      <c r="AH24" s="1036">
        <f t="shared" si="0"/>
        <v>20.8</v>
      </c>
      <c r="AI24" s="1036">
        <f t="shared" si="1"/>
        <v>22.256000000000004</v>
      </c>
    </row>
    <row r="25" spans="1:35" s="1037" customFormat="1">
      <c r="A25" s="1034">
        <v>23</v>
      </c>
      <c r="B25" s="1035" t="s">
        <v>8</v>
      </c>
      <c r="C25" s="1035" t="s">
        <v>5420</v>
      </c>
      <c r="D25" s="1035" t="s">
        <v>5374</v>
      </c>
      <c r="E25" s="1035" t="s">
        <v>5375</v>
      </c>
      <c r="F25" s="1035" t="s">
        <v>15</v>
      </c>
      <c r="G25" s="1035"/>
      <c r="H25" s="1035"/>
      <c r="I25" s="1035"/>
      <c r="J25" s="1035"/>
      <c r="K25" s="1035"/>
      <c r="L25" s="1035"/>
      <c r="M25" s="1035" t="s">
        <v>113</v>
      </c>
      <c r="N25" s="1035" t="s">
        <v>113</v>
      </c>
      <c r="O25" s="1035" t="s">
        <v>5047</v>
      </c>
      <c r="P25" s="1035"/>
      <c r="Q25" s="1035"/>
      <c r="R25" s="1035"/>
      <c r="S25" s="1035"/>
      <c r="T25" s="1035"/>
      <c r="U25" s="1035" t="s">
        <v>5421</v>
      </c>
      <c r="V25" s="1035" t="s">
        <v>68</v>
      </c>
      <c r="W25" s="1035" t="s">
        <v>68</v>
      </c>
      <c r="X25" s="1035" t="s">
        <v>68</v>
      </c>
      <c r="Y25" s="1035" t="s">
        <v>68</v>
      </c>
      <c r="Z25" s="1035" t="s">
        <v>69</v>
      </c>
      <c r="AA25" s="1035"/>
      <c r="AB25" s="1035">
        <v>18033000011</v>
      </c>
      <c r="AC25" s="1036">
        <v>13</v>
      </c>
      <c r="AD25" s="1036">
        <v>0</v>
      </c>
      <c r="AE25" s="1036">
        <v>0</v>
      </c>
      <c r="AF25" s="1036">
        <v>20.8</v>
      </c>
      <c r="AG25" s="1036">
        <v>0</v>
      </c>
      <c r="AH25" s="1036">
        <f t="shared" si="0"/>
        <v>20.8</v>
      </c>
      <c r="AI25" s="1036">
        <f t="shared" si="1"/>
        <v>22.256000000000004</v>
      </c>
    </row>
    <row r="26" spans="1:35" s="1037" customFormat="1">
      <c r="A26" s="1034">
        <v>24</v>
      </c>
      <c r="B26" s="1035" t="s">
        <v>8</v>
      </c>
      <c r="C26" s="1035" t="s">
        <v>5422</v>
      </c>
      <c r="D26" s="1035" t="s">
        <v>5374</v>
      </c>
      <c r="E26" s="1035" t="s">
        <v>5375</v>
      </c>
      <c r="F26" s="1035" t="s">
        <v>15</v>
      </c>
      <c r="G26" s="1035"/>
      <c r="H26" s="1035"/>
      <c r="I26" s="1035"/>
      <c r="J26" s="1035"/>
      <c r="K26" s="1035"/>
      <c r="L26" s="1035"/>
      <c r="M26" s="1035" t="s">
        <v>113</v>
      </c>
      <c r="N26" s="1035" t="s">
        <v>113</v>
      </c>
      <c r="O26" s="1035" t="s">
        <v>5047</v>
      </c>
      <c r="P26" s="1035"/>
      <c r="Q26" s="1035"/>
      <c r="R26" s="1035"/>
      <c r="S26" s="1035"/>
      <c r="T26" s="1035"/>
      <c r="U26" s="1035" t="s">
        <v>5423</v>
      </c>
      <c r="V26" s="1035" t="s">
        <v>68</v>
      </c>
      <c r="W26" s="1035" t="s">
        <v>68</v>
      </c>
      <c r="X26" s="1035" t="s">
        <v>68</v>
      </c>
      <c r="Y26" s="1035" t="s">
        <v>68</v>
      </c>
      <c r="Z26" s="1035" t="s">
        <v>69</v>
      </c>
      <c r="AA26" s="1035"/>
      <c r="AB26" s="1035">
        <v>18033000011</v>
      </c>
      <c r="AC26" s="1036">
        <v>13</v>
      </c>
      <c r="AD26" s="1036">
        <v>0</v>
      </c>
      <c r="AE26" s="1036">
        <v>0</v>
      </c>
      <c r="AF26" s="1036">
        <v>20.8</v>
      </c>
      <c r="AG26" s="1036">
        <v>0</v>
      </c>
      <c r="AH26" s="1036">
        <f t="shared" si="0"/>
        <v>20.8</v>
      </c>
      <c r="AI26" s="1036">
        <f t="shared" si="1"/>
        <v>22.256000000000004</v>
      </c>
    </row>
    <row r="27" spans="1:35" s="1037" customFormat="1">
      <c r="A27" s="1034">
        <v>25</v>
      </c>
      <c r="B27" s="1035" t="s">
        <v>8</v>
      </c>
      <c r="C27" s="1035" t="s">
        <v>5424</v>
      </c>
      <c r="D27" s="1035" t="s">
        <v>5374</v>
      </c>
      <c r="E27" s="1035" t="s">
        <v>5375</v>
      </c>
      <c r="F27" s="1035" t="s">
        <v>15</v>
      </c>
      <c r="G27" s="1035"/>
      <c r="H27" s="1035"/>
      <c r="I27" s="1035"/>
      <c r="J27" s="1035"/>
      <c r="K27" s="1035"/>
      <c r="L27" s="1035"/>
      <c r="M27" s="1035" t="s">
        <v>113</v>
      </c>
      <c r="N27" s="1035" t="s">
        <v>113</v>
      </c>
      <c r="O27" s="1035" t="s">
        <v>5047</v>
      </c>
      <c r="P27" s="1035"/>
      <c r="Q27" s="1035"/>
      <c r="R27" s="1035"/>
      <c r="S27" s="1035"/>
      <c r="T27" s="1035"/>
      <c r="U27" s="1035" t="s">
        <v>5425</v>
      </c>
      <c r="V27" s="1035" t="s">
        <v>68</v>
      </c>
      <c r="W27" s="1035" t="s">
        <v>68</v>
      </c>
      <c r="X27" s="1035" t="s">
        <v>68</v>
      </c>
      <c r="Y27" s="1035" t="s">
        <v>68</v>
      </c>
      <c r="Z27" s="1035" t="s">
        <v>69</v>
      </c>
      <c r="AA27" s="1035"/>
      <c r="AB27" s="1035">
        <v>18033000011</v>
      </c>
      <c r="AC27" s="1036">
        <v>13</v>
      </c>
      <c r="AD27" s="1036">
        <v>0</v>
      </c>
      <c r="AE27" s="1036">
        <v>0</v>
      </c>
      <c r="AF27" s="1036">
        <v>20.8</v>
      </c>
      <c r="AG27" s="1036">
        <v>0</v>
      </c>
      <c r="AH27" s="1036">
        <f t="shared" si="0"/>
        <v>20.8</v>
      </c>
      <c r="AI27" s="1036">
        <f t="shared" si="1"/>
        <v>22.256000000000004</v>
      </c>
    </row>
    <row r="28" spans="1:35" s="1037" customFormat="1">
      <c r="A28" s="1034">
        <v>26</v>
      </c>
      <c r="B28" s="1035" t="s">
        <v>8</v>
      </c>
      <c r="C28" s="1035" t="s">
        <v>5426</v>
      </c>
      <c r="D28" s="1035" t="s">
        <v>5374</v>
      </c>
      <c r="E28" s="1035" t="s">
        <v>5375</v>
      </c>
      <c r="F28" s="1035" t="s">
        <v>15</v>
      </c>
      <c r="G28" s="1035"/>
      <c r="H28" s="1035"/>
      <c r="I28" s="1035"/>
      <c r="J28" s="1035"/>
      <c r="K28" s="1035"/>
      <c r="L28" s="1035"/>
      <c r="M28" s="1035" t="s">
        <v>113</v>
      </c>
      <c r="N28" s="1035" t="s">
        <v>113</v>
      </c>
      <c r="O28" s="1035" t="s">
        <v>5047</v>
      </c>
      <c r="P28" s="1035"/>
      <c r="Q28" s="1035"/>
      <c r="R28" s="1035"/>
      <c r="S28" s="1035"/>
      <c r="T28" s="1035"/>
      <c r="U28" s="1035" t="s">
        <v>5427</v>
      </c>
      <c r="V28" s="1035" t="s">
        <v>68</v>
      </c>
      <c r="W28" s="1035" t="s">
        <v>68</v>
      </c>
      <c r="X28" s="1035" t="s">
        <v>68</v>
      </c>
      <c r="Y28" s="1035" t="s">
        <v>68</v>
      </c>
      <c r="Z28" s="1035" t="s">
        <v>69</v>
      </c>
      <c r="AA28" s="1035"/>
      <c r="AB28" s="1035">
        <v>18033000011</v>
      </c>
      <c r="AC28" s="1036">
        <v>13</v>
      </c>
      <c r="AD28" s="1036">
        <v>0</v>
      </c>
      <c r="AE28" s="1036">
        <v>0</v>
      </c>
      <c r="AF28" s="1036">
        <v>20.8</v>
      </c>
      <c r="AG28" s="1036">
        <v>0</v>
      </c>
      <c r="AH28" s="1036">
        <f t="shared" si="0"/>
        <v>20.8</v>
      </c>
      <c r="AI28" s="1036">
        <f t="shared" si="1"/>
        <v>22.256000000000004</v>
      </c>
    </row>
    <row r="29" spans="1:35" s="1037" customFormat="1">
      <c r="A29" s="1034">
        <v>27</v>
      </c>
      <c r="B29" s="1035" t="s">
        <v>8</v>
      </c>
      <c r="C29" s="1035" t="s">
        <v>5428</v>
      </c>
      <c r="D29" s="1035" t="s">
        <v>5374</v>
      </c>
      <c r="E29" s="1035" t="s">
        <v>5375</v>
      </c>
      <c r="F29" s="1035" t="s">
        <v>15</v>
      </c>
      <c r="G29" s="1035"/>
      <c r="H29" s="1035"/>
      <c r="I29" s="1035"/>
      <c r="J29" s="1035"/>
      <c r="K29" s="1035"/>
      <c r="L29" s="1035"/>
      <c r="M29" s="1035" t="s">
        <v>113</v>
      </c>
      <c r="N29" s="1035" t="s">
        <v>113</v>
      </c>
      <c r="O29" s="1035" t="s">
        <v>5047</v>
      </c>
      <c r="P29" s="1035"/>
      <c r="Q29" s="1035"/>
      <c r="R29" s="1035"/>
      <c r="S29" s="1035"/>
      <c r="T29" s="1035"/>
      <c r="U29" s="1035" t="s">
        <v>5429</v>
      </c>
      <c r="V29" s="1035" t="s">
        <v>68</v>
      </c>
      <c r="W29" s="1035" t="s">
        <v>68</v>
      </c>
      <c r="X29" s="1035" t="s">
        <v>68</v>
      </c>
      <c r="Y29" s="1035" t="s">
        <v>68</v>
      </c>
      <c r="Z29" s="1035" t="s">
        <v>69</v>
      </c>
      <c r="AA29" s="1035"/>
      <c r="AB29" s="1035">
        <v>18033000011</v>
      </c>
      <c r="AC29" s="1036">
        <v>13</v>
      </c>
      <c r="AD29" s="1036">
        <v>0</v>
      </c>
      <c r="AE29" s="1036">
        <v>0</v>
      </c>
      <c r="AF29" s="1036">
        <v>20.8</v>
      </c>
      <c r="AG29" s="1036">
        <v>0</v>
      </c>
      <c r="AH29" s="1036">
        <f t="shared" si="0"/>
        <v>20.8</v>
      </c>
      <c r="AI29" s="1036">
        <f t="shared" si="1"/>
        <v>22.256000000000004</v>
      </c>
    </row>
    <row r="30" spans="1:35" s="1037" customFormat="1">
      <c r="A30" s="1034">
        <v>28</v>
      </c>
      <c r="B30" s="1035" t="s">
        <v>8</v>
      </c>
      <c r="C30" s="1035" t="s">
        <v>5430</v>
      </c>
      <c r="D30" s="1035" t="s">
        <v>5374</v>
      </c>
      <c r="E30" s="1035" t="s">
        <v>5375</v>
      </c>
      <c r="F30" s="1035" t="s">
        <v>15</v>
      </c>
      <c r="G30" s="1035"/>
      <c r="H30" s="1035"/>
      <c r="I30" s="1035"/>
      <c r="J30" s="1035"/>
      <c r="K30" s="1035"/>
      <c r="L30" s="1035"/>
      <c r="M30" s="1035" t="s">
        <v>113</v>
      </c>
      <c r="N30" s="1035" t="s">
        <v>113</v>
      </c>
      <c r="O30" s="1035" t="s">
        <v>5047</v>
      </c>
      <c r="P30" s="1035"/>
      <c r="Q30" s="1035"/>
      <c r="R30" s="1035"/>
      <c r="S30" s="1035"/>
      <c r="T30" s="1035"/>
      <c r="U30" s="1035" t="s">
        <v>5431</v>
      </c>
      <c r="V30" s="1035" t="s">
        <v>68</v>
      </c>
      <c r="W30" s="1035" t="s">
        <v>68</v>
      </c>
      <c r="X30" s="1035" t="s">
        <v>68</v>
      </c>
      <c r="Y30" s="1035" t="s">
        <v>68</v>
      </c>
      <c r="Z30" s="1035" t="s">
        <v>69</v>
      </c>
      <c r="AA30" s="1035"/>
      <c r="AB30" s="1035">
        <v>18033000011</v>
      </c>
      <c r="AC30" s="1036">
        <v>13</v>
      </c>
      <c r="AD30" s="1036">
        <v>0</v>
      </c>
      <c r="AE30" s="1036">
        <v>0</v>
      </c>
      <c r="AF30" s="1036">
        <v>20.8</v>
      </c>
      <c r="AG30" s="1036">
        <v>0</v>
      </c>
      <c r="AH30" s="1036">
        <f t="shared" si="0"/>
        <v>20.8</v>
      </c>
      <c r="AI30" s="1036">
        <f t="shared" si="1"/>
        <v>22.256000000000004</v>
      </c>
    </row>
    <row r="31" spans="1:35" s="1037" customFormat="1">
      <c r="A31" s="1034">
        <v>29</v>
      </c>
      <c r="B31" s="1035" t="s">
        <v>8</v>
      </c>
      <c r="C31" s="1035" t="s">
        <v>5432</v>
      </c>
      <c r="D31" s="1035" t="s">
        <v>5374</v>
      </c>
      <c r="E31" s="1035" t="s">
        <v>5375</v>
      </c>
      <c r="F31" s="1035" t="s">
        <v>15</v>
      </c>
      <c r="G31" s="1035"/>
      <c r="H31" s="1035"/>
      <c r="I31" s="1035"/>
      <c r="J31" s="1035"/>
      <c r="K31" s="1035"/>
      <c r="L31" s="1035"/>
      <c r="M31" s="1035" t="s">
        <v>113</v>
      </c>
      <c r="N31" s="1035" t="s">
        <v>113</v>
      </c>
      <c r="O31" s="1035" t="s">
        <v>5047</v>
      </c>
      <c r="P31" s="1035"/>
      <c r="Q31" s="1035"/>
      <c r="R31" s="1035"/>
      <c r="S31" s="1035"/>
      <c r="T31" s="1035"/>
      <c r="U31" s="1035" t="s">
        <v>5433</v>
      </c>
      <c r="V31" s="1035" t="s">
        <v>68</v>
      </c>
      <c r="W31" s="1035" t="s">
        <v>68</v>
      </c>
      <c r="X31" s="1035" t="s">
        <v>68</v>
      </c>
      <c r="Y31" s="1035" t="s">
        <v>68</v>
      </c>
      <c r="Z31" s="1035" t="s">
        <v>69</v>
      </c>
      <c r="AA31" s="1035"/>
      <c r="AB31" s="1035">
        <v>18033000011</v>
      </c>
      <c r="AC31" s="1036">
        <v>13</v>
      </c>
      <c r="AD31" s="1036">
        <v>0</v>
      </c>
      <c r="AE31" s="1036">
        <v>0</v>
      </c>
      <c r="AF31" s="1036">
        <v>20.8</v>
      </c>
      <c r="AG31" s="1036">
        <v>0</v>
      </c>
      <c r="AH31" s="1036">
        <f t="shared" si="0"/>
        <v>20.8</v>
      </c>
      <c r="AI31" s="1036">
        <f t="shared" si="1"/>
        <v>22.256000000000004</v>
      </c>
    </row>
    <row r="32" spans="1:35" s="1037" customFormat="1">
      <c r="A32" s="1034">
        <v>30</v>
      </c>
      <c r="B32" s="1035" t="s">
        <v>8</v>
      </c>
      <c r="C32" s="1035" t="s">
        <v>5434</v>
      </c>
      <c r="D32" s="1035" t="s">
        <v>5374</v>
      </c>
      <c r="E32" s="1035" t="s">
        <v>5375</v>
      </c>
      <c r="F32" s="1035" t="s">
        <v>15</v>
      </c>
      <c r="G32" s="1035"/>
      <c r="H32" s="1035"/>
      <c r="I32" s="1035"/>
      <c r="J32" s="1035"/>
      <c r="K32" s="1035"/>
      <c r="L32" s="1035"/>
      <c r="M32" s="1035" t="s">
        <v>113</v>
      </c>
      <c r="N32" s="1035" t="s">
        <v>113</v>
      </c>
      <c r="O32" s="1035" t="s">
        <v>5047</v>
      </c>
      <c r="P32" s="1035"/>
      <c r="Q32" s="1035"/>
      <c r="R32" s="1035"/>
      <c r="S32" s="1035"/>
      <c r="T32" s="1035"/>
      <c r="U32" s="1035" t="s">
        <v>5435</v>
      </c>
      <c r="V32" s="1035" t="s">
        <v>68</v>
      </c>
      <c r="W32" s="1035" t="s">
        <v>68</v>
      </c>
      <c r="X32" s="1035" t="s">
        <v>68</v>
      </c>
      <c r="Y32" s="1035" t="s">
        <v>68</v>
      </c>
      <c r="Z32" s="1035" t="s">
        <v>69</v>
      </c>
      <c r="AA32" s="1035"/>
      <c r="AB32" s="1035">
        <v>18033000011</v>
      </c>
      <c r="AC32" s="1036">
        <v>13</v>
      </c>
      <c r="AD32" s="1036">
        <v>0</v>
      </c>
      <c r="AE32" s="1036">
        <v>0</v>
      </c>
      <c r="AF32" s="1036">
        <v>20.8</v>
      </c>
      <c r="AG32" s="1036">
        <v>0</v>
      </c>
      <c r="AH32" s="1036">
        <f t="shared" si="0"/>
        <v>20.8</v>
      </c>
      <c r="AI32" s="1036">
        <f t="shared" si="1"/>
        <v>22.256000000000004</v>
      </c>
    </row>
    <row r="33" spans="1:35" s="1037" customFormat="1">
      <c r="A33" s="1034">
        <v>31</v>
      </c>
      <c r="B33" s="1035" t="s">
        <v>8</v>
      </c>
      <c r="C33" s="1035" t="s">
        <v>5436</v>
      </c>
      <c r="D33" s="1035" t="s">
        <v>5374</v>
      </c>
      <c r="E33" s="1035" t="s">
        <v>5375</v>
      </c>
      <c r="F33" s="1035" t="s">
        <v>15</v>
      </c>
      <c r="G33" s="1035"/>
      <c r="H33" s="1035"/>
      <c r="I33" s="1035"/>
      <c r="J33" s="1035"/>
      <c r="K33" s="1035"/>
      <c r="L33" s="1035"/>
      <c r="M33" s="1035" t="s">
        <v>113</v>
      </c>
      <c r="N33" s="1035" t="s">
        <v>113</v>
      </c>
      <c r="O33" s="1035" t="s">
        <v>5047</v>
      </c>
      <c r="P33" s="1035"/>
      <c r="Q33" s="1035"/>
      <c r="R33" s="1035"/>
      <c r="S33" s="1035"/>
      <c r="T33" s="1035"/>
      <c r="U33" s="1035" t="s">
        <v>5437</v>
      </c>
      <c r="V33" s="1035" t="s">
        <v>68</v>
      </c>
      <c r="W33" s="1035" t="s">
        <v>68</v>
      </c>
      <c r="X33" s="1035" t="s">
        <v>68</v>
      </c>
      <c r="Y33" s="1035" t="s">
        <v>68</v>
      </c>
      <c r="Z33" s="1035" t="s">
        <v>69</v>
      </c>
      <c r="AA33" s="1035"/>
      <c r="AB33" s="1035">
        <v>18033000011</v>
      </c>
      <c r="AC33" s="1036">
        <v>13</v>
      </c>
      <c r="AD33" s="1036">
        <v>0</v>
      </c>
      <c r="AE33" s="1036">
        <v>0</v>
      </c>
      <c r="AF33" s="1036">
        <v>20.8</v>
      </c>
      <c r="AG33" s="1036">
        <v>0</v>
      </c>
      <c r="AH33" s="1036">
        <f t="shared" si="0"/>
        <v>20.8</v>
      </c>
      <c r="AI33" s="1036">
        <f t="shared" si="1"/>
        <v>22.256000000000004</v>
      </c>
    </row>
    <row r="34" spans="1:35" s="1037" customFormat="1">
      <c r="A34" s="1034">
        <v>32</v>
      </c>
      <c r="B34" s="1035" t="s">
        <v>8</v>
      </c>
      <c r="C34" s="1035" t="s">
        <v>5438</v>
      </c>
      <c r="D34" s="1035" t="s">
        <v>5374</v>
      </c>
      <c r="E34" s="1035" t="s">
        <v>5439</v>
      </c>
      <c r="F34" s="1035" t="s">
        <v>5440</v>
      </c>
      <c r="G34" s="1035"/>
      <c r="H34" s="1035"/>
      <c r="I34" s="1035"/>
      <c r="J34" s="1035"/>
      <c r="K34" s="1035"/>
      <c r="L34" s="1035"/>
      <c r="M34" s="1035" t="s">
        <v>113</v>
      </c>
      <c r="N34" s="1035" t="s">
        <v>113</v>
      </c>
      <c r="O34" s="1035" t="s">
        <v>5047</v>
      </c>
      <c r="P34" s="1035"/>
      <c r="Q34" s="1035"/>
      <c r="R34" s="1035"/>
      <c r="S34" s="1035"/>
      <c r="T34" s="1035"/>
      <c r="U34" s="1035" t="s">
        <v>5441</v>
      </c>
      <c r="V34" s="1035" t="s">
        <v>68</v>
      </c>
      <c r="W34" s="1035" t="s">
        <v>68</v>
      </c>
      <c r="X34" s="1035" t="s">
        <v>68</v>
      </c>
      <c r="Y34" s="1035" t="s">
        <v>68</v>
      </c>
      <c r="Z34" s="1035" t="s">
        <v>69</v>
      </c>
      <c r="AA34" s="1035"/>
      <c r="AB34" s="1035">
        <v>18033000011</v>
      </c>
      <c r="AC34" s="1036">
        <v>13</v>
      </c>
      <c r="AD34" s="1036">
        <v>0</v>
      </c>
      <c r="AE34" s="1036">
        <v>0</v>
      </c>
      <c r="AF34" s="1036">
        <v>20.8</v>
      </c>
      <c r="AG34" s="1036">
        <v>0</v>
      </c>
      <c r="AH34" s="1036">
        <f t="shared" si="0"/>
        <v>20.8</v>
      </c>
      <c r="AI34" s="1036">
        <f t="shared" si="1"/>
        <v>22.256000000000004</v>
      </c>
    </row>
    <row r="35" spans="1:35" s="1037" customFormat="1">
      <c r="A35" s="1034">
        <v>33</v>
      </c>
      <c r="B35" s="1035" t="s">
        <v>8</v>
      </c>
      <c r="C35" s="1035" t="s">
        <v>5442</v>
      </c>
      <c r="D35" s="1035" t="s">
        <v>5374</v>
      </c>
      <c r="E35" s="1035" t="s">
        <v>5375</v>
      </c>
      <c r="F35" s="1035" t="s">
        <v>5440</v>
      </c>
      <c r="G35" s="1035"/>
      <c r="H35" s="1035"/>
      <c r="I35" s="1035"/>
      <c r="J35" s="1035"/>
      <c r="K35" s="1035"/>
      <c r="L35" s="1035"/>
      <c r="M35" s="1035" t="s">
        <v>113</v>
      </c>
      <c r="N35" s="1035" t="s">
        <v>113</v>
      </c>
      <c r="O35" s="1035" t="s">
        <v>5047</v>
      </c>
      <c r="P35" s="1035"/>
      <c r="Q35" s="1035"/>
      <c r="R35" s="1035"/>
      <c r="S35" s="1035"/>
      <c r="T35" s="1035"/>
      <c r="U35" s="1035" t="s">
        <v>5443</v>
      </c>
      <c r="V35" s="1035" t="s">
        <v>68</v>
      </c>
      <c r="W35" s="1035" t="s">
        <v>68</v>
      </c>
      <c r="X35" s="1035" t="s">
        <v>68</v>
      </c>
      <c r="Y35" s="1035" t="s">
        <v>68</v>
      </c>
      <c r="Z35" s="1035" t="s">
        <v>69</v>
      </c>
      <c r="AA35" s="1035"/>
      <c r="AB35" s="1035">
        <v>18033000011</v>
      </c>
      <c r="AC35" s="1036">
        <v>13</v>
      </c>
      <c r="AD35" s="1036">
        <v>0</v>
      </c>
      <c r="AE35" s="1036">
        <v>0</v>
      </c>
      <c r="AF35" s="1036">
        <v>20.8</v>
      </c>
      <c r="AG35" s="1036">
        <v>0</v>
      </c>
      <c r="AH35" s="1036">
        <f t="shared" si="0"/>
        <v>20.8</v>
      </c>
      <c r="AI35" s="1036">
        <f t="shared" si="1"/>
        <v>22.256000000000004</v>
      </c>
    </row>
    <row r="36" spans="1:35" s="1037" customFormat="1">
      <c r="A36" s="1034">
        <v>34</v>
      </c>
      <c r="B36" s="1035" t="s">
        <v>8</v>
      </c>
      <c r="C36" s="1035" t="s">
        <v>5444</v>
      </c>
      <c r="D36" s="1035" t="s">
        <v>5374</v>
      </c>
      <c r="E36" s="1035" t="s">
        <v>5375</v>
      </c>
      <c r="F36" s="1035" t="s">
        <v>5440</v>
      </c>
      <c r="G36" s="1035"/>
      <c r="H36" s="1035"/>
      <c r="I36" s="1035"/>
      <c r="J36" s="1035"/>
      <c r="K36" s="1035"/>
      <c r="L36" s="1035"/>
      <c r="M36" s="1035" t="s">
        <v>113</v>
      </c>
      <c r="N36" s="1035" t="s">
        <v>113</v>
      </c>
      <c r="O36" s="1035" t="s">
        <v>5047</v>
      </c>
      <c r="P36" s="1035"/>
      <c r="Q36" s="1035"/>
      <c r="R36" s="1035"/>
      <c r="S36" s="1035"/>
      <c r="T36" s="1035"/>
      <c r="U36" s="1035" t="s">
        <v>5445</v>
      </c>
      <c r="V36" s="1035" t="s">
        <v>68</v>
      </c>
      <c r="W36" s="1035" t="s">
        <v>68</v>
      </c>
      <c r="X36" s="1035" t="s">
        <v>68</v>
      </c>
      <c r="Y36" s="1035" t="s">
        <v>68</v>
      </c>
      <c r="Z36" s="1035" t="s">
        <v>69</v>
      </c>
      <c r="AA36" s="1035"/>
      <c r="AB36" s="1035">
        <v>18033000011</v>
      </c>
      <c r="AC36" s="1036">
        <v>13</v>
      </c>
      <c r="AD36" s="1036">
        <v>0</v>
      </c>
      <c r="AE36" s="1036">
        <v>0</v>
      </c>
      <c r="AF36" s="1036">
        <v>20.8</v>
      </c>
      <c r="AG36" s="1036">
        <v>0</v>
      </c>
      <c r="AH36" s="1036">
        <f t="shared" si="0"/>
        <v>20.8</v>
      </c>
      <c r="AI36" s="1036">
        <f t="shared" si="1"/>
        <v>22.256000000000004</v>
      </c>
    </row>
    <row r="37" spans="1:35" s="1037" customFormat="1">
      <c r="A37" s="1034">
        <v>35</v>
      </c>
      <c r="B37" s="1035" t="s">
        <v>8</v>
      </c>
      <c r="C37" s="1035" t="s">
        <v>5446</v>
      </c>
      <c r="D37" s="1035" t="s">
        <v>5374</v>
      </c>
      <c r="E37" s="1035" t="s">
        <v>5375</v>
      </c>
      <c r="F37" s="1035" t="s">
        <v>5440</v>
      </c>
      <c r="G37" s="1035"/>
      <c r="H37" s="1035"/>
      <c r="I37" s="1035"/>
      <c r="J37" s="1035"/>
      <c r="K37" s="1035"/>
      <c r="L37" s="1035"/>
      <c r="M37" s="1035" t="s">
        <v>113</v>
      </c>
      <c r="N37" s="1035" t="s">
        <v>113</v>
      </c>
      <c r="O37" s="1035" t="s">
        <v>5047</v>
      </c>
      <c r="P37" s="1035"/>
      <c r="Q37" s="1035"/>
      <c r="R37" s="1035"/>
      <c r="S37" s="1035"/>
      <c r="T37" s="1035"/>
      <c r="U37" s="1035" t="s">
        <v>5447</v>
      </c>
      <c r="V37" s="1035" t="s">
        <v>68</v>
      </c>
      <c r="W37" s="1035" t="s">
        <v>68</v>
      </c>
      <c r="X37" s="1035" t="s">
        <v>68</v>
      </c>
      <c r="Y37" s="1035" t="s">
        <v>68</v>
      </c>
      <c r="Z37" s="1035" t="s">
        <v>69</v>
      </c>
      <c r="AA37" s="1035"/>
      <c r="AB37" s="1035">
        <v>18033000011</v>
      </c>
      <c r="AC37" s="1036">
        <v>13</v>
      </c>
      <c r="AD37" s="1036">
        <v>0</v>
      </c>
      <c r="AE37" s="1036">
        <v>0</v>
      </c>
      <c r="AF37" s="1036">
        <v>20.8</v>
      </c>
      <c r="AG37" s="1036">
        <v>0</v>
      </c>
      <c r="AH37" s="1036">
        <f t="shared" si="0"/>
        <v>20.8</v>
      </c>
      <c r="AI37" s="1036">
        <f t="shared" si="1"/>
        <v>22.256000000000004</v>
      </c>
    </row>
    <row r="38" spans="1:35" s="1037" customFormat="1">
      <c r="A38" s="1034">
        <v>36</v>
      </c>
      <c r="B38" s="1035" t="s">
        <v>8</v>
      </c>
      <c r="C38" s="1035" t="s">
        <v>5448</v>
      </c>
      <c r="D38" s="1035" t="s">
        <v>5374</v>
      </c>
      <c r="E38" s="1035" t="s">
        <v>5375</v>
      </c>
      <c r="F38" s="1035" t="s">
        <v>5440</v>
      </c>
      <c r="G38" s="1035"/>
      <c r="H38" s="1035"/>
      <c r="I38" s="1035"/>
      <c r="J38" s="1035"/>
      <c r="K38" s="1035"/>
      <c r="L38" s="1035"/>
      <c r="M38" s="1035" t="s">
        <v>113</v>
      </c>
      <c r="N38" s="1035" t="s">
        <v>113</v>
      </c>
      <c r="O38" s="1035" t="s">
        <v>5047</v>
      </c>
      <c r="P38" s="1035"/>
      <c r="Q38" s="1035"/>
      <c r="R38" s="1035"/>
      <c r="S38" s="1035"/>
      <c r="T38" s="1035"/>
      <c r="U38" s="1035" t="s">
        <v>5449</v>
      </c>
      <c r="V38" s="1035" t="s">
        <v>68</v>
      </c>
      <c r="W38" s="1035" t="s">
        <v>68</v>
      </c>
      <c r="X38" s="1035" t="s">
        <v>68</v>
      </c>
      <c r="Y38" s="1035" t="s">
        <v>68</v>
      </c>
      <c r="Z38" s="1035" t="s">
        <v>69</v>
      </c>
      <c r="AA38" s="1035"/>
      <c r="AB38" s="1035">
        <v>18033000011</v>
      </c>
      <c r="AC38" s="1036">
        <v>13</v>
      </c>
      <c r="AD38" s="1036">
        <v>0</v>
      </c>
      <c r="AE38" s="1036">
        <v>0</v>
      </c>
      <c r="AF38" s="1036">
        <v>20.8</v>
      </c>
      <c r="AG38" s="1036">
        <v>0</v>
      </c>
      <c r="AH38" s="1036">
        <f t="shared" si="0"/>
        <v>20.8</v>
      </c>
      <c r="AI38" s="1036">
        <f t="shared" si="1"/>
        <v>22.256000000000004</v>
      </c>
    </row>
    <row r="39" spans="1:35" s="1037" customFormat="1">
      <c r="A39" s="1034">
        <v>37</v>
      </c>
      <c r="B39" s="1035" t="s">
        <v>8</v>
      </c>
      <c r="C39" s="1035" t="s">
        <v>5450</v>
      </c>
      <c r="D39" s="1035" t="s">
        <v>5374</v>
      </c>
      <c r="E39" s="1035" t="s">
        <v>5375</v>
      </c>
      <c r="F39" s="1035" t="s">
        <v>5440</v>
      </c>
      <c r="G39" s="1035"/>
      <c r="H39" s="1035"/>
      <c r="I39" s="1035"/>
      <c r="J39" s="1035"/>
      <c r="K39" s="1035"/>
      <c r="L39" s="1035"/>
      <c r="M39" s="1035" t="s">
        <v>113</v>
      </c>
      <c r="N39" s="1035" t="s">
        <v>113</v>
      </c>
      <c r="O39" s="1035" t="s">
        <v>5047</v>
      </c>
      <c r="P39" s="1035"/>
      <c r="Q39" s="1035"/>
      <c r="R39" s="1035"/>
      <c r="S39" s="1035"/>
      <c r="T39" s="1035"/>
      <c r="U39" s="1035" t="s">
        <v>5451</v>
      </c>
      <c r="V39" s="1035" t="s">
        <v>68</v>
      </c>
      <c r="W39" s="1035" t="s">
        <v>68</v>
      </c>
      <c r="X39" s="1035" t="s">
        <v>68</v>
      </c>
      <c r="Y39" s="1035" t="s">
        <v>68</v>
      </c>
      <c r="Z39" s="1035" t="s">
        <v>69</v>
      </c>
      <c r="AA39" s="1035"/>
      <c r="AB39" s="1035">
        <v>18033000011</v>
      </c>
      <c r="AC39" s="1036">
        <v>13</v>
      </c>
      <c r="AD39" s="1036">
        <v>0</v>
      </c>
      <c r="AE39" s="1036">
        <v>0</v>
      </c>
      <c r="AF39" s="1036">
        <v>20.8</v>
      </c>
      <c r="AG39" s="1036">
        <v>0</v>
      </c>
      <c r="AH39" s="1036">
        <f t="shared" si="0"/>
        <v>20.8</v>
      </c>
      <c r="AI39" s="1036">
        <f t="shared" si="1"/>
        <v>22.256000000000004</v>
      </c>
    </row>
    <row r="40" spans="1:35" s="1037" customFormat="1">
      <c r="A40" s="1034">
        <v>38</v>
      </c>
      <c r="B40" s="1035" t="s">
        <v>8</v>
      </c>
      <c r="C40" s="1035" t="s">
        <v>5452</v>
      </c>
      <c r="D40" s="1035" t="s">
        <v>5374</v>
      </c>
      <c r="E40" s="1035" t="s">
        <v>5375</v>
      </c>
      <c r="F40" s="1035" t="s">
        <v>5440</v>
      </c>
      <c r="G40" s="1035"/>
      <c r="H40" s="1035"/>
      <c r="I40" s="1035"/>
      <c r="J40" s="1035"/>
      <c r="K40" s="1035"/>
      <c r="L40" s="1035"/>
      <c r="M40" s="1035" t="s">
        <v>113</v>
      </c>
      <c r="N40" s="1035" t="s">
        <v>113</v>
      </c>
      <c r="O40" s="1035" t="s">
        <v>5047</v>
      </c>
      <c r="P40" s="1035"/>
      <c r="Q40" s="1035"/>
      <c r="R40" s="1035"/>
      <c r="S40" s="1035"/>
      <c r="T40" s="1035"/>
      <c r="U40" s="1035" t="s">
        <v>5453</v>
      </c>
      <c r="V40" s="1035" t="s">
        <v>68</v>
      </c>
      <c r="W40" s="1035" t="s">
        <v>68</v>
      </c>
      <c r="X40" s="1035" t="s">
        <v>68</v>
      </c>
      <c r="Y40" s="1035" t="s">
        <v>68</v>
      </c>
      <c r="Z40" s="1035" t="s">
        <v>69</v>
      </c>
      <c r="AA40" s="1035"/>
      <c r="AB40" s="1035">
        <v>18033000011</v>
      </c>
      <c r="AC40" s="1036">
        <v>13</v>
      </c>
      <c r="AD40" s="1036">
        <v>0</v>
      </c>
      <c r="AE40" s="1036">
        <v>0</v>
      </c>
      <c r="AF40" s="1036">
        <v>20.8</v>
      </c>
      <c r="AG40" s="1036">
        <v>0</v>
      </c>
      <c r="AH40" s="1036">
        <f t="shared" si="0"/>
        <v>20.8</v>
      </c>
      <c r="AI40" s="1036">
        <f t="shared" si="1"/>
        <v>22.256000000000004</v>
      </c>
    </row>
    <row r="41" spans="1:35" s="1041" customFormat="1" ht="15.75" thickBot="1">
      <c r="A41" s="1038">
        <v>39</v>
      </c>
      <c r="B41" s="1039" t="s">
        <v>8</v>
      </c>
      <c r="C41" s="1039" t="s">
        <v>5454</v>
      </c>
      <c r="D41" s="1039" t="s">
        <v>5374</v>
      </c>
      <c r="E41" s="1039" t="s">
        <v>5375</v>
      </c>
      <c r="F41" s="1039" t="s">
        <v>5440</v>
      </c>
      <c r="G41" s="1039"/>
      <c r="H41" s="1039"/>
      <c r="I41" s="1039"/>
      <c r="J41" s="1039"/>
      <c r="K41" s="1039"/>
      <c r="L41" s="1039"/>
      <c r="M41" s="1039" t="s">
        <v>113</v>
      </c>
      <c r="N41" s="1039" t="s">
        <v>113</v>
      </c>
      <c r="O41" s="1039" t="s">
        <v>5047</v>
      </c>
      <c r="P41" s="1039"/>
      <c r="Q41" s="1039"/>
      <c r="R41" s="1039"/>
      <c r="S41" s="1039"/>
      <c r="T41" s="1039"/>
      <c r="U41" s="1039" t="s">
        <v>5455</v>
      </c>
      <c r="V41" s="1039" t="s">
        <v>68</v>
      </c>
      <c r="W41" s="1039" t="s">
        <v>68</v>
      </c>
      <c r="X41" s="1039" t="s">
        <v>68</v>
      </c>
      <c r="Y41" s="1039" t="s">
        <v>68</v>
      </c>
      <c r="Z41" s="1039" t="s">
        <v>69</v>
      </c>
      <c r="AA41" s="1039"/>
      <c r="AB41" s="1039">
        <v>18033000011</v>
      </c>
      <c r="AC41" s="1040">
        <v>13</v>
      </c>
      <c r="AD41" s="1040">
        <v>0</v>
      </c>
      <c r="AE41" s="1040">
        <v>0</v>
      </c>
      <c r="AF41" s="1040">
        <v>20.8</v>
      </c>
      <c r="AG41" s="1040">
        <v>0</v>
      </c>
      <c r="AH41" s="1040">
        <f t="shared" si="0"/>
        <v>20.8</v>
      </c>
      <c r="AI41" s="1040">
        <f t="shared" si="1"/>
        <v>22.256000000000004</v>
      </c>
    </row>
    <row r="42" spans="1:35">
      <c r="AF42" s="217"/>
      <c r="AG42" s="217"/>
    </row>
    <row r="43" spans="1:35">
      <c r="A43" s="214" t="s">
        <v>133</v>
      </c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/>
    </customSheetView>
    <customSheetView guid="{5B1FA305-463D-4B6E-BF98-81A6929C891E}" scale="75" hiddenColumns="1">
      <pageMargins left="0" right="0" top="0" bottom="0" header="0" footer="0"/>
      <pageSetup orientation="portrait" horizontalDpi="4294967295" verticalDpi="4294967295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/>
    </customSheetView>
    <customSheetView guid="{B6E6045D-E631-482D-8F65-2EABDB0B6ECE}" scale="75" hiddenColumns="1">
      <selection activeCell="AW39" sqref="AW39"/>
      <pageMargins left="0" right="0" top="0" bottom="0" header="0" footer="0"/>
      <pageSetup orientation="portrait" horizontalDpi="4294967295" verticalDpi="4294967295"/>
    </customSheetView>
    <customSheetView guid="{074FE138-8171-45F3-8951-6B9C47661CC2}" scale="75" hiddenColumns="1">
      <selection activeCell="AW39" sqref="AW39"/>
      <pageMargins left="0" right="0" top="0" bottom="0" header="0" footer="0"/>
      <pageSetup orientation="portrait" horizontalDpi="4294967295" verticalDpi="4294967295"/>
    </customSheetView>
    <customSheetView guid="{6B75CD61-CFF4-4706-A14B-83CD51F19D1B}" scale="75" hiddenColumns="1">
      <pageMargins left="0" right="0" top="0" bottom="0" header="0" footer="0"/>
      <pageSetup orientation="portrait" horizontalDpi="4294967295" verticalDpi="4294967295"/>
    </customSheetView>
    <customSheetView guid="{8ABA602B-BA8D-44BA-AAC3-E387ACC3E4C4}" scale="75" hiddenColumns="1">
      <pageMargins left="0" right="0" top="0" bottom="0" header="0" footer="0"/>
      <pageSetup orientation="portrait" horizontalDpi="4294967295" verticalDpi="4294967295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/>
    </customSheetView>
    <customSheetView guid="{71B299E4-61CE-49C1-81D9-062E3F90F2BD}" scale="75" hiddenColumns="1">
      <pageMargins left="0" right="0" top="0" bottom="0" header="0" footer="0"/>
      <pageSetup orientation="portrait" horizontalDpi="4294967295" verticalDpi="4294967295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/>
    </customSheetView>
  </customSheetViews>
  <pageMargins left="0" right="0" top="0" bottom="0" header="0" footer="0"/>
  <pageSetup orientation="portrait" horizontalDpi="4294967295" verticalDpi="4294967295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A1:AK132"/>
  <sheetViews>
    <sheetView tabSelected="1" topLeftCell="A52" zoomScale="75" zoomScaleNormal="75" workbookViewId="0">
      <selection activeCell="AJ73" sqref="AJ73"/>
    </sheetView>
  </sheetViews>
  <sheetFormatPr baseColWidth="10" defaultColWidth="6.85546875" defaultRowHeight="15"/>
  <cols>
    <col min="1" max="1" width="4.28515625" style="1053" bestFit="1" customWidth="1"/>
    <col min="2" max="2" width="10" style="218" customWidth="1"/>
    <col min="3" max="3" width="12.85546875" style="218" hidden="1" customWidth="1"/>
    <col min="4" max="4" width="9.28515625" style="218" hidden="1" customWidth="1"/>
    <col min="5" max="5" width="11.5703125" style="218" hidden="1" customWidth="1"/>
    <col min="6" max="6" width="11.42578125" style="218" bestFit="1" customWidth="1"/>
    <col min="7" max="7" width="7.140625" style="218" hidden="1" customWidth="1"/>
    <col min="8" max="8" width="6.28515625" style="218" bestFit="1" customWidth="1"/>
    <col min="9" max="9" width="8.85546875" style="218" hidden="1" customWidth="1"/>
    <col min="10" max="10" width="6.42578125" style="218" bestFit="1" customWidth="1"/>
    <col min="11" max="11" width="11.5703125" style="218" bestFit="1" customWidth="1"/>
    <col min="12" max="12" width="6.28515625" style="218" bestFit="1" customWidth="1"/>
    <col min="13" max="13" width="11.140625" style="218" bestFit="1" customWidth="1"/>
    <col min="14" max="14" width="6.42578125" style="218" bestFit="1" customWidth="1"/>
    <col min="15" max="15" width="20.28515625" style="218" bestFit="1" customWidth="1"/>
    <col min="16" max="16" width="9.28515625" style="218" hidden="1" customWidth="1"/>
    <col min="17" max="17" width="12.85546875" style="218" hidden="1" customWidth="1"/>
    <col min="18" max="18" width="15.7109375" style="218" hidden="1" customWidth="1"/>
    <col min="19" max="19" width="16.7109375" style="218" bestFit="1" customWidth="1"/>
    <col min="20" max="20" width="10.5703125" style="218" hidden="1" customWidth="1"/>
    <col min="21" max="21" width="17.42578125" style="218" bestFit="1" customWidth="1"/>
    <col min="22" max="22" width="8.5703125" style="218" hidden="1" customWidth="1"/>
    <col min="23" max="23" width="16.28515625" style="218" bestFit="1" customWidth="1"/>
    <col min="24" max="24" width="16.85546875" style="218" bestFit="1" customWidth="1"/>
    <col min="25" max="25" width="15" style="218" bestFit="1" customWidth="1"/>
    <col min="26" max="26" width="4.7109375" style="218" bestFit="1" customWidth="1"/>
    <col min="27" max="27" width="6" style="218" bestFit="1" customWidth="1"/>
    <col min="28" max="28" width="13.85546875" style="218" hidden="1" customWidth="1"/>
    <col min="29" max="29" width="13.140625" style="219" hidden="1" customWidth="1"/>
    <col min="30" max="30" width="10" style="219" hidden="1" customWidth="1"/>
    <col min="31" max="31" width="9.85546875" style="219" hidden="1" customWidth="1"/>
    <col min="32" max="32" width="7.42578125" style="1044" bestFit="1" customWidth="1"/>
    <col min="33" max="33" width="12.5703125" style="1044" bestFit="1" customWidth="1"/>
    <col min="34" max="34" width="8.5703125" style="1043" bestFit="1" customWidth="1"/>
    <col min="35" max="35" width="11" style="1043" bestFit="1" customWidth="1"/>
    <col min="36" max="36" width="7.42578125" style="220" bestFit="1" customWidth="1"/>
    <col min="37" max="16384" width="6.85546875" style="220"/>
  </cols>
  <sheetData>
    <row r="1" spans="1:37" s="356" customFormat="1" ht="75.75" customHeight="1" thickBot="1">
      <c r="A1" s="1050"/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354"/>
      <c r="T1" s="354"/>
      <c r="U1" s="354"/>
      <c r="V1" s="354"/>
      <c r="W1" s="354"/>
      <c r="X1" s="354"/>
      <c r="Y1" s="354"/>
      <c r="Z1" s="354"/>
      <c r="AA1" s="354"/>
      <c r="AB1" s="354"/>
      <c r="AC1" s="355"/>
      <c r="AD1" s="355"/>
      <c r="AE1" s="355"/>
      <c r="AF1" s="1043"/>
      <c r="AG1" s="1043"/>
      <c r="AH1" s="1043"/>
      <c r="AI1" s="1043"/>
    </row>
    <row r="2" spans="1:37" s="1061" customFormat="1" ht="15.75" thickBot="1">
      <c r="A2" s="571" t="s">
        <v>22</v>
      </c>
      <c r="B2" s="925" t="s">
        <v>23</v>
      </c>
      <c r="C2" s="925" t="s">
        <v>24</v>
      </c>
      <c r="D2" s="925" t="s">
        <v>25</v>
      </c>
      <c r="E2" s="925" t="s">
        <v>26</v>
      </c>
      <c r="F2" s="925" t="s">
        <v>27</v>
      </c>
      <c r="G2" s="925" t="s">
        <v>28</v>
      </c>
      <c r="H2" s="925" t="s">
        <v>29</v>
      </c>
      <c r="I2" s="925" t="s">
        <v>30</v>
      </c>
      <c r="J2" s="925" t="s">
        <v>31</v>
      </c>
      <c r="K2" s="925" t="s">
        <v>32</v>
      </c>
      <c r="L2" s="925" t="s">
        <v>33</v>
      </c>
      <c r="M2" s="925" t="s">
        <v>34</v>
      </c>
      <c r="N2" s="925" t="s">
        <v>35</v>
      </c>
      <c r="O2" s="925" t="s">
        <v>36</v>
      </c>
      <c r="P2" s="925" t="s">
        <v>37</v>
      </c>
      <c r="Q2" s="925" t="s">
        <v>38</v>
      </c>
      <c r="R2" s="925" t="s">
        <v>39</v>
      </c>
      <c r="S2" s="925" t="s">
        <v>40</v>
      </c>
      <c r="T2" s="925" t="s">
        <v>41</v>
      </c>
      <c r="U2" s="925" t="s">
        <v>42</v>
      </c>
      <c r="V2" s="925" t="s">
        <v>43</v>
      </c>
      <c r="W2" s="925" t="s">
        <v>44</v>
      </c>
      <c r="X2" s="925" t="s">
        <v>45</v>
      </c>
      <c r="Y2" s="925" t="s">
        <v>46</v>
      </c>
      <c r="Z2" s="925" t="s">
        <v>47</v>
      </c>
      <c r="AA2" s="925" t="s">
        <v>48</v>
      </c>
      <c r="AB2" s="925" t="s">
        <v>49</v>
      </c>
      <c r="AC2" s="583" t="s">
        <v>50</v>
      </c>
      <c r="AD2" s="583" t="s">
        <v>51</v>
      </c>
      <c r="AE2" s="583" t="s">
        <v>52</v>
      </c>
      <c r="AF2" s="583" t="s">
        <v>53</v>
      </c>
      <c r="AG2" s="583" t="s">
        <v>54</v>
      </c>
      <c r="AH2" s="1060" t="s">
        <v>55</v>
      </c>
      <c r="AI2" s="1060" t="s">
        <v>56</v>
      </c>
    </row>
    <row r="3" spans="1:37" s="356" customFormat="1">
      <c r="A3" s="1051">
        <v>1</v>
      </c>
      <c r="B3" s="354" t="s">
        <v>5456</v>
      </c>
      <c r="C3" s="354" t="s">
        <v>5457</v>
      </c>
      <c r="D3" s="354" t="s">
        <v>5458</v>
      </c>
      <c r="E3" s="354" t="s">
        <v>5459</v>
      </c>
      <c r="F3" s="354" t="s">
        <v>5460</v>
      </c>
      <c r="G3" s="354"/>
      <c r="H3" s="354"/>
      <c r="I3" s="354"/>
      <c r="J3" s="354"/>
      <c r="K3" s="354"/>
      <c r="L3" s="354"/>
      <c r="M3" s="354" t="s">
        <v>113</v>
      </c>
      <c r="N3" s="354" t="s">
        <v>113</v>
      </c>
      <c r="O3" s="354" t="s">
        <v>5461</v>
      </c>
      <c r="P3" s="354"/>
      <c r="Q3" s="354"/>
      <c r="R3" s="354"/>
      <c r="S3" s="354"/>
      <c r="T3" s="354"/>
      <c r="U3" s="354">
        <v>12011101301179</v>
      </c>
      <c r="V3" s="354" t="s">
        <v>68</v>
      </c>
      <c r="W3" s="354" t="s">
        <v>68</v>
      </c>
      <c r="X3" s="354" t="s">
        <v>68</v>
      </c>
      <c r="Y3" s="354" t="s">
        <v>68</v>
      </c>
      <c r="Z3" s="354" t="s">
        <v>69</v>
      </c>
      <c r="AA3" s="354"/>
      <c r="AB3" s="354">
        <v>18000000021</v>
      </c>
      <c r="AC3" s="355">
        <v>11</v>
      </c>
      <c r="AD3" s="355">
        <v>0</v>
      </c>
      <c r="AE3" s="355">
        <v>0</v>
      </c>
      <c r="AF3" s="1043">
        <v>17.600000000000001</v>
      </c>
      <c r="AG3" s="1043">
        <v>0</v>
      </c>
      <c r="AH3" s="1043">
        <f t="shared" ref="AH3:AH34" si="0">AF3-AG3</f>
        <v>17.600000000000001</v>
      </c>
      <c r="AI3" s="1043">
        <f>AF3*1.07</f>
        <v>18.832000000000004</v>
      </c>
    </row>
    <row r="4" spans="1:37" s="356" customFormat="1">
      <c r="A4" s="1051">
        <v>2</v>
      </c>
      <c r="B4" s="354" t="s">
        <v>5456</v>
      </c>
      <c r="C4" s="354" t="s">
        <v>5462</v>
      </c>
      <c r="D4" s="354" t="s">
        <v>5458</v>
      </c>
      <c r="E4" s="354" t="s">
        <v>5459</v>
      </c>
      <c r="F4" s="354" t="s">
        <v>5460</v>
      </c>
      <c r="G4" s="354"/>
      <c r="H4" s="354"/>
      <c r="I4" s="354"/>
      <c r="J4" s="354"/>
      <c r="K4" s="354"/>
      <c r="L4" s="354"/>
      <c r="M4" s="354" t="s">
        <v>113</v>
      </c>
      <c r="N4" s="354" t="s">
        <v>113</v>
      </c>
      <c r="O4" s="354" t="s">
        <v>5461</v>
      </c>
      <c r="P4" s="354"/>
      <c r="Q4" s="354"/>
      <c r="R4" s="354"/>
      <c r="S4" s="354"/>
      <c r="T4" s="354"/>
      <c r="U4" s="354">
        <v>12010101200132</v>
      </c>
      <c r="V4" s="354" t="s">
        <v>68</v>
      </c>
      <c r="W4" s="354" t="s">
        <v>68</v>
      </c>
      <c r="X4" s="354" t="s">
        <v>68</v>
      </c>
      <c r="Y4" s="354" t="s">
        <v>68</v>
      </c>
      <c r="Z4" s="354" t="s">
        <v>69</v>
      </c>
      <c r="AA4" s="354"/>
      <c r="AB4" s="354">
        <v>18000000021</v>
      </c>
      <c r="AC4" s="355">
        <v>11</v>
      </c>
      <c r="AD4" s="355">
        <v>0</v>
      </c>
      <c r="AE4" s="355">
        <v>0</v>
      </c>
      <c r="AF4" s="1043">
        <v>17.600000000000001</v>
      </c>
      <c r="AG4" s="1043">
        <v>0</v>
      </c>
      <c r="AH4" s="1043">
        <f t="shared" si="0"/>
        <v>17.600000000000001</v>
      </c>
      <c r="AI4" s="1043">
        <f t="shared" ref="AI4:AI67" si="1">AF4*1.07</f>
        <v>18.832000000000004</v>
      </c>
    </row>
    <row r="5" spans="1:37" s="356" customFormat="1">
      <c r="A5" s="1051">
        <v>3</v>
      </c>
      <c r="B5" s="354" t="s">
        <v>5456</v>
      </c>
      <c r="C5" s="354" t="s">
        <v>5463</v>
      </c>
      <c r="D5" s="354" t="s">
        <v>5458</v>
      </c>
      <c r="E5" s="354" t="s">
        <v>5459</v>
      </c>
      <c r="F5" s="354" t="s">
        <v>5460</v>
      </c>
      <c r="G5" s="354"/>
      <c r="H5" s="354"/>
      <c r="I5" s="354"/>
      <c r="J5" s="354"/>
      <c r="K5" s="354"/>
      <c r="L5" s="354"/>
      <c r="M5" s="354" t="s">
        <v>113</v>
      </c>
      <c r="N5" s="354" t="s">
        <v>113</v>
      </c>
      <c r="O5" s="354" t="s">
        <v>5461</v>
      </c>
      <c r="P5" s="354"/>
      <c r="Q5" s="354"/>
      <c r="R5" s="354"/>
      <c r="S5" s="354"/>
      <c r="T5" s="354"/>
      <c r="U5" s="354">
        <v>12010082700311</v>
      </c>
      <c r="V5" s="354" t="s">
        <v>68</v>
      </c>
      <c r="W5" s="354" t="s">
        <v>68</v>
      </c>
      <c r="X5" s="354" t="s">
        <v>68</v>
      </c>
      <c r="Y5" s="354" t="s">
        <v>68</v>
      </c>
      <c r="Z5" s="354" t="s">
        <v>69</v>
      </c>
      <c r="AA5" s="354"/>
      <c r="AB5" s="354">
        <v>18000000021</v>
      </c>
      <c r="AC5" s="355">
        <v>11</v>
      </c>
      <c r="AD5" s="355">
        <v>0</v>
      </c>
      <c r="AE5" s="355">
        <v>0</v>
      </c>
      <c r="AF5" s="1043">
        <v>17.600000000000001</v>
      </c>
      <c r="AG5" s="1043">
        <v>0</v>
      </c>
      <c r="AH5" s="1043">
        <f t="shared" si="0"/>
        <v>17.600000000000001</v>
      </c>
      <c r="AI5" s="1043">
        <f t="shared" si="1"/>
        <v>18.832000000000004</v>
      </c>
      <c r="AK5" s="354"/>
    </row>
    <row r="6" spans="1:37" s="356" customFormat="1">
      <c r="A6" s="1051">
        <v>4</v>
      </c>
      <c r="B6" s="354" t="s">
        <v>5456</v>
      </c>
      <c r="C6" s="354" t="s">
        <v>5464</v>
      </c>
      <c r="D6" s="354" t="s">
        <v>5458</v>
      </c>
      <c r="E6" s="354" t="s">
        <v>5459</v>
      </c>
      <c r="F6" s="354" t="s">
        <v>5460</v>
      </c>
      <c r="G6" s="354"/>
      <c r="H6" s="354"/>
      <c r="I6" s="354"/>
      <c r="J6" s="354"/>
      <c r="K6" s="354"/>
      <c r="L6" s="354"/>
      <c r="M6" s="354" t="s">
        <v>113</v>
      </c>
      <c r="N6" s="354" t="s">
        <v>113</v>
      </c>
      <c r="O6" s="354" t="s">
        <v>5461</v>
      </c>
      <c r="P6" s="354"/>
      <c r="Q6" s="354"/>
      <c r="R6" s="354"/>
      <c r="S6" s="354"/>
      <c r="T6" s="354"/>
      <c r="U6" s="354">
        <v>12012041600070</v>
      </c>
      <c r="V6" s="354" t="s">
        <v>68</v>
      </c>
      <c r="W6" s="354" t="s">
        <v>68</v>
      </c>
      <c r="X6" s="354" t="s">
        <v>68</v>
      </c>
      <c r="Y6" s="354" t="s">
        <v>68</v>
      </c>
      <c r="Z6" s="354" t="s">
        <v>69</v>
      </c>
      <c r="AA6" s="354"/>
      <c r="AB6" s="354">
        <v>18000000021</v>
      </c>
      <c r="AC6" s="355">
        <v>11</v>
      </c>
      <c r="AD6" s="355">
        <v>0</v>
      </c>
      <c r="AE6" s="355">
        <v>0</v>
      </c>
      <c r="AF6" s="1043">
        <v>17.600000000000001</v>
      </c>
      <c r="AG6" s="1043">
        <v>0</v>
      </c>
      <c r="AH6" s="1043">
        <f t="shared" si="0"/>
        <v>17.600000000000001</v>
      </c>
      <c r="AI6" s="1043">
        <f t="shared" si="1"/>
        <v>18.832000000000004</v>
      </c>
    </row>
    <row r="7" spans="1:37" s="356" customFormat="1">
      <c r="A7" s="1051">
        <v>5</v>
      </c>
      <c r="B7" s="354" t="s">
        <v>5456</v>
      </c>
      <c r="C7" s="354" t="s">
        <v>5465</v>
      </c>
      <c r="D7" s="354" t="s">
        <v>5458</v>
      </c>
      <c r="E7" s="354" t="s">
        <v>5459</v>
      </c>
      <c r="F7" s="354" t="s">
        <v>5460</v>
      </c>
      <c r="G7" s="354"/>
      <c r="H7" s="354"/>
      <c r="I7" s="354"/>
      <c r="J7" s="354"/>
      <c r="K7" s="354"/>
      <c r="L7" s="354"/>
      <c r="M7" s="354" t="s">
        <v>113</v>
      </c>
      <c r="N7" s="354" t="s">
        <v>113</v>
      </c>
      <c r="O7" s="354" t="s">
        <v>5461</v>
      </c>
      <c r="P7" s="354"/>
      <c r="Q7" s="354"/>
      <c r="R7" s="354"/>
      <c r="S7" s="354"/>
      <c r="T7" s="354"/>
      <c r="U7" s="354">
        <v>12012041600066</v>
      </c>
      <c r="V7" s="354" t="s">
        <v>68</v>
      </c>
      <c r="W7" s="354" t="s">
        <v>68</v>
      </c>
      <c r="X7" s="354" t="s">
        <v>68</v>
      </c>
      <c r="Y7" s="354" t="s">
        <v>68</v>
      </c>
      <c r="Z7" s="354" t="s">
        <v>69</v>
      </c>
      <c r="AA7" s="354"/>
      <c r="AB7" s="354">
        <v>18000000021</v>
      </c>
      <c r="AC7" s="355">
        <v>11</v>
      </c>
      <c r="AD7" s="355">
        <v>0</v>
      </c>
      <c r="AE7" s="355">
        <v>0</v>
      </c>
      <c r="AF7" s="1043">
        <v>17.600000000000001</v>
      </c>
      <c r="AG7" s="1043">
        <v>0</v>
      </c>
      <c r="AH7" s="1043">
        <f t="shared" si="0"/>
        <v>17.600000000000001</v>
      </c>
      <c r="AI7" s="1043">
        <f t="shared" si="1"/>
        <v>18.832000000000004</v>
      </c>
    </row>
    <row r="8" spans="1:37" s="356" customFormat="1">
      <c r="A8" s="1051">
        <v>6</v>
      </c>
      <c r="B8" s="354" t="s">
        <v>5456</v>
      </c>
      <c r="C8" s="354" t="s">
        <v>5466</v>
      </c>
      <c r="D8" s="354" t="s">
        <v>5458</v>
      </c>
      <c r="E8" s="354" t="s">
        <v>5459</v>
      </c>
      <c r="F8" s="354" t="s">
        <v>5460</v>
      </c>
      <c r="G8" s="354"/>
      <c r="H8" s="354"/>
      <c r="I8" s="354"/>
      <c r="J8" s="354"/>
      <c r="K8" s="354"/>
      <c r="L8" s="354"/>
      <c r="M8" s="354" t="s">
        <v>113</v>
      </c>
      <c r="N8" s="354" t="s">
        <v>113</v>
      </c>
      <c r="O8" s="354" t="s">
        <v>5461</v>
      </c>
      <c r="P8" s="354"/>
      <c r="Q8" s="354"/>
      <c r="R8" s="354"/>
      <c r="S8" s="354"/>
      <c r="T8" s="354"/>
      <c r="U8" s="354">
        <v>12011083100413</v>
      </c>
      <c r="V8" s="354" t="s">
        <v>68</v>
      </c>
      <c r="W8" s="354" t="s">
        <v>68</v>
      </c>
      <c r="X8" s="354" t="s">
        <v>68</v>
      </c>
      <c r="Y8" s="354" t="s">
        <v>68</v>
      </c>
      <c r="Z8" s="354" t="s">
        <v>69</v>
      </c>
      <c r="AA8" s="354"/>
      <c r="AB8" s="354">
        <v>18000000021</v>
      </c>
      <c r="AC8" s="355">
        <v>11</v>
      </c>
      <c r="AD8" s="355">
        <v>0</v>
      </c>
      <c r="AE8" s="355">
        <v>0</v>
      </c>
      <c r="AF8" s="1043">
        <v>17.600000000000001</v>
      </c>
      <c r="AG8" s="1043">
        <v>0</v>
      </c>
      <c r="AH8" s="1043">
        <f t="shared" si="0"/>
        <v>17.600000000000001</v>
      </c>
      <c r="AI8" s="1043">
        <f t="shared" si="1"/>
        <v>18.832000000000004</v>
      </c>
    </row>
    <row r="9" spans="1:37" s="356" customFormat="1">
      <c r="A9" s="1051">
        <v>7</v>
      </c>
      <c r="B9" s="354" t="s">
        <v>5456</v>
      </c>
      <c r="C9" s="354" t="s">
        <v>5467</v>
      </c>
      <c r="D9" s="354" t="s">
        <v>5458</v>
      </c>
      <c r="E9" s="354" t="s">
        <v>5459</v>
      </c>
      <c r="F9" s="354" t="s">
        <v>5460</v>
      </c>
      <c r="G9" s="354"/>
      <c r="H9" s="354"/>
      <c r="I9" s="354"/>
      <c r="J9" s="354"/>
      <c r="K9" s="354"/>
      <c r="L9" s="354"/>
      <c r="M9" s="354" t="s">
        <v>113</v>
      </c>
      <c r="N9" s="354" t="s">
        <v>113</v>
      </c>
      <c r="O9" s="354" t="s">
        <v>5461</v>
      </c>
      <c r="P9" s="354"/>
      <c r="Q9" s="354"/>
      <c r="R9" s="354"/>
      <c r="S9" s="354"/>
      <c r="T9" s="354"/>
      <c r="U9" s="354">
        <v>12012011800928</v>
      </c>
      <c r="V9" s="354" t="s">
        <v>68</v>
      </c>
      <c r="W9" s="354" t="s">
        <v>68</v>
      </c>
      <c r="X9" s="354" t="s">
        <v>68</v>
      </c>
      <c r="Y9" s="354" t="s">
        <v>68</v>
      </c>
      <c r="Z9" s="354" t="s">
        <v>69</v>
      </c>
      <c r="AA9" s="354"/>
      <c r="AB9" s="354">
        <v>18000000021</v>
      </c>
      <c r="AC9" s="355">
        <v>11</v>
      </c>
      <c r="AD9" s="355">
        <v>0</v>
      </c>
      <c r="AE9" s="355">
        <v>0</v>
      </c>
      <c r="AF9" s="1043">
        <v>17.600000000000001</v>
      </c>
      <c r="AG9" s="1043">
        <v>0</v>
      </c>
      <c r="AH9" s="1043">
        <f t="shared" si="0"/>
        <v>17.600000000000001</v>
      </c>
      <c r="AI9" s="1043">
        <f t="shared" si="1"/>
        <v>18.832000000000004</v>
      </c>
    </row>
    <row r="10" spans="1:37" s="356" customFormat="1">
      <c r="A10" s="1051">
        <v>8</v>
      </c>
      <c r="B10" s="354" t="s">
        <v>5456</v>
      </c>
      <c r="C10" s="354" t="s">
        <v>5468</v>
      </c>
      <c r="D10" s="354" t="s">
        <v>5458</v>
      </c>
      <c r="E10" s="354" t="s">
        <v>5459</v>
      </c>
      <c r="F10" s="354" t="s">
        <v>5460</v>
      </c>
      <c r="G10" s="354"/>
      <c r="H10" s="354"/>
      <c r="I10" s="354"/>
      <c r="J10" s="354"/>
      <c r="K10" s="354"/>
      <c r="L10" s="354"/>
      <c r="M10" s="354" t="s">
        <v>113</v>
      </c>
      <c r="N10" s="354" t="s">
        <v>113</v>
      </c>
      <c r="O10" s="354" t="s">
        <v>5461</v>
      </c>
      <c r="P10" s="354"/>
      <c r="Q10" s="354"/>
      <c r="R10" s="354"/>
      <c r="S10" s="354"/>
      <c r="T10" s="354"/>
      <c r="U10" s="354">
        <v>12011101301178</v>
      </c>
      <c r="V10" s="354" t="s">
        <v>68</v>
      </c>
      <c r="W10" s="354" t="s">
        <v>68</v>
      </c>
      <c r="X10" s="354" t="s">
        <v>68</v>
      </c>
      <c r="Y10" s="354" t="s">
        <v>68</v>
      </c>
      <c r="Z10" s="354" t="s">
        <v>69</v>
      </c>
      <c r="AA10" s="354"/>
      <c r="AB10" s="354">
        <v>18000000021</v>
      </c>
      <c r="AC10" s="355">
        <v>11</v>
      </c>
      <c r="AD10" s="355">
        <v>0</v>
      </c>
      <c r="AE10" s="355">
        <v>0</v>
      </c>
      <c r="AF10" s="1043">
        <v>17.600000000000001</v>
      </c>
      <c r="AG10" s="1043">
        <v>0</v>
      </c>
      <c r="AH10" s="1043">
        <f t="shared" si="0"/>
        <v>17.600000000000001</v>
      </c>
      <c r="AI10" s="1043">
        <f t="shared" si="1"/>
        <v>18.832000000000004</v>
      </c>
    </row>
    <row r="11" spans="1:37" s="356" customFormat="1">
      <c r="A11" s="1051">
        <v>9</v>
      </c>
      <c r="B11" s="354" t="s">
        <v>5456</v>
      </c>
      <c r="C11" s="354" t="s">
        <v>5469</v>
      </c>
      <c r="D11" s="354" t="s">
        <v>5458</v>
      </c>
      <c r="E11" s="354" t="s">
        <v>5459</v>
      </c>
      <c r="F11" s="354" t="s">
        <v>5460</v>
      </c>
      <c r="G11" s="354"/>
      <c r="H11" s="354"/>
      <c r="I11" s="354"/>
      <c r="J11" s="354"/>
      <c r="K11" s="354"/>
      <c r="L11" s="354"/>
      <c r="M11" s="354" t="s">
        <v>113</v>
      </c>
      <c r="N11" s="354" t="s">
        <v>113</v>
      </c>
      <c r="O11" s="354" t="s">
        <v>5461</v>
      </c>
      <c r="P11" s="354"/>
      <c r="Q11" s="354"/>
      <c r="R11" s="354"/>
      <c r="S11" s="354"/>
      <c r="T11" s="354"/>
      <c r="U11" s="354">
        <v>12010101200129</v>
      </c>
      <c r="V11" s="354" t="s">
        <v>68</v>
      </c>
      <c r="W11" s="354" t="s">
        <v>68</v>
      </c>
      <c r="X11" s="354" t="s">
        <v>68</v>
      </c>
      <c r="Y11" s="354" t="s">
        <v>68</v>
      </c>
      <c r="Z11" s="354" t="s">
        <v>69</v>
      </c>
      <c r="AA11" s="354"/>
      <c r="AB11" s="354">
        <v>18000000021</v>
      </c>
      <c r="AC11" s="355">
        <v>11</v>
      </c>
      <c r="AD11" s="355">
        <v>0</v>
      </c>
      <c r="AE11" s="355">
        <v>0</v>
      </c>
      <c r="AF11" s="1043">
        <v>17.600000000000001</v>
      </c>
      <c r="AG11" s="1043">
        <v>0</v>
      </c>
      <c r="AH11" s="1043">
        <f t="shared" si="0"/>
        <v>17.600000000000001</v>
      </c>
      <c r="AI11" s="1043">
        <f t="shared" si="1"/>
        <v>18.832000000000004</v>
      </c>
    </row>
    <row r="12" spans="1:37" s="356" customFormat="1">
      <c r="A12" s="1051">
        <v>10</v>
      </c>
      <c r="B12" s="354" t="s">
        <v>5456</v>
      </c>
      <c r="C12" s="354" t="s">
        <v>5470</v>
      </c>
      <c r="D12" s="354" t="s">
        <v>5458</v>
      </c>
      <c r="E12" s="354" t="s">
        <v>5459</v>
      </c>
      <c r="F12" s="354" t="s">
        <v>5460</v>
      </c>
      <c r="G12" s="354"/>
      <c r="H12" s="354"/>
      <c r="I12" s="354"/>
      <c r="J12" s="354"/>
      <c r="K12" s="354"/>
      <c r="L12" s="354"/>
      <c r="M12" s="354" t="s">
        <v>113</v>
      </c>
      <c r="N12" s="354" t="s">
        <v>113</v>
      </c>
      <c r="O12" s="354" t="s">
        <v>5461</v>
      </c>
      <c r="P12" s="354"/>
      <c r="Q12" s="354"/>
      <c r="R12" s="354"/>
      <c r="S12" s="354"/>
      <c r="T12" s="354"/>
      <c r="U12" s="354">
        <v>12012041600061</v>
      </c>
      <c r="V12" s="354" t="s">
        <v>68</v>
      </c>
      <c r="W12" s="354" t="s">
        <v>68</v>
      </c>
      <c r="X12" s="354" t="s">
        <v>68</v>
      </c>
      <c r="Y12" s="354" t="s">
        <v>68</v>
      </c>
      <c r="Z12" s="354" t="s">
        <v>69</v>
      </c>
      <c r="AA12" s="354"/>
      <c r="AB12" s="354">
        <v>18000000021</v>
      </c>
      <c r="AC12" s="355">
        <v>11</v>
      </c>
      <c r="AD12" s="355">
        <v>0</v>
      </c>
      <c r="AE12" s="355">
        <v>0</v>
      </c>
      <c r="AF12" s="1043">
        <v>17.600000000000001</v>
      </c>
      <c r="AG12" s="1043">
        <v>0</v>
      </c>
      <c r="AH12" s="1043">
        <f t="shared" si="0"/>
        <v>17.600000000000001</v>
      </c>
      <c r="AI12" s="1043">
        <f t="shared" si="1"/>
        <v>18.832000000000004</v>
      </c>
    </row>
    <row r="13" spans="1:37" s="356" customFormat="1">
      <c r="A13" s="1051">
        <v>11</v>
      </c>
      <c r="B13" s="354" t="s">
        <v>5456</v>
      </c>
      <c r="C13" s="354" t="s">
        <v>5471</v>
      </c>
      <c r="D13" s="354" t="s">
        <v>5458</v>
      </c>
      <c r="E13" s="354" t="s">
        <v>5459</v>
      </c>
      <c r="F13" s="354" t="s">
        <v>5460</v>
      </c>
      <c r="G13" s="354"/>
      <c r="H13" s="354"/>
      <c r="I13" s="354"/>
      <c r="J13" s="354"/>
      <c r="K13" s="354"/>
      <c r="L13" s="354"/>
      <c r="M13" s="354" t="s">
        <v>113</v>
      </c>
      <c r="N13" s="354" t="s">
        <v>113</v>
      </c>
      <c r="O13" s="354" t="s">
        <v>5461</v>
      </c>
      <c r="P13" s="354"/>
      <c r="Q13" s="354"/>
      <c r="R13" s="354"/>
      <c r="S13" s="354"/>
      <c r="T13" s="354"/>
      <c r="U13" s="354">
        <v>12011101301168</v>
      </c>
      <c r="V13" s="354" t="s">
        <v>68</v>
      </c>
      <c r="W13" s="354" t="s">
        <v>68</v>
      </c>
      <c r="X13" s="354" t="s">
        <v>68</v>
      </c>
      <c r="Y13" s="354" t="s">
        <v>68</v>
      </c>
      <c r="Z13" s="354" t="s">
        <v>69</v>
      </c>
      <c r="AA13" s="354"/>
      <c r="AB13" s="354">
        <v>18000000021</v>
      </c>
      <c r="AC13" s="355">
        <v>11</v>
      </c>
      <c r="AD13" s="355">
        <v>0</v>
      </c>
      <c r="AE13" s="355">
        <v>0</v>
      </c>
      <c r="AF13" s="1043">
        <v>17.600000000000001</v>
      </c>
      <c r="AG13" s="1043">
        <v>0</v>
      </c>
      <c r="AH13" s="1043">
        <f t="shared" si="0"/>
        <v>17.600000000000001</v>
      </c>
      <c r="AI13" s="1043">
        <f t="shared" si="1"/>
        <v>18.832000000000004</v>
      </c>
    </row>
    <row r="14" spans="1:37" s="356" customFormat="1">
      <c r="A14" s="1051">
        <v>12</v>
      </c>
      <c r="B14" s="354" t="s">
        <v>5456</v>
      </c>
      <c r="C14" s="354" t="s">
        <v>5472</v>
      </c>
      <c r="D14" s="354" t="s">
        <v>5458</v>
      </c>
      <c r="E14" s="354" t="s">
        <v>5459</v>
      </c>
      <c r="F14" s="354" t="s">
        <v>5460</v>
      </c>
      <c r="G14" s="354"/>
      <c r="H14" s="354"/>
      <c r="I14" s="354"/>
      <c r="J14" s="354"/>
      <c r="K14" s="354"/>
      <c r="L14" s="354"/>
      <c r="M14" s="354" t="s">
        <v>113</v>
      </c>
      <c r="N14" s="354" t="s">
        <v>113</v>
      </c>
      <c r="O14" s="354" t="s">
        <v>5461</v>
      </c>
      <c r="P14" s="354"/>
      <c r="Q14" s="354"/>
      <c r="R14" s="354"/>
      <c r="S14" s="354"/>
      <c r="T14" s="354"/>
      <c r="U14" s="354">
        <v>12012041600063</v>
      </c>
      <c r="V14" s="354" t="s">
        <v>68</v>
      </c>
      <c r="W14" s="354" t="s">
        <v>68</v>
      </c>
      <c r="X14" s="354" t="s">
        <v>68</v>
      </c>
      <c r="Y14" s="354" t="s">
        <v>68</v>
      </c>
      <c r="Z14" s="354" t="s">
        <v>69</v>
      </c>
      <c r="AA14" s="354"/>
      <c r="AB14" s="354">
        <v>18000000021</v>
      </c>
      <c r="AC14" s="355">
        <v>11</v>
      </c>
      <c r="AD14" s="355">
        <v>0</v>
      </c>
      <c r="AE14" s="355">
        <v>0</v>
      </c>
      <c r="AF14" s="1043">
        <v>17.600000000000001</v>
      </c>
      <c r="AG14" s="1043">
        <v>0</v>
      </c>
      <c r="AH14" s="1043">
        <f t="shared" si="0"/>
        <v>17.600000000000001</v>
      </c>
      <c r="AI14" s="1043">
        <f t="shared" si="1"/>
        <v>18.832000000000004</v>
      </c>
    </row>
    <row r="15" spans="1:37" s="356" customFormat="1">
      <c r="A15" s="1051">
        <v>13</v>
      </c>
      <c r="B15" s="354" t="s">
        <v>5456</v>
      </c>
      <c r="C15" s="354" t="s">
        <v>5473</v>
      </c>
      <c r="D15" s="354" t="s">
        <v>5458</v>
      </c>
      <c r="E15" s="354" t="s">
        <v>5459</v>
      </c>
      <c r="F15" s="354" t="s">
        <v>5460</v>
      </c>
      <c r="G15" s="354"/>
      <c r="H15" s="354"/>
      <c r="I15" s="354"/>
      <c r="J15" s="354"/>
      <c r="K15" s="354"/>
      <c r="L15" s="354"/>
      <c r="M15" s="354" t="s">
        <v>113</v>
      </c>
      <c r="N15" s="354" t="s">
        <v>113</v>
      </c>
      <c r="O15" s="354" t="s">
        <v>5461</v>
      </c>
      <c r="P15" s="354"/>
      <c r="Q15" s="354"/>
      <c r="R15" s="354"/>
      <c r="S15" s="354"/>
      <c r="T15" s="354"/>
      <c r="U15" s="354">
        <v>12012011801450</v>
      </c>
      <c r="V15" s="354" t="s">
        <v>68</v>
      </c>
      <c r="W15" s="354" t="s">
        <v>68</v>
      </c>
      <c r="X15" s="354" t="s">
        <v>68</v>
      </c>
      <c r="Y15" s="354" t="s">
        <v>68</v>
      </c>
      <c r="Z15" s="354" t="s">
        <v>69</v>
      </c>
      <c r="AA15" s="354"/>
      <c r="AB15" s="354">
        <v>18000000021</v>
      </c>
      <c r="AC15" s="355">
        <v>11</v>
      </c>
      <c r="AD15" s="355">
        <v>0</v>
      </c>
      <c r="AE15" s="355">
        <v>0</v>
      </c>
      <c r="AF15" s="1043">
        <v>17.600000000000001</v>
      </c>
      <c r="AG15" s="1043">
        <v>0</v>
      </c>
      <c r="AH15" s="1043">
        <f t="shared" si="0"/>
        <v>17.600000000000001</v>
      </c>
      <c r="AI15" s="1043">
        <f t="shared" si="1"/>
        <v>18.832000000000004</v>
      </c>
    </row>
    <row r="16" spans="1:37" s="356" customFormat="1">
      <c r="A16" s="1051">
        <v>14</v>
      </c>
      <c r="B16" s="354" t="s">
        <v>5456</v>
      </c>
      <c r="C16" s="354" t="s">
        <v>5474</v>
      </c>
      <c r="D16" s="354" t="s">
        <v>5458</v>
      </c>
      <c r="E16" s="354" t="s">
        <v>5459</v>
      </c>
      <c r="F16" s="354" t="s">
        <v>5460</v>
      </c>
      <c r="G16" s="354"/>
      <c r="H16" s="354"/>
      <c r="I16" s="354"/>
      <c r="J16" s="354"/>
      <c r="K16" s="354"/>
      <c r="L16" s="354"/>
      <c r="M16" s="354" t="s">
        <v>113</v>
      </c>
      <c r="N16" s="354" t="s">
        <v>113</v>
      </c>
      <c r="O16" s="354" t="s">
        <v>5461</v>
      </c>
      <c r="P16" s="354"/>
      <c r="Q16" s="354"/>
      <c r="R16" s="354"/>
      <c r="S16" s="354"/>
      <c r="T16" s="354"/>
      <c r="U16" s="354">
        <v>12012011801373</v>
      </c>
      <c r="V16" s="354" t="s">
        <v>68</v>
      </c>
      <c r="W16" s="354" t="s">
        <v>68</v>
      </c>
      <c r="X16" s="354" t="s">
        <v>68</v>
      </c>
      <c r="Y16" s="354" t="s">
        <v>68</v>
      </c>
      <c r="Z16" s="354" t="s">
        <v>69</v>
      </c>
      <c r="AA16" s="354"/>
      <c r="AB16" s="354">
        <v>18000000021</v>
      </c>
      <c r="AC16" s="355">
        <v>11</v>
      </c>
      <c r="AD16" s="355">
        <v>0</v>
      </c>
      <c r="AE16" s="355">
        <v>0</v>
      </c>
      <c r="AF16" s="1043">
        <v>17.600000000000001</v>
      </c>
      <c r="AG16" s="1043">
        <v>0</v>
      </c>
      <c r="AH16" s="1043">
        <f t="shared" si="0"/>
        <v>17.600000000000001</v>
      </c>
      <c r="AI16" s="1043">
        <f t="shared" si="1"/>
        <v>18.832000000000004</v>
      </c>
    </row>
    <row r="17" spans="1:35" s="356" customFormat="1">
      <c r="A17" s="1051">
        <v>15</v>
      </c>
      <c r="B17" s="354" t="s">
        <v>5456</v>
      </c>
      <c r="C17" s="354" t="s">
        <v>5475</v>
      </c>
      <c r="D17" s="354" t="s">
        <v>5458</v>
      </c>
      <c r="E17" s="354" t="s">
        <v>5459</v>
      </c>
      <c r="F17" s="354" t="s">
        <v>5460</v>
      </c>
      <c r="G17" s="354"/>
      <c r="H17" s="354"/>
      <c r="I17" s="354"/>
      <c r="J17" s="354"/>
      <c r="K17" s="354"/>
      <c r="L17" s="354"/>
      <c r="M17" s="354" t="s">
        <v>113</v>
      </c>
      <c r="N17" s="354" t="s">
        <v>113</v>
      </c>
      <c r="O17" s="354" t="s">
        <v>5461</v>
      </c>
      <c r="P17" s="354"/>
      <c r="Q17" s="354"/>
      <c r="R17" s="354"/>
      <c r="S17" s="354"/>
      <c r="T17" s="354"/>
      <c r="U17" s="354">
        <v>12011101301177</v>
      </c>
      <c r="V17" s="354" t="s">
        <v>68</v>
      </c>
      <c r="W17" s="354" t="s">
        <v>68</v>
      </c>
      <c r="X17" s="354" t="s">
        <v>68</v>
      </c>
      <c r="Y17" s="354" t="s">
        <v>68</v>
      </c>
      <c r="Z17" s="354" t="s">
        <v>69</v>
      </c>
      <c r="AA17" s="354"/>
      <c r="AB17" s="354">
        <v>18000000021</v>
      </c>
      <c r="AC17" s="355">
        <v>11</v>
      </c>
      <c r="AD17" s="355">
        <v>0</v>
      </c>
      <c r="AE17" s="355">
        <v>0</v>
      </c>
      <c r="AF17" s="1043">
        <v>17.600000000000001</v>
      </c>
      <c r="AG17" s="1043">
        <v>0</v>
      </c>
      <c r="AH17" s="1043">
        <f t="shared" si="0"/>
        <v>17.600000000000001</v>
      </c>
      <c r="AI17" s="1043">
        <f t="shared" si="1"/>
        <v>18.832000000000004</v>
      </c>
    </row>
    <row r="18" spans="1:35" s="356" customFormat="1">
      <c r="A18" s="1051">
        <v>16</v>
      </c>
      <c r="B18" s="354" t="s">
        <v>5456</v>
      </c>
      <c r="C18" s="354" t="s">
        <v>5476</v>
      </c>
      <c r="D18" s="354" t="s">
        <v>5458</v>
      </c>
      <c r="E18" s="354" t="s">
        <v>5459</v>
      </c>
      <c r="F18" s="354" t="s">
        <v>5460</v>
      </c>
      <c r="G18" s="354"/>
      <c r="H18" s="354"/>
      <c r="I18" s="354"/>
      <c r="J18" s="354"/>
      <c r="K18" s="354"/>
      <c r="L18" s="354"/>
      <c r="M18" s="354" t="s">
        <v>113</v>
      </c>
      <c r="N18" s="354" t="s">
        <v>113</v>
      </c>
      <c r="O18" s="354" t="s">
        <v>5461</v>
      </c>
      <c r="P18" s="354"/>
      <c r="Q18" s="354"/>
      <c r="R18" s="354"/>
      <c r="S18" s="354"/>
      <c r="T18" s="354"/>
      <c r="U18" s="354">
        <v>12010101200025</v>
      </c>
      <c r="V18" s="354" t="s">
        <v>68</v>
      </c>
      <c r="W18" s="354" t="s">
        <v>68</v>
      </c>
      <c r="X18" s="354" t="s">
        <v>68</v>
      </c>
      <c r="Y18" s="354" t="s">
        <v>68</v>
      </c>
      <c r="Z18" s="354" t="s">
        <v>69</v>
      </c>
      <c r="AA18" s="354"/>
      <c r="AB18" s="354">
        <v>18000000021</v>
      </c>
      <c r="AC18" s="355">
        <v>11</v>
      </c>
      <c r="AD18" s="355">
        <v>0</v>
      </c>
      <c r="AE18" s="355">
        <v>0</v>
      </c>
      <c r="AF18" s="1043">
        <v>17.600000000000001</v>
      </c>
      <c r="AG18" s="1043">
        <v>0</v>
      </c>
      <c r="AH18" s="1043">
        <f t="shared" si="0"/>
        <v>17.600000000000001</v>
      </c>
      <c r="AI18" s="1043">
        <f t="shared" si="1"/>
        <v>18.832000000000004</v>
      </c>
    </row>
    <row r="19" spans="1:35" s="356" customFormat="1">
      <c r="A19" s="1051">
        <v>17</v>
      </c>
      <c r="B19" s="354" t="s">
        <v>5456</v>
      </c>
      <c r="C19" s="354" t="s">
        <v>5477</v>
      </c>
      <c r="D19" s="354" t="s">
        <v>5458</v>
      </c>
      <c r="E19" s="354" t="s">
        <v>5459</v>
      </c>
      <c r="F19" s="354" t="s">
        <v>5460</v>
      </c>
      <c r="G19" s="354"/>
      <c r="H19" s="354"/>
      <c r="I19" s="354"/>
      <c r="J19" s="354"/>
      <c r="K19" s="354"/>
      <c r="L19" s="354"/>
      <c r="M19" s="354" t="s">
        <v>113</v>
      </c>
      <c r="N19" s="354" t="s">
        <v>113</v>
      </c>
      <c r="O19" s="354" t="s">
        <v>5461</v>
      </c>
      <c r="P19" s="354"/>
      <c r="Q19" s="354"/>
      <c r="R19" s="354"/>
      <c r="S19" s="354"/>
      <c r="T19" s="354"/>
      <c r="U19" s="354">
        <v>12011083100346</v>
      </c>
      <c r="V19" s="354" t="s">
        <v>68</v>
      </c>
      <c r="W19" s="354" t="s">
        <v>68</v>
      </c>
      <c r="X19" s="354" t="s">
        <v>68</v>
      </c>
      <c r="Y19" s="354" t="s">
        <v>68</v>
      </c>
      <c r="Z19" s="354" t="s">
        <v>69</v>
      </c>
      <c r="AA19" s="354"/>
      <c r="AB19" s="354">
        <v>18000000021</v>
      </c>
      <c r="AC19" s="355">
        <v>11</v>
      </c>
      <c r="AD19" s="355">
        <v>0</v>
      </c>
      <c r="AE19" s="355">
        <v>0</v>
      </c>
      <c r="AF19" s="1043">
        <v>17.600000000000001</v>
      </c>
      <c r="AG19" s="1043">
        <v>0</v>
      </c>
      <c r="AH19" s="1043">
        <f t="shared" si="0"/>
        <v>17.600000000000001</v>
      </c>
      <c r="AI19" s="1043">
        <f t="shared" si="1"/>
        <v>18.832000000000004</v>
      </c>
    </row>
    <row r="20" spans="1:35" s="356" customFormat="1">
      <c r="A20" s="1051">
        <v>18</v>
      </c>
      <c r="B20" s="354" t="s">
        <v>5456</v>
      </c>
      <c r="C20" s="354" t="s">
        <v>5478</v>
      </c>
      <c r="D20" s="354" t="s">
        <v>5458</v>
      </c>
      <c r="E20" s="354" t="s">
        <v>5459</v>
      </c>
      <c r="F20" s="354" t="s">
        <v>5460</v>
      </c>
      <c r="G20" s="354"/>
      <c r="H20" s="354"/>
      <c r="I20" s="354"/>
      <c r="J20" s="354"/>
      <c r="K20" s="354"/>
      <c r="L20" s="354"/>
      <c r="M20" s="354" t="s">
        <v>113</v>
      </c>
      <c r="N20" s="354" t="s">
        <v>113</v>
      </c>
      <c r="O20" s="354" t="s">
        <v>5461</v>
      </c>
      <c r="P20" s="354"/>
      <c r="Q20" s="354"/>
      <c r="R20" s="354"/>
      <c r="S20" s="354"/>
      <c r="T20" s="354"/>
      <c r="U20" s="354">
        <v>12011012100097</v>
      </c>
      <c r="V20" s="354" t="s">
        <v>68</v>
      </c>
      <c r="W20" s="354" t="s">
        <v>68</v>
      </c>
      <c r="X20" s="354" t="s">
        <v>68</v>
      </c>
      <c r="Y20" s="354" t="s">
        <v>68</v>
      </c>
      <c r="Z20" s="354" t="s">
        <v>69</v>
      </c>
      <c r="AA20" s="354"/>
      <c r="AB20" s="354">
        <v>18000000021</v>
      </c>
      <c r="AC20" s="355">
        <v>11</v>
      </c>
      <c r="AD20" s="355">
        <v>0</v>
      </c>
      <c r="AE20" s="355">
        <v>0</v>
      </c>
      <c r="AF20" s="1043">
        <v>17.600000000000001</v>
      </c>
      <c r="AG20" s="1043">
        <v>0</v>
      </c>
      <c r="AH20" s="1043">
        <f t="shared" si="0"/>
        <v>17.600000000000001</v>
      </c>
      <c r="AI20" s="1043">
        <f t="shared" si="1"/>
        <v>18.832000000000004</v>
      </c>
    </row>
    <row r="21" spans="1:35" s="356" customFormat="1">
      <c r="A21" s="1051">
        <v>19</v>
      </c>
      <c r="B21" s="354" t="s">
        <v>5456</v>
      </c>
      <c r="C21" s="354" t="s">
        <v>5479</v>
      </c>
      <c r="D21" s="354" t="s">
        <v>5458</v>
      </c>
      <c r="E21" s="354" t="s">
        <v>5459</v>
      </c>
      <c r="F21" s="354" t="s">
        <v>5460</v>
      </c>
      <c r="G21" s="354"/>
      <c r="H21" s="354"/>
      <c r="I21" s="354"/>
      <c r="J21" s="354"/>
      <c r="K21" s="354"/>
      <c r="L21" s="354"/>
      <c r="M21" s="354" t="s">
        <v>113</v>
      </c>
      <c r="N21" s="354" t="s">
        <v>113</v>
      </c>
      <c r="O21" s="354" t="s">
        <v>5461</v>
      </c>
      <c r="P21" s="354"/>
      <c r="Q21" s="354"/>
      <c r="R21" s="354"/>
      <c r="S21" s="354"/>
      <c r="T21" s="354"/>
      <c r="U21" s="354">
        <v>12010011200099</v>
      </c>
      <c r="V21" s="354" t="s">
        <v>68</v>
      </c>
      <c r="W21" s="354" t="s">
        <v>68</v>
      </c>
      <c r="X21" s="354" t="s">
        <v>68</v>
      </c>
      <c r="Y21" s="354" t="s">
        <v>68</v>
      </c>
      <c r="Z21" s="354" t="s">
        <v>69</v>
      </c>
      <c r="AA21" s="354"/>
      <c r="AB21" s="354">
        <v>18000000021</v>
      </c>
      <c r="AC21" s="355">
        <v>11</v>
      </c>
      <c r="AD21" s="355">
        <v>0</v>
      </c>
      <c r="AE21" s="355">
        <v>0</v>
      </c>
      <c r="AF21" s="1043">
        <v>17.600000000000001</v>
      </c>
      <c r="AG21" s="1043">
        <v>0</v>
      </c>
      <c r="AH21" s="1043">
        <f t="shared" si="0"/>
        <v>17.600000000000001</v>
      </c>
      <c r="AI21" s="1043">
        <f t="shared" si="1"/>
        <v>18.832000000000004</v>
      </c>
    </row>
    <row r="22" spans="1:35" s="356" customFormat="1">
      <c r="A22" s="1051">
        <v>20</v>
      </c>
      <c r="B22" s="354" t="s">
        <v>5456</v>
      </c>
      <c r="C22" s="354" t="s">
        <v>5480</v>
      </c>
      <c r="D22" s="354" t="s">
        <v>5458</v>
      </c>
      <c r="E22" s="354" t="s">
        <v>5459</v>
      </c>
      <c r="F22" s="354" t="s">
        <v>5460</v>
      </c>
      <c r="G22" s="354"/>
      <c r="H22" s="354"/>
      <c r="I22" s="354"/>
      <c r="J22" s="354"/>
      <c r="K22" s="354"/>
      <c r="L22" s="354"/>
      <c r="M22" s="354" t="s">
        <v>113</v>
      </c>
      <c r="N22" s="354" t="s">
        <v>113</v>
      </c>
      <c r="O22" s="354" t="s">
        <v>5461</v>
      </c>
      <c r="P22" s="354"/>
      <c r="Q22" s="354"/>
      <c r="R22" s="354"/>
      <c r="S22" s="354"/>
      <c r="T22" s="354"/>
      <c r="U22" s="354">
        <v>12011083100334</v>
      </c>
      <c r="V22" s="354" t="s">
        <v>68</v>
      </c>
      <c r="W22" s="354" t="s">
        <v>68</v>
      </c>
      <c r="X22" s="354" t="s">
        <v>68</v>
      </c>
      <c r="Y22" s="354" t="s">
        <v>68</v>
      </c>
      <c r="Z22" s="354" t="s">
        <v>69</v>
      </c>
      <c r="AA22" s="354"/>
      <c r="AB22" s="354">
        <v>18000000021</v>
      </c>
      <c r="AC22" s="355">
        <v>11</v>
      </c>
      <c r="AD22" s="355">
        <v>0</v>
      </c>
      <c r="AE22" s="355">
        <v>0</v>
      </c>
      <c r="AF22" s="1043">
        <v>17.600000000000001</v>
      </c>
      <c r="AG22" s="1043">
        <v>0</v>
      </c>
      <c r="AH22" s="1043">
        <f t="shared" si="0"/>
        <v>17.600000000000001</v>
      </c>
      <c r="AI22" s="1043">
        <f t="shared" si="1"/>
        <v>18.832000000000004</v>
      </c>
    </row>
    <row r="23" spans="1:35" s="356" customFormat="1">
      <c r="A23" s="1051">
        <v>21</v>
      </c>
      <c r="B23" s="354" t="s">
        <v>5456</v>
      </c>
      <c r="C23" s="354" t="s">
        <v>5481</v>
      </c>
      <c r="D23" s="354" t="s">
        <v>5458</v>
      </c>
      <c r="E23" s="354" t="s">
        <v>5459</v>
      </c>
      <c r="F23" s="354" t="s">
        <v>5460</v>
      </c>
      <c r="G23" s="354"/>
      <c r="H23" s="354"/>
      <c r="I23" s="354"/>
      <c r="J23" s="354"/>
      <c r="K23" s="354"/>
      <c r="L23" s="354"/>
      <c r="M23" s="354" t="s">
        <v>113</v>
      </c>
      <c r="N23" s="354" t="s">
        <v>113</v>
      </c>
      <c r="O23" s="354" t="s">
        <v>5461</v>
      </c>
      <c r="P23" s="354"/>
      <c r="Q23" s="354"/>
      <c r="R23" s="354"/>
      <c r="S23" s="354"/>
      <c r="T23" s="354"/>
      <c r="U23" s="354">
        <v>12011012100024</v>
      </c>
      <c r="V23" s="354" t="s">
        <v>68</v>
      </c>
      <c r="W23" s="354" t="s">
        <v>68</v>
      </c>
      <c r="X23" s="354" t="s">
        <v>68</v>
      </c>
      <c r="Y23" s="354" t="s">
        <v>68</v>
      </c>
      <c r="Z23" s="354" t="s">
        <v>69</v>
      </c>
      <c r="AA23" s="354"/>
      <c r="AB23" s="354">
        <v>18000000021</v>
      </c>
      <c r="AC23" s="355">
        <v>11</v>
      </c>
      <c r="AD23" s="355">
        <v>0</v>
      </c>
      <c r="AE23" s="355">
        <v>0</v>
      </c>
      <c r="AF23" s="1043">
        <v>17.600000000000001</v>
      </c>
      <c r="AG23" s="1043">
        <v>0</v>
      </c>
      <c r="AH23" s="1043">
        <f t="shared" si="0"/>
        <v>17.600000000000001</v>
      </c>
      <c r="AI23" s="1043">
        <f t="shared" si="1"/>
        <v>18.832000000000004</v>
      </c>
    </row>
    <row r="24" spans="1:35" s="356" customFormat="1">
      <c r="A24" s="1051">
        <v>22</v>
      </c>
      <c r="B24" s="354" t="s">
        <v>5456</v>
      </c>
      <c r="C24" s="354" t="s">
        <v>5482</v>
      </c>
      <c r="D24" s="354" t="s">
        <v>5458</v>
      </c>
      <c r="E24" s="354" t="s">
        <v>5483</v>
      </c>
      <c r="F24" s="354" t="s">
        <v>5460</v>
      </c>
      <c r="G24" s="354"/>
      <c r="H24" s="354"/>
      <c r="I24" s="354"/>
      <c r="J24" s="354"/>
      <c r="K24" s="354"/>
      <c r="L24" s="354"/>
      <c r="M24" s="354" t="s">
        <v>113</v>
      </c>
      <c r="N24" s="354" t="s">
        <v>113</v>
      </c>
      <c r="O24" s="354"/>
      <c r="P24" s="354"/>
      <c r="Q24" s="354"/>
      <c r="R24" s="354"/>
      <c r="S24" s="354"/>
      <c r="T24" s="354"/>
      <c r="U24" s="354">
        <v>12011101301170</v>
      </c>
      <c r="V24" s="354" t="s">
        <v>68</v>
      </c>
      <c r="W24" s="354" t="s">
        <v>68</v>
      </c>
      <c r="X24" s="354" t="s">
        <v>68</v>
      </c>
      <c r="Y24" s="354" t="s">
        <v>68</v>
      </c>
      <c r="Z24" s="354" t="s">
        <v>69</v>
      </c>
      <c r="AA24" s="354"/>
      <c r="AB24" s="354">
        <v>18000000011</v>
      </c>
      <c r="AC24" s="355">
        <v>11</v>
      </c>
      <c r="AD24" s="355">
        <v>0</v>
      </c>
      <c r="AE24" s="355">
        <v>0</v>
      </c>
      <c r="AF24" s="1043">
        <v>17.600000000000001</v>
      </c>
      <c r="AG24" s="1043">
        <v>0</v>
      </c>
      <c r="AH24" s="1043">
        <f t="shared" si="0"/>
        <v>17.600000000000001</v>
      </c>
      <c r="AI24" s="1043">
        <f t="shared" si="1"/>
        <v>18.832000000000004</v>
      </c>
    </row>
    <row r="25" spans="1:35" s="356" customFormat="1">
      <c r="A25" s="1051">
        <v>23</v>
      </c>
      <c r="B25" s="354" t="s">
        <v>5456</v>
      </c>
      <c r="C25" s="354" t="s">
        <v>5484</v>
      </c>
      <c r="D25" s="354" t="s">
        <v>5458</v>
      </c>
      <c r="E25" s="354" t="s">
        <v>5483</v>
      </c>
      <c r="F25" s="354" t="s">
        <v>5460</v>
      </c>
      <c r="G25" s="354"/>
      <c r="H25" s="354"/>
      <c r="I25" s="354"/>
      <c r="J25" s="354"/>
      <c r="K25" s="354"/>
      <c r="L25" s="354"/>
      <c r="M25" s="354" t="s">
        <v>113</v>
      </c>
      <c r="N25" s="354" t="s">
        <v>113</v>
      </c>
      <c r="O25" s="354"/>
      <c r="P25" s="354"/>
      <c r="Q25" s="354"/>
      <c r="R25" s="354"/>
      <c r="S25" s="354"/>
      <c r="T25" s="354"/>
      <c r="U25" s="354">
        <v>12010101200100</v>
      </c>
      <c r="V25" s="354" t="s">
        <v>68</v>
      </c>
      <c r="W25" s="354" t="s">
        <v>68</v>
      </c>
      <c r="X25" s="354" t="s">
        <v>68</v>
      </c>
      <c r="Y25" s="354" t="s">
        <v>68</v>
      </c>
      <c r="Z25" s="354" t="s">
        <v>69</v>
      </c>
      <c r="AA25" s="354"/>
      <c r="AB25" s="354">
        <v>18000000011</v>
      </c>
      <c r="AC25" s="355">
        <v>11</v>
      </c>
      <c r="AD25" s="355">
        <v>0</v>
      </c>
      <c r="AE25" s="355">
        <v>0</v>
      </c>
      <c r="AF25" s="1043">
        <v>17.600000000000001</v>
      </c>
      <c r="AG25" s="1043">
        <v>0</v>
      </c>
      <c r="AH25" s="1043">
        <f t="shared" si="0"/>
        <v>17.600000000000001</v>
      </c>
      <c r="AI25" s="1043">
        <f t="shared" si="1"/>
        <v>18.832000000000004</v>
      </c>
    </row>
    <row r="26" spans="1:35" s="356" customFormat="1">
      <c r="A26" s="1051">
        <v>24</v>
      </c>
      <c r="B26" s="354" t="s">
        <v>5456</v>
      </c>
      <c r="C26" s="354" t="s">
        <v>5485</v>
      </c>
      <c r="D26" s="354" t="s">
        <v>5458</v>
      </c>
      <c r="E26" s="354" t="s">
        <v>5483</v>
      </c>
      <c r="F26" s="354" t="s">
        <v>5460</v>
      </c>
      <c r="G26" s="354"/>
      <c r="H26" s="354"/>
      <c r="I26" s="354"/>
      <c r="J26" s="354"/>
      <c r="K26" s="354"/>
      <c r="L26" s="354"/>
      <c r="M26" s="354" t="s">
        <v>113</v>
      </c>
      <c r="N26" s="354" t="s">
        <v>113</v>
      </c>
      <c r="O26" s="354"/>
      <c r="P26" s="354"/>
      <c r="Q26" s="354"/>
      <c r="R26" s="354"/>
      <c r="S26" s="354"/>
      <c r="T26" s="354"/>
      <c r="U26" s="354">
        <v>12010101200024</v>
      </c>
      <c r="V26" s="354" t="s">
        <v>68</v>
      </c>
      <c r="W26" s="354" t="s">
        <v>68</v>
      </c>
      <c r="X26" s="354" t="s">
        <v>68</v>
      </c>
      <c r="Y26" s="354" t="s">
        <v>68</v>
      </c>
      <c r="Z26" s="354" t="s">
        <v>69</v>
      </c>
      <c r="AA26" s="354"/>
      <c r="AB26" s="354">
        <v>18000000011</v>
      </c>
      <c r="AC26" s="355">
        <v>11</v>
      </c>
      <c r="AD26" s="355">
        <v>0</v>
      </c>
      <c r="AE26" s="355">
        <v>0</v>
      </c>
      <c r="AF26" s="1043">
        <v>17.600000000000001</v>
      </c>
      <c r="AG26" s="1043">
        <v>0</v>
      </c>
      <c r="AH26" s="1043">
        <f t="shared" si="0"/>
        <v>17.600000000000001</v>
      </c>
      <c r="AI26" s="1043">
        <f t="shared" si="1"/>
        <v>18.832000000000004</v>
      </c>
    </row>
    <row r="27" spans="1:35" s="356" customFormat="1">
      <c r="A27" s="1051">
        <v>25</v>
      </c>
      <c r="B27" s="354" t="s">
        <v>5456</v>
      </c>
      <c r="C27" s="354" t="s">
        <v>5486</v>
      </c>
      <c r="D27" s="354" t="s">
        <v>5458</v>
      </c>
      <c r="E27" s="354" t="s">
        <v>5483</v>
      </c>
      <c r="F27" s="354" t="s">
        <v>5460</v>
      </c>
      <c r="G27" s="354"/>
      <c r="H27" s="354"/>
      <c r="I27" s="354"/>
      <c r="J27" s="354"/>
      <c r="K27" s="354"/>
      <c r="L27" s="354"/>
      <c r="M27" s="354" t="s">
        <v>113</v>
      </c>
      <c r="N27" s="354" t="s">
        <v>113</v>
      </c>
      <c r="O27" s="354"/>
      <c r="P27" s="354"/>
      <c r="Q27" s="354"/>
      <c r="R27" s="354"/>
      <c r="S27" s="354"/>
      <c r="T27" s="354"/>
      <c r="U27" s="354">
        <v>12011101301175</v>
      </c>
      <c r="V27" s="354" t="s">
        <v>68</v>
      </c>
      <c r="W27" s="354" t="s">
        <v>68</v>
      </c>
      <c r="X27" s="354" t="s">
        <v>68</v>
      </c>
      <c r="Y27" s="354" t="s">
        <v>68</v>
      </c>
      <c r="Z27" s="354" t="s">
        <v>69</v>
      </c>
      <c r="AA27" s="354"/>
      <c r="AB27" s="354">
        <v>18000000011</v>
      </c>
      <c r="AC27" s="355">
        <v>11</v>
      </c>
      <c r="AD27" s="355">
        <v>0</v>
      </c>
      <c r="AE27" s="355">
        <v>0</v>
      </c>
      <c r="AF27" s="1043">
        <v>17.600000000000001</v>
      </c>
      <c r="AG27" s="1043">
        <v>0</v>
      </c>
      <c r="AH27" s="1043">
        <f t="shared" si="0"/>
        <v>17.600000000000001</v>
      </c>
      <c r="AI27" s="1043">
        <f t="shared" si="1"/>
        <v>18.832000000000004</v>
      </c>
    </row>
    <row r="28" spans="1:35" s="356" customFormat="1">
      <c r="A28" s="1051">
        <v>26</v>
      </c>
      <c r="B28" s="354" t="s">
        <v>5456</v>
      </c>
      <c r="C28" s="354" t="s">
        <v>5487</v>
      </c>
      <c r="D28" s="354" t="s">
        <v>5458</v>
      </c>
      <c r="E28" s="354" t="s">
        <v>5483</v>
      </c>
      <c r="F28" s="354" t="s">
        <v>5460</v>
      </c>
      <c r="G28" s="354"/>
      <c r="H28" s="354"/>
      <c r="I28" s="354"/>
      <c r="J28" s="354"/>
      <c r="K28" s="354"/>
      <c r="L28" s="354"/>
      <c r="M28" s="354" t="s">
        <v>113</v>
      </c>
      <c r="N28" s="354" t="s">
        <v>113</v>
      </c>
      <c r="O28" s="354"/>
      <c r="P28" s="354"/>
      <c r="Q28" s="354"/>
      <c r="R28" s="354"/>
      <c r="S28" s="354"/>
      <c r="T28" s="354"/>
      <c r="U28" s="354">
        <v>12011101300989</v>
      </c>
      <c r="V28" s="354" t="s">
        <v>68</v>
      </c>
      <c r="W28" s="354" t="s">
        <v>68</v>
      </c>
      <c r="X28" s="354" t="s">
        <v>68</v>
      </c>
      <c r="Y28" s="354" t="s">
        <v>68</v>
      </c>
      <c r="Z28" s="354" t="s">
        <v>69</v>
      </c>
      <c r="AA28" s="354"/>
      <c r="AB28" s="354">
        <v>18000000011</v>
      </c>
      <c r="AC28" s="355">
        <v>11</v>
      </c>
      <c r="AD28" s="355">
        <v>0</v>
      </c>
      <c r="AE28" s="355">
        <v>0</v>
      </c>
      <c r="AF28" s="1043">
        <v>17.600000000000001</v>
      </c>
      <c r="AG28" s="1043">
        <v>0</v>
      </c>
      <c r="AH28" s="1043">
        <f t="shared" si="0"/>
        <v>17.600000000000001</v>
      </c>
      <c r="AI28" s="1043">
        <f t="shared" si="1"/>
        <v>18.832000000000004</v>
      </c>
    </row>
    <row r="29" spans="1:35" s="356" customFormat="1">
      <c r="A29" s="1051">
        <v>27</v>
      </c>
      <c r="B29" s="354" t="s">
        <v>5456</v>
      </c>
      <c r="C29" s="354" t="s">
        <v>5488</v>
      </c>
      <c r="D29" s="354" t="s">
        <v>5458</v>
      </c>
      <c r="E29" s="354" t="s">
        <v>5483</v>
      </c>
      <c r="F29" s="354" t="s">
        <v>5460</v>
      </c>
      <c r="G29" s="354"/>
      <c r="H29" s="354"/>
      <c r="I29" s="354"/>
      <c r="J29" s="354"/>
      <c r="K29" s="354"/>
      <c r="L29" s="354"/>
      <c r="M29" s="354" t="s">
        <v>113</v>
      </c>
      <c r="N29" s="354" t="s">
        <v>113</v>
      </c>
      <c r="O29" s="354"/>
      <c r="P29" s="354"/>
      <c r="Q29" s="354"/>
      <c r="R29" s="354"/>
      <c r="S29" s="354"/>
      <c r="T29" s="354"/>
      <c r="U29" s="354">
        <v>12011101301176</v>
      </c>
      <c r="V29" s="354" t="s">
        <v>68</v>
      </c>
      <c r="W29" s="354" t="s">
        <v>68</v>
      </c>
      <c r="X29" s="354" t="s">
        <v>68</v>
      </c>
      <c r="Y29" s="354" t="s">
        <v>68</v>
      </c>
      <c r="Z29" s="354" t="s">
        <v>69</v>
      </c>
      <c r="AA29" s="354"/>
      <c r="AB29" s="354">
        <v>18000000011</v>
      </c>
      <c r="AC29" s="355">
        <v>11</v>
      </c>
      <c r="AD29" s="355">
        <v>0</v>
      </c>
      <c r="AE29" s="355">
        <v>0</v>
      </c>
      <c r="AF29" s="1043">
        <v>17.600000000000001</v>
      </c>
      <c r="AG29" s="1043">
        <v>0</v>
      </c>
      <c r="AH29" s="1043">
        <f t="shared" si="0"/>
        <v>17.600000000000001</v>
      </c>
      <c r="AI29" s="1043">
        <f t="shared" si="1"/>
        <v>18.832000000000004</v>
      </c>
    </row>
    <row r="30" spans="1:35" s="356" customFormat="1">
      <c r="A30" s="1051">
        <v>28</v>
      </c>
      <c r="B30" s="354" t="s">
        <v>5456</v>
      </c>
      <c r="C30" s="354" t="s">
        <v>5489</v>
      </c>
      <c r="D30" s="354" t="s">
        <v>5458</v>
      </c>
      <c r="E30" s="354" t="s">
        <v>5483</v>
      </c>
      <c r="F30" s="354" t="s">
        <v>5460</v>
      </c>
      <c r="G30" s="354"/>
      <c r="H30" s="354"/>
      <c r="I30" s="354"/>
      <c r="J30" s="354"/>
      <c r="K30" s="354"/>
      <c r="L30" s="354"/>
      <c r="M30" s="354" t="s">
        <v>113</v>
      </c>
      <c r="N30" s="354" t="s">
        <v>113</v>
      </c>
      <c r="O30" s="354"/>
      <c r="P30" s="354"/>
      <c r="Q30" s="354"/>
      <c r="R30" s="354"/>
      <c r="S30" s="354"/>
      <c r="T30" s="354"/>
      <c r="U30" s="354">
        <v>12010101200126</v>
      </c>
      <c r="V30" s="354" t="s">
        <v>68</v>
      </c>
      <c r="W30" s="354" t="s">
        <v>68</v>
      </c>
      <c r="X30" s="354" t="s">
        <v>68</v>
      </c>
      <c r="Y30" s="354" t="s">
        <v>68</v>
      </c>
      <c r="Z30" s="354" t="s">
        <v>69</v>
      </c>
      <c r="AA30" s="354"/>
      <c r="AB30" s="354">
        <v>18000000011</v>
      </c>
      <c r="AC30" s="355">
        <v>11</v>
      </c>
      <c r="AD30" s="355">
        <v>0</v>
      </c>
      <c r="AE30" s="355">
        <v>0</v>
      </c>
      <c r="AF30" s="1043">
        <v>17.600000000000001</v>
      </c>
      <c r="AG30" s="1043">
        <v>0</v>
      </c>
      <c r="AH30" s="1043">
        <f t="shared" si="0"/>
        <v>17.600000000000001</v>
      </c>
      <c r="AI30" s="1043">
        <f t="shared" si="1"/>
        <v>18.832000000000004</v>
      </c>
    </row>
    <row r="31" spans="1:35" s="356" customFormat="1">
      <c r="A31" s="1051">
        <v>29</v>
      </c>
      <c r="B31" s="354" t="s">
        <v>5456</v>
      </c>
      <c r="C31" s="354" t="s">
        <v>5490</v>
      </c>
      <c r="D31" s="354" t="s">
        <v>5458</v>
      </c>
      <c r="E31" s="354" t="s">
        <v>5483</v>
      </c>
      <c r="F31" s="354" t="s">
        <v>5460</v>
      </c>
      <c r="G31" s="354"/>
      <c r="H31" s="354"/>
      <c r="I31" s="354"/>
      <c r="J31" s="354"/>
      <c r="K31" s="354"/>
      <c r="L31" s="354"/>
      <c r="M31" s="354" t="s">
        <v>113</v>
      </c>
      <c r="N31" s="354" t="s">
        <v>113</v>
      </c>
      <c r="O31" s="354"/>
      <c r="P31" s="354"/>
      <c r="Q31" s="354"/>
      <c r="R31" s="354"/>
      <c r="S31" s="354"/>
      <c r="T31" s="354"/>
      <c r="U31" s="354">
        <v>12010101200128</v>
      </c>
      <c r="V31" s="354" t="s">
        <v>68</v>
      </c>
      <c r="W31" s="354" t="s">
        <v>68</v>
      </c>
      <c r="X31" s="354" t="s">
        <v>68</v>
      </c>
      <c r="Y31" s="354" t="s">
        <v>68</v>
      </c>
      <c r="Z31" s="354" t="s">
        <v>69</v>
      </c>
      <c r="AA31" s="354"/>
      <c r="AB31" s="354">
        <v>18000000011</v>
      </c>
      <c r="AC31" s="355">
        <v>11</v>
      </c>
      <c r="AD31" s="355">
        <v>0</v>
      </c>
      <c r="AE31" s="355">
        <v>0</v>
      </c>
      <c r="AF31" s="1043">
        <v>17.600000000000001</v>
      </c>
      <c r="AG31" s="1043">
        <v>0</v>
      </c>
      <c r="AH31" s="1043">
        <f t="shared" si="0"/>
        <v>17.600000000000001</v>
      </c>
      <c r="AI31" s="1043">
        <f t="shared" si="1"/>
        <v>18.832000000000004</v>
      </c>
    </row>
    <row r="32" spans="1:35" s="356" customFormat="1">
      <c r="A32" s="1051">
        <v>30</v>
      </c>
      <c r="B32" s="354" t="s">
        <v>5456</v>
      </c>
      <c r="C32" s="354" t="s">
        <v>5491</v>
      </c>
      <c r="D32" s="354" t="s">
        <v>5458</v>
      </c>
      <c r="E32" s="354" t="s">
        <v>5483</v>
      </c>
      <c r="F32" s="354" t="s">
        <v>5460</v>
      </c>
      <c r="G32" s="354"/>
      <c r="H32" s="354"/>
      <c r="I32" s="354"/>
      <c r="J32" s="354"/>
      <c r="K32" s="354"/>
      <c r="L32" s="354"/>
      <c r="M32" s="354" t="s">
        <v>113</v>
      </c>
      <c r="N32" s="354" t="s">
        <v>113</v>
      </c>
      <c r="O32" s="354"/>
      <c r="P32" s="354"/>
      <c r="Q32" s="354"/>
      <c r="R32" s="354"/>
      <c r="S32" s="354"/>
      <c r="T32" s="354"/>
      <c r="U32" s="354">
        <v>12011083100414</v>
      </c>
      <c r="V32" s="354" t="s">
        <v>68</v>
      </c>
      <c r="W32" s="354" t="s">
        <v>68</v>
      </c>
      <c r="X32" s="354" t="s">
        <v>68</v>
      </c>
      <c r="Y32" s="354" t="s">
        <v>68</v>
      </c>
      <c r="Z32" s="354" t="s">
        <v>69</v>
      </c>
      <c r="AA32" s="354"/>
      <c r="AB32" s="354">
        <v>18000000011</v>
      </c>
      <c r="AC32" s="355">
        <v>11</v>
      </c>
      <c r="AD32" s="355">
        <v>0</v>
      </c>
      <c r="AE32" s="355">
        <v>0</v>
      </c>
      <c r="AF32" s="1043">
        <v>17.600000000000001</v>
      </c>
      <c r="AG32" s="1043">
        <v>0</v>
      </c>
      <c r="AH32" s="1043">
        <f t="shared" si="0"/>
        <v>17.600000000000001</v>
      </c>
      <c r="AI32" s="1043">
        <f t="shared" si="1"/>
        <v>18.832000000000004</v>
      </c>
    </row>
    <row r="33" spans="1:35" s="356" customFormat="1">
      <c r="A33" s="1051">
        <v>31</v>
      </c>
      <c r="B33" s="354" t="s">
        <v>5456</v>
      </c>
      <c r="C33" s="354" t="s">
        <v>5492</v>
      </c>
      <c r="D33" s="354" t="s">
        <v>5458</v>
      </c>
      <c r="E33" s="354" t="s">
        <v>5483</v>
      </c>
      <c r="F33" s="354" t="s">
        <v>5460</v>
      </c>
      <c r="G33" s="354"/>
      <c r="H33" s="354"/>
      <c r="I33" s="354"/>
      <c r="J33" s="354"/>
      <c r="K33" s="354"/>
      <c r="L33" s="354"/>
      <c r="M33" s="354" t="s">
        <v>113</v>
      </c>
      <c r="N33" s="354" t="s">
        <v>113</v>
      </c>
      <c r="O33" s="354"/>
      <c r="P33" s="354"/>
      <c r="Q33" s="354"/>
      <c r="R33" s="354"/>
      <c r="S33" s="354"/>
      <c r="T33" s="354"/>
      <c r="U33" s="354">
        <v>12011083100296</v>
      </c>
      <c r="V33" s="354" t="s">
        <v>68</v>
      </c>
      <c r="W33" s="354" t="s">
        <v>68</v>
      </c>
      <c r="X33" s="354" t="s">
        <v>68</v>
      </c>
      <c r="Y33" s="354" t="s">
        <v>68</v>
      </c>
      <c r="Z33" s="354" t="s">
        <v>69</v>
      </c>
      <c r="AA33" s="354"/>
      <c r="AB33" s="354">
        <v>18000000011</v>
      </c>
      <c r="AC33" s="355">
        <v>11</v>
      </c>
      <c r="AD33" s="355">
        <v>0</v>
      </c>
      <c r="AE33" s="355">
        <v>0</v>
      </c>
      <c r="AF33" s="1043">
        <v>17.600000000000001</v>
      </c>
      <c r="AG33" s="1043">
        <v>0</v>
      </c>
      <c r="AH33" s="1043">
        <f t="shared" si="0"/>
        <v>17.600000000000001</v>
      </c>
      <c r="AI33" s="1043">
        <f t="shared" si="1"/>
        <v>18.832000000000004</v>
      </c>
    </row>
    <row r="34" spans="1:35" s="356" customFormat="1">
      <c r="A34" s="1051">
        <v>32</v>
      </c>
      <c r="B34" s="354" t="s">
        <v>5456</v>
      </c>
      <c r="C34" s="354" t="s">
        <v>5493</v>
      </c>
      <c r="D34" s="354" t="s">
        <v>5458</v>
      </c>
      <c r="E34" s="354" t="s">
        <v>5459</v>
      </c>
      <c r="F34" s="354" t="s">
        <v>5494</v>
      </c>
      <c r="G34" s="354"/>
      <c r="H34" s="354"/>
      <c r="I34" s="354"/>
      <c r="J34" s="354"/>
      <c r="K34" s="354"/>
      <c r="L34" s="354"/>
      <c r="M34" s="354" t="s">
        <v>113</v>
      </c>
      <c r="N34" s="354" t="s">
        <v>113</v>
      </c>
      <c r="O34" s="354" t="s">
        <v>5461</v>
      </c>
      <c r="P34" s="354"/>
      <c r="Q34" s="354"/>
      <c r="R34" s="354"/>
      <c r="S34" s="354"/>
      <c r="T34" s="354"/>
      <c r="U34" s="354">
        <v>12114061605040</v>
      </c>
      <c r="V34" s="354" t="s">
        <v>68</v>
      </c>
      <c r="W34" s="354" t="s">
        <v>68</v>
      </c>
      <c r="X34" s="354" t="s">
        <v>68</v>
      </c>
      <c r="Y34" s="354" t="s">
        <v>68</v>
      </c>
      <c r="Z34" s="354" t="s">
        <v>69</v>
      </c>
      <c r="AA34" s="354"/>
      <c r="AB34" s="354">
        <v>18000000011</v>
      </c>
      <c r="AC34" s="355">
        <v>11</v>
      </c>
      <c r="AD34" s="355">
        <v>0</v>
      </c>
      <c r="AE34" s="355">
        <v>0</v>
      </c>
      <c r="AF34" s="1043">
        <v>17.600000000000001</v>
      </c>
      <c r="AG34" s="1043">
        <v>0</v>
      </c>
      <c r="AH34" s="1043">
        <f t="shared" si="0"/>
        <v>17.600000000000001</v>
      </c>
      <c r="AI34" s="1043">
        <f t="shared" si="1"/>
        <v>18.832000000000004</v>
      </c>
    </row>
    <row r="35" spans="1:35" s="356" customFormat="1">
      <c r="A35" s="1051">
        <v>33</v>
      </c>
      <c r="B35" s="354" t="s">
        <v>5456</v>
      </c>
      <c r="C35" s="354" t="s">
        <v>5495</v>
      </c>
      <c r="D35" s="354" t="s">
        <v>5458</v>
      </c>
      <c r="E35" s="354" t="s">
        <v>5459</v>
      </c>
      <c r="F35" s="354" t="s">
        <v>5494</v>
      </c>
      <c r="G35" s="354"/>
      <c r="H35" s="354"/>
      <c r="I35" s="354"/>
      <c r="J35" s="354"/>
      <c r="K35" s="354"/>
      <c r="L35" s="354"/>
      <c r="M35" s="354" t="s">
        <v>113</v>
      </c>
      <c r="N35" s="354" t="s">
        <v>113</v>
      </c>
      <c r="O35" s="354" t="s">
        <v>5461</v>
      </c>
      <c r="P35" s="354"/>
      <c r="Q35" s="354"/>
      <c r="R35" s="354"/>
      <c r="S35" s="354"/>
      <c r="T35" s="354"/>
      <c r="U35" s="354">
        <v>12112112502726</v>
      </c>
      <c r="V35" s="354" t="s">
        <v>68</v>
      </c>
      <c r="W35" s="354" t="s">
        <v>68</v>
      </c>
      <c r="X35" s="354" t="s">
        <v>68</v>
      </c>
      <c r="Y35" s="354" t="s">
        <v>68</v>
      </c>
      <c r="Z35" s="354" t="s">
        <v>69</v>
      </c>
      <c r="AA35" s="354"/>
      <c r="AB35" s="354">
        <v>18000000011</v>
      </c>
      <c r="AC35" s="355">
        <v>11</v>
      </c>
      <c r="AD35" s="355">
        <v>0</v>
      </c>
      <c r="AE35" s="355">
        <v>0</v>
      </c>
      <c r="AF35" s="1043">
        <v>17.600000000000001</v>
      </c>
      <c r="AG35" s="1043">
        <v>0</v>
      </c>
      <c r="AH35" s="1043">
        <f t="shared" ref="AH35:AH66" si="2">AF35-AG35</f>
        <v>17.600000000000001</v>
      </c>
      <c r="AI35" s="1043">
        <f t="shared" si="1"/>
        <v>18.832000000000004</v>
      </c>
    </row>
    <row r="36" spans="1:35" s="356" customFormat="1">
      <c r="A36" s="1051">
        <v>34</v>
      </c>
      <c r="B36" s="354" t="s">
        <v>5456</v>
      </c>
      <c r="C36" s="354" t="s">
        <v>5496</v>
      </c>
      <c r="D36" s="354" t="s">
        <v>5458</v>
      </c>
      <c r="E36" s="354" t="s">
        <v>5459</v>
      </c>
      <c r="F36" s="354" t="s">
        <v>5494</v>
      </c>
      <c r="G36" s="354"/>
      <c r="H36" s="354"/>
      <c r="I36" s="354"/>
      <c r="J36" s="354"/>
      <c r="K36" s="354"/>
      <c r="L36" s="354"/>
      <c r="M36" s="354" t="s">
        <v>113</v>
      </c>
      <c r="N36" s="354" t="s">
        <v>113</v>
      </c>
      <c r="O36" s="354" t="s">
        <v>5461</v>
      </c>
      <c r="P36" s="354"/>
      <c r="Q36" s="354"/>
      <c r="R36" s="354"/>
      <c r="S36" s="354"/>
      <c r="T36" s="354"/>
      <c r="U36" s="354">
        <v>12113012000372</v>
      </c>
      <c r="V36" s="354" t="s">
        <v>68</v>
      </c>
      <c r="W36" s="354" t="s">
        <v>68</v>
      </c>
      <c r="X36" s="354" t="s">
        <v>68</v>
      </c>
      <c r="Y36" s="354" t="s">
        <v>68</v>
      </c>
      <c r="Z36" s="354" t="s">
        <v>69</v>
      </c>
      <c r="AA36" s="354"/>
      <c r="AB36" s="354">
        <v>18000000011</v>
      </c>
      <c r="AC36" s="355">
        <v>11</v>
      </c>
      <c r="AD36" s="355">
        <v>0</v>
      </c>
      <c r="AE36" s="355">
        <v>0</v>
      </c>
      <c r="AF36" s="1043">
        <v>17.600000000000001</v>
      </c>
      <c r="AG36" s="1043">
        <v>0</v>
      </c>
      <c r="AH36" s="1043">
        <f t="shared" si="2"/>
        <v>17.600000000000001</v>
      </c>
      <c r="AI36" s="1043">
        <f t="shared" si="1"/>
        <v>18.832000000000004</v>
      </c>
    </row>
    <row r="37" spans="1:35" s="356" customFormat="1">
      <c r="A37" s="1051">
        <v>35</v>
      </c>
      <c r="B37" s="354" t="s">
        <v>5456</v>
      </c>
      <c r="C37" s="354" t="s">
        <v>5497</v>
      </c>
      <c r="D37" s="354" t="s">
        <v>5458</v>
      </c>
      <c r="E37" s="354" t="s">
        <v>5483</v>
      </c>
      <c r="F37" s="354" t="s">
        <v>5494</v>
      </c>
      <c r="G37" s="354"/>
      <c r="H37" s="354"/>
      <c r="I37" s="354"/>
      <c r="J37" s="354"/>
      <c r="K37" s="354"/>
      <c r="L37" s="354"/>
      <c r="M37" s="354" t="s">
        <v>113</v>
      </c>
      <c r="N37" s="354" t="s">
        <v>113</v>
      </c>
      <c r="O37" s="354"/>
      <c r="P37" s="354"/>
      <c r="Q37" s="354"/>
      <c r="R37" s="354"/>
      <c r="S37" s="354"/>
      <c r="T37" s="354"/>
      <c r="U37" s="354">
        <v>12112112502736</v>
      </c>
      <c r="V37" s="354" t="s">
        <v>68</v>
      </c>
      <c r="W37" s="354" t="s">
        <v>68</v>
      </c>
      <c r="X37" s="354" t="s">
        <v>68</v>
      </c>
      <c r="Y37" s="354" t="s">
        <v>68</v>
      </c>
      <c r="Z37" s="354" t="s">
        <v>69</v>
      </c>
      <c r="AA37" s="354"/>
      <c r="AB37" s="354">
        <v>18000000011</v>
      </c>
      <c r="AC37" s="355">
        <v>11</v>
      </c>
      <c r="AD37" s="355">
        <v>0</v>
      </c>
      <c r="AE37" s="355">
        <v>0</v>
      </c>
      <c r="AF37" s="1043">
        <v>17.600000000000001</v>
      </c>
      <c r="AG37" s="1043">
        <v>0</v>
      </c>
      <c r="AH37" s="1043">
        <f t="shared" si="2"/>
        <v>17.600000000000001</v>
      </c>
      <c r="AI37" s="1043">
        <f t="shared" si="1"/>
        <v>18.832000000000004</v>
      </c>
    </row>
    <row r="38" spans="1:35" s="356" customFormat="1">
      <c r="A38" s="1051">
        <v>36</v>
      </c>
      <c r="B38" s="354" t="s">
        <v>5456</v>
      </c>
      <c r="C38" s="354" t="s">
        <v>5498</v>
      </c>
      <c r="D38" s="354" t="s">
        <v>5458</v>
      </c>
      <c r="E38" s="354" t="s">
        <v>5483</v>
      </c>
      <c r="F38" s="354" t="s">
        <v>5494</v>
      </c>
      <c r="G38" s="354"/>
      <c r="H38" s="354"/>
      <c r="I38" s="354"/>
      <c r="J38" s="354"/>
      <c r="K38" s="354"/>
      <c r="L38" s="354"/>
      <c r="M38" s="354" t="s">
        <v>113</v>
      </c>
      <c r="N38" s="354" t="s">
        <v>113</v>
      </c>
      <c r="O38" s="354"/>
      <c r="P38" s="354"/>
      <c r="Q38" s="354"/>
      <c r="R38" s="354"/>
      <c r="S38" s="354"/>
      <c r="T38" s="354"/>
      <c r="U38" s="354">
        <v>12114061605034</v>
      </c>
      <c r="V38" s="354" t="s">
        <v>68</v>
      </c>
      <c r="W38" s="354" t="s">
        <v>68</v>
      </c>
      <c r="X38" s="354" t="s">
        <v>68</v>
      </c>
      <c r="Y38" s="354" t="s">
        <v>68</v>
      </c>
      <c r="Z38" s="354" t="s">
        <v>69</v>
      </c>
      <c r="AA38" s="354"/>
      <c r="AB38" s="354">
        <v>18000000011</v>
      </c>
      <c r="AC38" s="355">
        <v>11</v>
      </c>
      <c r="AD38" s="355">
        <v>0</v>
      </c>
      <c r="AE38" s="355">
        <v>0</v>
      </c>
      <c r="AF38" s="1043">
        <v>17.600000000000001</v>
      </c>
      <c r="AG38" s="1043">
        <v>0</v>
      </c>
      <c r="AH38" s="1043">
        <f t="shared" si="2"/>
        <v>17.600000000000001</v>
      </c>
      <c r="AI38" s="1043">
        <f t="shared" si="1"/>
        <v>18.832000000000004</v>
      </c>
    </row>
    <row r="39" spans="1:35" s="356" customFormat="1">
      <c r="A39" s="1051">
        <v>37</v>
      </c>
      <c r="B39" s="354" t="s">
        <v>5456</v>
      </c>
      <c r="C39" s="354" t="s">
        <v>5499</v>
      </c>
      <c r="D39" s="354" t="s">
        <v>5458</v>
      </c>
      <c r="E39" s="354" t="s">
        <v>5483</v>
      </c>
      <c r="F39" s="354" t="s">
        <v>5494</v>
      </c>
      <c r="G39" s="354"/>
      <c r="H39" s="354"/>
      <c r="I39" s="354"/>
      <c r="J39" s="354"/>
      <c r="K39" s="354"/>
      <c r="L39" s="354"/>
      <c r="M39" s="354" t="s">
        <v>113</v>
      </c>
      <c r="N39" s="354" t="s">
        <v>113</v>
      </c>
      <c r="O39" s="354"/>
      <c r="P39" s="354"/>
      <c r="Q39" s="354"/>
      <c r="R39" s="354"/>
      <c r="S39" s="354"/>
      <c r="T39" s="354"/>
      <c r="U39" s="354">
        <v>12112092604450</v>
      </c>
      <c r="V39" s="354" t="s">
        <v>68</v>
      </c>
      <c r="W39" s="354" t="s">
        <v>68</v>
      </c>
      <c r="X39" s="354" t="s">
        <v>68</v>
      </c>
      <c r="Y39" s="354" t="s">
        <v>68</v>
      </c>
      <c r="Z39" s="354" t="s">
        <v>69</v>
      </c>
      <c r="AA39" s="354"/>
      <c r="AB39" s="354">
        <v>18000000011</v>
      </c>
      <c r="AC39" s="355">
        <v>11</v>
      </c>
      <c r="AD39" s="355">
        <v>0</v>
      </c>
      <c r="AE39" s="355">
        <v>0</v>
      </c>
      <c r="AF39" s="1043">
        <v>17.600000000000001</v>
      </c>
      <c r="AG39" s="1043">
        <v>0</v>
      </c>
      <c r="AH39" s="1043">
        <f t="shared" si="2"/>
        <v>17.600000000000001</v>
      </c>
      <c r="AI39" s="1043">
        <f t="shared" si="1"/>
        <v>18.832000000000004</v>
      </c>
    </row>
    <row r="40" spans="1:35" s="356" customFormat="1">
      <c r="A40" s="1051">
        <v>38</v>
      </c>
      <c r="B40" s="354" t="s">
        <v>5456</v>
      </c>
      <c r="C40" s="354" t="s">
        <v>5500</v>
      </c>
      <c r="D40" s="354" t="s">
        <v>5458</v>
      </c>
      <c r="E40" s="354" t="s">
        <v>5483</v>
      </c>
      <c r="F40" s="354" t="s">
        <v>5494</v>
      </c>
      <c r="G40" s="354"/>
      <c r="H40" s="354"/>
      <c r="I40" s="354"/>
      <c r="J40" s="354"/>
      <c r="K40" s="354"/>
      <c r="L40" s="354"/>
      <c r="M40" s="354" t="s">
        <v>113</v>
      </c>
      <c r="N40" s="354" t="s">
        <v>113</v>
      </c>
      <c r="O40" s="354"/>
      <c r="P40" s="354"/>
      <c r="Q40" s="354"/>
      <c r="R40" s="354"/>
      <c r="S40" s="354"/>
      <c r="T40" s="354"/>
      <c r="U40" s="354">
        <v>12114061605035</v>
      </c>
      <c r="V40" s="354" t="s">
        <v>68</v>
      </c>
      <c r="W40" s="354" t="s">
        <v>68</v>
      </c>
      <c r="X40" s="354" t="s">
        <v>68</v>
      </c>
      <c r="Y40" s="354" t="s">
        <v>68</v>
      </c>
      <c r="Z40" s="354" t="s">
        <v>69</v>
      </c>
      <c r="AA40" s="354"/>
      <c r="AB40" s="354">
        <v>18000000011</v>
      </c>
      <c r="AC40" s="355">
        <v>11</v>
      </c>
      <c r="AD40" s="355">
        <v>0</v>
      </c>
      <c r="AE40" s="355">
        <v>0</v>
      </c>
      <c r="AF40" s="1043">
        <v>17.600000000000001</v>
      </c>
      <c r="AG40" s="1043">
        <v>0</v>
      </c>
      <c r="AH40" s="1043">
        <f t="shared" si="2"/>
        <v>17.600000000000001</v>
      </c>
      <c r="AI40" s="1043">
        <f t="shared" si="1"/>
        <v>18.832000000000004</v>
      </c>
    </row>
    <row r="41" spans="1:35" s="356" customFormat="1">
      <c r="A41" s="1051">
        <v>39</v>
      </c>
      <c r="B41" s="354" t="s">
        <v>5456</v>
      </c>
      <c r="C41" s="354" t="s">
        <v>5501</v>
      </c>
      <c r="D41" s="354" t="s">
        <v>5458</v>
      </c>
      <c r="E41" s="354" t="s">
        <v>5483</v>
      </c>
      <c r="F41" s="354" t="s">
        <v>5494</v>
      </c>
      <c r="G41" s="354"/>
      <c r="H41" s="354"/>
      <c r="I41" s="354"/>
      <c r="J41" s="354"/>
      <c r="K41" s="354"/>
      <c r="L41" s="354"/>
      <c r="M41" s="354" t="s">
        <v>113</v>
      </c>
      <c r="N41" s="354" t="s">
        <v>113</v>
      </c>
      <c r="O41" s="354"/>
      <c r="P41" s="354"/>
      <c r="Q41" s="354"/>
      <c r="R41" s="354"/>
      <c r="S41" s="354"/>
      <c r="T41" s="354"/>
      <c r="U41" s="354">
        <v>12112092603086</v>
      </c>
      <c r="V41" s="354" t="s">
        <v>68</v>
      </c>
      <c r="W41" s="354" t="s">
        <v>68</v>
      </c>
      <c r="X41" s="354" t="s">
        <v>68</v>
      </c>
      <c r="Y41" s="354" t="s">
        <v>68</v>
      </c>
      <c r="Z41" s="354" t="s">
        <v>69</v>
      </c>
      <c r="AA41" s="354"/>
      <c r="AB41" s="354">
        <v>18000000011</v>
      </c>
      <c r="AC41" s="355">
        <v>11</v>
      </c>
      <c r="AD41" s="355">
        <v>0</v>
      </c>
      <c r="AE41" s="355">
        <v>0</v>
      </c>
      <c r="AF41" s="1043">
        <v>17.600000000000001</v>
      </c>
      <c r="AG41" s="1043">
        <v>0</v>
      </c>
      <c r="AH41" s="1043">
        <f t="shared" si="2"/>
        <v>17.600000000000001</v>
      </c>
      <c r="AI41" s="1043">
        <f t="shared" si="1"/>
        <v>18.832000000000004</v>
      </c>
    </row>
    <row r="42" spans="1:35" s="356" customFormat="1">
      <c r="A42" s="1051">
        <v>40</v>
      </c>
      <c r="B42" s="354" t="s">
        <v>5456</v>
      </c>
      <c r="C42" s="354" t="s">
        <v>5502</v>
      </c>
      <c r="D42" s="354" t="s">
        <v>5458</v>
      </c>
      <c r="E42" s="354" t="s">
        <v>5483</v>
      </c>
      <c r="F42" s="354" t="s">
        <v>5494</v>
      </c>
      <c r="G42" s="354"/>
      <c r="H42" s="354"/>
      <c r="I42" s="354"/>
      <c r="J42" s="354"/>
      <c r="K42" s="354"/>
      <c r="L42" s="354"/>
      <c r="M42" s="354" t="s">
        <v>113</v>
      </c>
      <c r="N42" s="354" t="s">
        <v>113</v>
      </c>
      <c r="O42" s="354"/>
      <c r="P42" s="354"/>
      <c r="Q42" s="354"/>
      <c r="R42" s="354"/>
      <c r="S42" s="354"/>
      <c r="T42" s="354"/>
      <c r="U42" s="354">
        <v>12113092900195</v>
      </c>
      <c r="V42" s="354" t="s">
        <v>68</v>
      </c>
      <c r="W42" s="354" t="s">
        <v>68</v>
      </c>
      <c r="X42" s="354" t="s">
        <v>68</v>
      </c>
      <c r="Y42" s="354" t="s">
        <v>68</v>
      </c>
      <c r="Z42" s="354" t="s">
        <v>69</v>
      </c>
      <c r="AA42" s="354"/>
      <c r="AB42" s="354">
        <v>18000000011</v>
      </c>
      <c r="AC42" s="355">
        <v>11</v>
      </c>
      <c r="AD42" s="355">
        <v>0</v>
      </c>
      <c r="AE42" s="355">
        <v>0</v>
      </c>
      <c r="AF42" s="1043">
        <v>17.600000000000001</v>
      </c>
      <c r="AG42" s="1043">
        <v>0</v>
      </c>
      <c r="AH42" s="1043">
        <f t="shared" si="2"/>
        <v>17.600000000000001</v>
      </c>
      <c r="AI42" s="1043">
        <f t="shared" si="1"/>
        <v>18.832000000000004</v>
      </c>
    </row>
    <row r="43" spans="1:35" s="356" customFormat="1">
      <c r="A43" s="1051">
        <v>41</v>
      </c>
      <c r="B43" s="354" t="s">
        <v>5456</v>
      </c>
      <c r="C43" s="354" t="s">
        <v>5503</v>
      </c>
      <c r="D43" s="354" t="s">
        <v>5458</v>
      </c>
      <c r="E43" s="354" t="s">
        <v>5483</v>
      </c>
      <c r="F43" s="354" t="s">
        <v>5494</v>
      </c>
      <c r="G43" s="354"/>
      <c r="H43" s="354"/>
      <c r="I43" s="354"/>
      <c r="J43" s="354"/>
      <c r="K43" s="354"/>
      <c r="L43" s="354"/>
      <c r="M43" s="354" t="s">
        <v>113</v>
      </c>
      <c r="N43" s="354" t="s">
        <v>113</v>
      </c>
      <c r="O43" s="354"/>
      <c r="P43" s="354"/>
      <c r="Q43" s="354"/>
      <c r="R43" s="354"/>
      <c r="S43" s="354"/>
      <c r="T43" s="354"/>
      <c r="U43" s="354">
        <v>12112111405384</v>
      </c>
      <c r="V43" s="354" t="s">
        <v>68</v>
      </c>
      <c r="W43" s="354" t="s">
        <v>68</v>
      </c>
      <c r="X43" s="354" t="s">
        <v>68</v>
      </c>
      <c r="Y43" s="354" t="s">
        <v>68</v>
      </c>
      <c r="Z43" s="354" t="s">
        <v>69</v>
      </c>
      <c r="AA43" s="354"/>
      <c r="AB43" s="354">
        <v>18000000011</v>
      </c>
      <c r="AC43" s="355">
        <v>11</v>
      </c>
      <c r="AD43" s="355">
        <v>0</v>
      </c>
      <c r="AE43" s="355">
        <v>0</v>
      </c>
      <c r="AF43" s="1043">
        <v>17.600000000000001</v>
      </c>
      <c r="AG43" s="1043">
        <v>0</v>
      </c>
      <c r="AH43" s="1043">
        <f t="shared" si="2"/>
        <v>17.600000000000001</v>
      </c>
      <c r="AI43" s="1043">
        <f t="shared" si="1"/>
        <v>18.832000000000004</v>
      </c>
    </row>
    <row r="44" spans="1:35" s="356" customFormat="1">
      <c r="A44" s="1051">
        <v>42</v>
      </c>
      <c r="B44" s="354" t="s">
        <v>5456</v>
      </c>
      <c r="C44" s="354" t="s">
        <v>5504</v>
      </c>
      <c r="D44" s="354" t="s">
        <v>5458</v>
      </c>
      <c r="E44" s="354" t="s">
        <v>5483</v>
      </c>
      <c r="F44" s="354" t="s">
        <v>5494</v>
      </c>
      <c r="G44" s="354"/>
      <c r="H44" s="354"/>
      <c r="I44" s="354"/>
      <c r="J44" s="354"/>
      <c r="K44" s="354"/>
      <c r="L44" s="354"/>
      <c r="M44" s="354" t="s">
        <v>113</v>
      </c>
      <c r="N44" s="354" t="s">
        <v>113</v>
      </c>
      <c r="O44" s="354"/>
      <c r="P44" s="354"/>
      <c r="Q44" s="354"/>
      <c r="R44" s="354"/>
      <c r="S44" s="354"/>
      <c r="T44" s="354"/>
      <c r="U44" s="354">
        <v>12112112502751</v>
      </c>
      <c r="V44" s="354" t="s">
        <v>68</v>
      </c>
      <c r="W44" s="354" t="s">
        <v>68</v>
      </c>
      <c r="X44" s="354" t="s">
        <v>68</v>
      </c>
      <c r="Y44" s="354" t="s">
        <v>68</v>
      </c>
      <c r="Z44" s="354" t="s">
        <v>69</v>
      </c>
      <c r="AA44" s="354"/>
      <c r="AB44" s="354">
        <v>18000000011</v>
      </c>
      <c r="AC44" s="355">
        <v>11</v>
      </c>
      <c r="AD44" s="355">
        <v>0</v>
      </c>
      <c r="AE44" s="355">
        <v>0</v>
      </c>
      <c r="AF44" s="1043">
        <v>17.600000000000001</v>
      </c>
      <c r="AG44" s="1043">
        <v>0</v>
      </c>
      <c r="AH44" s="1043">
        <f t="shared" si="2"/>
        <v>17.600000000000001</v>
      </c>
      <c r="AI44" s="1043">
        <f t="shared" si="1"/>
        <v>18.832000000000004</v>
      </c>
    </row>
    <row r="45" spans="1:35" s="356" customFormat="1">
      <c r="A45" s="1051">
        <v>43</v>
      </c>
      <c r="B45" s="354" t="s">
        <v>5456</v>
      </c>
      <c r="C45" s="354" t="s">
        <v>5505</v>
      </c>
      <c r="D45" s="354" t="s">
        <v>5458</v>
      </c>
      <c r="E45" s="354" t="s">
        <v>5483</v>
      </c>
      <c r="F45" s="354" t="s">
        <v>5494</v>
      </c>
      <c r="G45" s="354"/>
      <c r="H45" s="354"/>
      <c r="I45" s="354"/>
      <c r="J45" s="354"/>
      <c r="K45" s="354"/>
      <c r="L45" s="354"/>
      <c r="M45" s="354" t="s">
        <v>113</v>
      </c>
      <c r="N45" s="354" t="s">
        <v>113</v>
      </c>
      <c r="O45" s="354"/>
      <c r="P45" s="354"/>
      <c r="Q45" s="354"/>
      <c r="R45" s="354"/>
      <c r="S45" s="354"/>
      <c r="T45" s="354"/>
      <c r="U45" s="354">
        <v>12114061605093</v>
      </c>
      <c r="V45" s="354" t="s">
        <v>68</v>
      </c>
      <c r="W45" s="354" t="s">
        <v>68</v>
      </c>
      <c r="X45" s="354" t="s">
        <v>68</v>
      </c>
      <c r="Y45" s="354" t="s">
        <v>68</v>
      </c>
      <c r="Z45" s="354" t="s">
        <v>69</v>
      </c>
      <c r="AA45" s="354"/>
      <c r="AB45" s="354">
        <v>18000000011</v>
      </c>
      <c r="AC45" s="355">
        <v>11</v>
      </c>
      <c r="AD45" s="355">
        <v>0</v>
      </c>
      <c r="AE45" s="355">
        <v>0</v>
      </c>
      <c r="AF45" s="1043">
        <v>17.600000000000001</v>
      </c>
      <c r="AG45" s="1043">
        <v>0</v>
      </c>
      <c r="AH45" s="1043">
        <f t="shared" si="2"/>
        <v>17.600000000000001</v>
      </c>
      <c r="AI45" s="1043">
        <f t="shared" si="1"/>
        <v>18.832000000000004</v>
      </c>
    </row>
    <row r="46" spans="1:35" s="356" customFormat="1">
      <c r="A46" s="1051">
        <v>44</v>
      </c>
      <c r="B46" s="354" t="s">
        <v>5456</v>
      </c>
      <c r="C46" s="354" t="s">
        <v>5506</v>
      </c>
      <c r="D46" s="354" t="s">
        <v>5458</v>
      </c>
      <c r="E46" s="354" t="s">
        <v>5483</v>
      </c>
      <c r="F46" s="354" t="s">
        <v>5494</v>
      </c>
      <c r="G46" s="354"/>
      <c r="H46" s="354"/>
      <c r="I46" s="354"/>
      <c r="J46" s="354"/>
      <c r="K46" s="354"/>
      <c r="L46" s="354"/>
      <c r="M46" s="354" t="s">
        <v>113</v>
      </c>
      <c r="N46" s="354" t="s">
        <v>113</v>
      </c>
      <c r="O46" s="354"/>
      <c r="P46" s="354"/>
      <c r="Q46" s="354"/>
      <c r="R46" s="354"/>
      <c r="S46" s="354"/>
      <c r="T46" s="354"/>
      <c r="U46" s="354">
        <v>12114061605041</v>
      </c>
      <c r="V46" s="354" t="s">
        <v>68</v>
      </c>
      <c r="W46" s="354" t="s">
        <v>68</v>
      </c>
      <c r="X46" s="354" t="s">
        <v>68</v>
      </c>
      <c r="Y46" s="354" t="s">
        <v>68</v>
      </c>
      <c r="Z46" s="354" t="s">
        <v>69</v>
      </c>
      <c r="AA46" s="354"/>
      <c r="AB46" s="354">
        <v>18000000011</v>
      </c>
      <c r="AC46" s="355">
        <v>11</v>
      </c>
      <c r="AD46" s="355">
        <v>0</v>
      </c>
      <c r="AE46" s="355">
        <v>0</v>
      </c>
      <c r="AF46" s="1043">
        <v>17.600000000000001</v>
      </c>
      <c r="AG46" s="1043">
        <v>0</v>
      </c>
      <c r="AH46" s="1043">
        <f t="shared" si="2"/>
        <v>17.600000000000001</v>
      </c>
      <c r="AI46" s="1043">
        <f t="shared" si="1"/>
        <v>18.832000000000004</v>
      </c>
    </row>
    <row r="47" spans="1:35" s="356" customFormat="1">
      <c r="A47" s="1051">
        <v>45</v>
      </c>
      <c r="B47" s="354" t="s">
        <v>5456</v>
      </c>
      <c r="C47" s="354" t="s">
        <v>5507</v>
      </c>
      <c r="D47" s="354" t="s">
        <v>5458</v>
      </c>
      <c r="E47" s="354" t="s">
        <v>5483</v>
      </c>
      <c r="F47" s="354" t="s">
        <v>5494</v>
      </c>
      <c r="G47" s="354"/>
      <c r="H47" s="354"/>
      <c r="I47" s="354"/>
      <c r="J47" s="354"/>
      <c r="K47" s="354"/>
      <c r="L47" s="354"/>
      <c r="M47" s="354" t="s">
        <v>113</v>
      </c>
      <c r="N47" s="354" t="s">
        <v>113</v>
      </c>
      <c r="O47" s="354"/>
      <c r="P47" s="354"/>
      <c r="Q47" s="354"/>
      <c r="R47" s="354"/>
      <c r="S47" s="354"/>
      <c r="T47" s="354"/>
      <c r="U47" s="354">
        <v>12112111404904</v>
      </c>
      <c r="V47" s="354" t="s">
        <v>68</v>
      </c>
      <c r="W47" s="354" t="s">
        <v>68</v>
      </c>
      <c r="X47" s="354" t="s">
        <v>68</v>
      </c>
      <c r="Y47" s="354" t="s">
        <v>68</v>
      </c>
      <c r="Z47" s="354" t="s">
        <v>69</v>
      </c>
      <c r="AA47" s="354"/>
      <c r="AB47" s="354">
        <v>18000000011</v>
      </c>
      <c r="AC47" s="355">
        <v>11</v>
      </c>
      <c r="AD47" s="355">
        <v>0</v>
      </c>
      <c r="AE47" s="355">
        <v>0</v>
      </c>
      <c r="AF47" s="1043">
        <v>17.600000000000001</v>
      </c>
      <c r="AG47" s="1043">
        <v>0</v>
      </c>
      <c r="AH47" s="1043">
        <f t="shared" si="2"/>
        <v>17.600000000000001</v>
      </c>
      <c r="AI47" s="1043">
        <f t="shared" si="1"/>
        <v>18.832000000000004</v>
      </c>
    </row>
    <row r="48" spans="1:35" s="356" customFormat="1">
      <c r="A48" s="1051">
        <v>46</v>
      </c>
      <c r="B48" s="354" t="s">
        <v>5456</v>
      </c>
      <c r="C48" s="354" t="s">
        <v>5508</v>
      </c>
      <c r="D48" s="354" t="s">
        <v>5458</v>
      </c>
      <c r="E48" s="354" t="s">
        <v>5483</v>
      </c>
      <c r="F48" s="354" t="s">
        <v>5494</v>
      </c>
      <c r="G48" s="354"/>
      <c r="H48" s="354"/>
      <c r="I48" s="354"/>
      <c r="J48" s="354"/>
      <c r="K48" s="354"/>
      <c r="L48" s="354"/>
      <c r="M48" s="354" t="s">
        <v>113</v>
      </c>
      <c r="N48" s="354" t="s">
        <v>113</v>
      </c>
      <c r="O48" s="354"/>
      <c r="P48" s="354"/>
      <c r="Q48" s="354"/>
      <c r="R48" s="354"/>
      <c r="S48" s="354"/>
      <c r="T48" s="354"/>
      <c r="U48" s="354">
        <v>12112111405082</v>
      </c>
      <c r="V48" s="354" t="s">
        <v>68</v>
      </c>
      <c r="W48" s="354" t="s">
        <v>68</v>
      </c>
      <c r="X48" s="354" t="s">
        <v>68</v>
      </c>
      <c r="Y48" s="354" t="s">
        <v>68</v>
      </c>
      <c r="Z48" s="354" t="s">
        <v>69</v>
      </c>
      <c r="AA48" s="354"/>
      <c r="AB48" s="354">
        <v>18000000011</v>
      </c>
      <c r="AC48" s="355">
        <v>11</v>
      </c>
      <c r="AD48" s="355">
        <v>0</v>
      </c>
      <c r="AE48" s="355">
        <v>0</v>
      </c>
      <c r="AF48" s="1043">
        <v>17.600000000000001</v>
      </c>
      <c r="AG48" s="1043">
        <v>0</v>
      </c>
      <c r="AH48" s="1043">
        <f t="shared" si="2"/>
        <v>17.600000000000001</v>
      </c>
      <c r="AI48" s="1043">
        <f t="shared" si="1"/>
        <v>18.832000000000004</v>
      </c>
    </row>
    <row r="49" spans="1:35" s="356" customFormat="1">
      <c r="A49" s="1051">
        <v>47</v>
      </c>
      <c r="B49" s="354" t="s">
        <v>5456</v>
      </c>
      <c r="C49" s="354" t="s">
        <v>5509</v>
      </c>
      <c r="D49" s="354" t="s">
        <v>5458</v>
      </c>
      <c r="E49" s="354" t="s">
        <v>5483</v>
      </c>
      <c r="F49" s="354" t="s">
        <v>5494</v>
      </c>
      <c r="G49" s="354"/>
      <c r="H49" s="354"/>
      <c r="I49" s="354"/>
      <c r="J49" s="354"/>
      <c r="K49" s="354"/>
      <c r="L49" s="354"/>
      <c r="M49" s="354" t="s">
        <v>113</v>
      </c>
      <c r="N49" s="354" t="s">
        <v>113</v>
      </c>
      <c r="O49" s="354"/>
      <c r="P49" s="354"/>
      <c r="Q49" s="354"/>
      <c r="R49" s="354"/>
      <c r="S49" s="354"/>
      <c r="T49" s="354"/>
      <c r="U49" s="354">
        <v>12112112502724</v>
      </c>
      <c r="V49" s="354" t="s">
        <v>68</v>
      </c>
      <c r="W49" s="354" t="s">
        <v>68</v>
      </c>
      <c r="X49" s="354" t="s">
        <v>68</v>
      </c>
      <c r="Y49" s="354" t="s">
        <v>68</v>
      </c>
      <c r="Z49" s="354" t="s">
        <v>69</v>
      </c>
      <c r="AA49" s="354"/>
      <c r="AB49" s="354">
        <v>18000000011</v>
      </c>
      <c r="AC49" s="355">
        <v>11</v>
      </c>
      <c r="AD49" s="355">
        <v>0</v>
      </c>
      <c r="AE49" s="355">
        <v>0</v>
      </c>
      <c r="AF49" s="1043">
        <v>17.600000000000001</v>
      </c>
      <c r="AG49" s="1043">
        <v>0</v>
      </c>
      <c r="AH49" s="1043">
        <f t="shared" si="2"/>
        <v>17.600000000000001</v>
      </c>
      <c r="AI49" s="1043">
        <f t="shared" si="1"/>
        <v>18.832000000000004</v>
      </c>
    </row>
    <row r="50" spans="1:35" s="356" customFormat="1">
      <c r="A50" s="1051">
        <v>48</v>
      </c>
      <c r="B50" s="354" t="s">
        <v>5456</v>
      </c>
      <c r="C50" s="354" t="s">
        <v>5510</v>
      </c>
      <c r="D50" s="354" t="s">
        <v>5458</v>
      </c>
      <c r="E50" s="354" t="s">
        <v>5459</v>
      </c>
      <c r="F50" s="354" t="s">
        <v>5511</v>
      </c>
      <c r="G50" s="354"/>
      <c r="H50" s="354"/>
      <c r="I50" s="354"/>
      <c r="J50" s="354"/>
      <c r="K50" s="354"/>
      <c r="L50" s="354"/>
      <c r="M50" s="354" t="s">
        <v>113</v>
      </c>
      <c r="N50" s="354" t="s">
        <v>113</v>
      </c>
      <c r="O50" s="354" t="s">
        <v>5461</v>
      </c>
      <c r="P50" s="354"/>
      <c r="Q50" s="354"/>
      <c r="R50" s="354"/>
      <c r="S50" s="354"/>
      <c r="T50" s="354"/>
      <c r="U50" s="354">
        <v>34010071400380</v>
      </c>
      <c r="V50" s="354" t="s">
        <v>68</v>
      </c>
      <c r="W50" s="354" t="s">
        <v>68</v>
      </c>
      <c r="X50" s="354" t="s">
        <v>68</v>
      </c>
      <c r="Y50" s="354" t="s">
        <v>68</v>
      </c>
      <c r="Z50" s="354" t="s">
        <v>69</v>
      </c>
      <c r="AA50" s="354"/>
      <c r="AB50" s="354">
        <v>18000000021</v>
      </c>
      <c r="AC50" s="355">
        <v>11</v>
      </c>
      <c r="AD50" s="355">
        <v>0</v>
      </c>
      <c r="AE50" s="355">
        <v>0</v>
      </c>
      <c r="AF50" s="1043">
        <v>17.600000000000001</v>
      </c>
      <c r="AG50" s="1043">
        <v>0</v>
      </c>
      <c r="AH50" s="1043">
        <f t="shared" si="2"/>
        <v>17.600000000000001</v>
      </c>
      <c r="AI50" s="1043">
        <f t="shared" si="1"/>
        <v>18.832000000000004</v>
      </c>
    </row>
    <row r="51" spans="1:35" s="356" customFormat="1">
      <c r="A51" s="1051">
        <v>49</v>
      </c>
      <c r="B51" s="354" t="s">
        <v>5456</v>
      </c>
      <c r="C51" s="354" t="s">
        <v>5512</v>
      </c>
      <c r="D51" s="354" t="s">
        <v>5458</v>
      </c>
      <c r="E51" s="354" t="s">
        <v>5459</v>
      </c>
      <c r="F51" s="354" t="s">
        <v>5511</v>
      </c>
      <c r="G51" s="354"/>
      <c r="H51" s="354"/>
      <c r="I51" s="354"/>
      <c r="J51" s="354"/>
      <c r="K51" s="354"/>
      <c r="L51" s="354"/>
      <c r="M51" s="354" t="s">
        <v>113</v>
      </c>
      <c r="N51" s="354" t="s">
        <v>113</v>
      </c>
      <c r="O51" s="354" t="s">
        <v>5461</v>
      </c>
      <c r="P51" s="354"/>
      <c r="Q51" s="354"/>
      <c r="R51" s="354"/>
      <c r="S51" s="354"/>
      <c r="T51" s="354"/>
      <c r="U51" s="354">
        <v>34010091000030</v>
      </c>
      <c r="V51" s="354" t="s">
        <v>68</v>
      </c>
      <c r="W51" s="354" t="s">
        <v>68</v>
      </c>
      <c r="X51" s="354" t="s">
        <v>68</v>
      </c>
      <c r="Y51" s="354" t="s">
        <v>68</v>
      </c>
      <c r="Z51" s="354" t="s">
        <v>69</v>
      </c>
      <c r="AA51" s="354"/>
      <c r="AB51" s="354">
        <v>18000000021</v>
      </c>
      <c r="AC51" s="355">
        <v>11</v>
      </c>
      <c r="AD51" s="355">
        <v>0</v>
      </c>
      <c r="AE51" s="355">
        <v>0</v>
      </c>
      <c r="AF51" s="1043">
        <v>17.600000000000001</v>
      </c>
      <c r="AG51" s="1043">
        <v>0</v>
      </c>
      <c r="AH51" s="1043">
        <f t="shared" si="2"/>
        <v>17.600000000000001</v>
      </c>
      <c r="AI51" s="1043">
        <f t="shared" si="1"/>
        <v>18.832000000000004</v>
      </c>
    </row>
    <row r="52" spans="1:35" s="356" customFormat="1">
      <c r="A52" s="1051">
        <v>50</v>
      </c>
      <c r="B52" s="354" t="s">
        <v>5456</v>
      </c>
      <c r="C52" s="354" t="s">
        <v>5513</v>
      </c>
      <c r="D52" s="354" t="s">
        <v>5458</v>
      </c>
      <c r="E52" s="354" t="s">
        <v>5459</v>
      </c>
      <c r="F52" s="354" t="s">
        <v>5511</v>
      </c>
      <c r="G52" s="354"/>
      <c r="H52" s="354"/>
      <c r="I52" s="354"/>
      <c r="J52" s="354"/>
      <c r="K52" s="354"/>
      <c r="L52" s="354"/>
      <c r="M52" s="354" t="s">
        <v>113</v>
      </c>
      <c r="N52" s="354" t="s">
        <v>113</v>
      </c>
      <c r="O52" s="354" t="s">
        <v>5461</v>
      </c>
      <c r="P52" s="354"/>
      <c r="Q52" s="354"/>
      <c r="R52" s="354"/>
      <c r="S52" s="354"/>
      <c r="T52" s="354"/>
      <c r="U52" s="354">
        <v>34010071400352</v>
      </c>
      <c r="V52" s="354" t="s">
        <v>68</v>
      </c>
      <c r="W52" s="354" t="s">
        <v>68</v>
      </c>
      <c r="X52" s="354" t="s">
        <v>68</v>
      </c>
      <c r="Y52" s="354" t="s">
        <v>68</v>
      </c>
      <c r="Z52" s="354" t="s">
        <v>69</v>
      </c>
      <c r="AA52" s="354"/>
      <c r="AB52" s="354">
        <v>18000000021</v>
      </c>
      <c r="AC52" s="355">
        <v>11</v>
      </c>
      <c r="AD52" s="355">
        <v>0</v>
      </c>
      <c r="AE52" s="355">
        <v>0</v>
      </c>
      <c r="AF52" s="1043">
        <v>17.600000000000001</v>
      </c>
      <c r="AG52" s="1043">
        <v>0</v>
      </c>
      <c r="AH52" s="1043">
        <f t="shared" si="2"/>
        <v>17.600000000000001</v>
      </c>
      <c r="AI52" s="1043">
        <f t="shared" si="1"/>
        <v>18.832000000000004</v>
      </c>
    </row>
    <row r="53" spans="1:35" s="356" customFormat="1">
      <c r="A53" s="1051">
        <v>51</v>
      </c>
      <c r="B53" s="354" t="s">
        <v>5456</v>
      </c>
      <c r="C53" s="354" t="s">
        <v>5514</v>
      </c>
      <c r="D53" s="354" t="s">
        <v>5458</v>
      </c>
      <c r="E53" s="354" t="s">
        <v>5459</v>
      </c>
      <c r="F53" s="354" t="s">
        <v>5511</v>
      </c>
      <c r="G53" s="354"/>
      <c r="H53" s="354"/>
      <c r="I53" s="354"/>
      <c r="J53" s="354"/>
      <c r="K53" s="354"/>
      <c r="L53" s="354"/>
      <c r="M53" s="354" t="s">
        <v>113</v>
      </c>
      <c r="N53" s="354" t="s">
        <v>113</v>
      </c>
      <c r="O53" s="354" t="s">
        <v>5461</v>
      </c>
      <c r="P53" s="354"/>
      <c r="Q53" s="354"/>
      <c r="R53" s="354"/>
      <c r="S53" s="354"/>
      <c r="T53" s="354"/>
      <c r="U53" s="354">
        <v>34010071400390</v>
      </c>
      <c r="V53" s="354" t="s">
        <v>68</v>
      </c>
      <c r="W53" s="354" t="s">
        <v>68</v>
      </c>
      <c r="X53" s="354" t="s">
        <v>68</v>
      </c>
      <c r="Y53" s="354" t="s">
        <v>68</v>
      </c>
      <c r="Z53" s="354" t="s">
        <v>69</v>
      </c>
      <c r="AA53" s="354"/>
      <c r="AB53" s="354">
        <v>18000000021</v>
      </c>
      <c r="AC53" s="355">
        <v>11</v>
      </c>
      <c r="AD53" s="355">
        <v>0</v>
      </c>
      <c r="AE53" s="355">
        <v>0</v>
      </c>
      <c r="AF53" s="1043">
        <v>17.600000000000001</v>
      </c>
      <c r="AG53" s="1043">
        <v>0</v>
      </c>
      <c r="AH53" s="1043">
        <f t="shared" si="2"/>
        <v>17.600000000000001</v>
      </c>
      <c r="AI53" s="1043">
        <f t="shared" si="1"/>
        <v>18.832000000000004</v>
      </c>
    </row>
    <row r="54" spans="1:35" s="356" customFormat="1">
      <c r="A54" s="1051">
        <v>52</v>
      </c>
      <c r="B54" s="354" t="s">
        <v>5456</v>
      </c>
      <c r="C54" s="354" t="s">
        <v>5515</v>
      </c>
      <c r="D54" s="354" t="s">
        <v>5458</v>
      </c>
      <c r="E54" s="354" t="s">
        <v>5459</v>
      </c>
      <c r="F54" s="354" t="s">
        <v>5511</v>
      </c>
      <c r="G54" s="354"/>
      <c r="H54" s="354"/>
      <c r="I54" s="354"/>
      <c r="J54" s="354"/>
      <c r="K54" s="354"/>
      <c r="L54" s="354"/>
      <c r="M54" s="354" t="s">
        <v>113</v>
      </c>
      <c r="N54" s="354" t="s">
        <v>113</v>
      </c>
      <c r="O54" s="354" t="s">
        <v>5461</v>
      </c>
      <c r="P54" s="354"/>
      <c r="Q54" s="354"/>
      <c r="R54" s="354"/>
      <c r="S54" s="354"/>
      <c r="T54" s="354"/>
      <c r="U54" s="354">
        <v>34011072700511</v>
      </c>
      <c r="V54" s="354" t="s">
        <v>68</v>
      </c>
      <c r="W54" s="354" t="s">
        <v>68</v>
      </c>
      <c r="X54" s="354" t="s">
        <v>68</v>
      </c>
      <c r="Y54" s="354" t="s">
        <v>68</v>
      </c>
      <c r="Z54" s="354" t="s">
        <v>69</v>
      </c>
      <c r="AA54" s="354"/>
      <c r="AB54" s="354">
        <v>18000000021</v>
      </c>
      <c r="AC54" s="355">
        <v>11</v>
      </c>
      <c r="AD54" s="355">
        <v>0</v>
      </c>
      <c r="AE54" s="355">
        <v>0</v>
      </c>
      <c r="AF54" s="1043">
        <v>17.600000000000001</v>
      </c>
      <c r="AG54" s="1043">
        <v>0</v>
      </c>
      <c r="AH54" s="1043">
        <f t="shared" si="2"/>
        <v>17.600000000000001</v>
      </c>
      <c r="AI54" s="1043">
        <f t="shared" si="1"/>
        <v>18.832000000000004</v>
      </c>
    </row>
    <row r="55" spans="1:35" s="356" customFormat="1">
      <c r="A55" s="1051">
        <v>53</v>
      </c>
      <c r="B55" s="354" t="s">
        <v>5456</v>
      </c>
      <c r="C55" s="354" t="s">
        <v>5516</v>
      </c>
      <c r="D55" s="354" t="s">
        <v>5458</v>
      </c>
      <c r="E55" s="354" t="s">
        <v>5459</v>
      </c>
      <c r="F55" s="354" t="s">
        <v>5511</v>
      </c>
      <c r="G55" s="354"/>
      <c r="H55" s="354"/>
      <c r="I55" s="354"/>
      <c r="J55" s="354"/>
      <c r="K55" s="354"/>
      <c r="L55" s="354"/>
      <c r="M55" s="354" t="s">
        <v>113</v>
      </c>
      <c r="N55" s="354" t="s">
        <v>113</v>
      </c>
      <c r="O55" s="354" t="s">
        <v>5461</v>
      </c>
      <c r="P55" s="354"/>
      <c r="Q55" s="354"/>
      <c r="R55" s="354"/>
      <c r="S55" s="354"/>
      <c r="T55" s="354"/>
      <c r="U55" s="354">
        <v>34010091000025</v>
      </c>
      <c r="V55" s="354" t="s">
        <v>68</v>
      </c>
      <c r="W55" s="354" t="s">
        <v>68</v>
      </c>
      <c r="X55" s="354" t="s">
        <v>68</v>
      </c>
      <c r="Y55" s="354" t="s">
        <v>68</v>
      </c>
      <c r="Z55" s="354" t="s">
        <v>69</v>
      </c>
      <c r="AA55" s="354"/>
      <c r="AB55" s="354">
        <v>18000000021</v>
      </c>
      <c r="AC55" s="355">
        <v>11</v>
      </c>
      <c r="AD55" s="355">
        <v>0</v>
      </c>
      <c r="AE55" s="355">
        <v>0</v>
      </c>
      <c r="AF55" s="1043">
        <v>17.600000000000001</v>
      </c>
      <c r="AG55" s="1043">
        <v>0</v>
      </c>
      <c r="AH55" s="1043">
        <f t="shared" si="2"/>
        <v>17.600000000000001</v>
      </c>
      <c r="AI55" s="1043">
        <f t="shared" si="1"/>
        <v>18.832000000000004</v>
      </c>
    </row>
    <row r="56" spans="1:35" s="356" customFormat="1">
      <c r="A56" s="1051">
        <v>54</v>
      </c>
      <c r="B56" s="354" t="s">
        <v>5456</v>
      </c>
      <c r="C56" s="354" t="s">
        <v>5517</v>
      </c>
      <c r="D56" s="354" t="s">
        <v>5458</v>
      </c>
      <c r="E56" s="354" t="s">
        <v>5459</v>
      </c>
      <c r="F56" s="354" t="s">
        <v>5511</v>
      </c>
      <c r="G56" s="354"/>
      <c r="H56" s="354"/>
      <c r="I56" s="354"/>
      <c r="J56" s="354"/>
      <c r="K56" s="354"/>
      <c r="L56" s="354"/>
      <c r="M56" s="354" t="s">
        <v>113</v>
      </c>
      <c r="N56" s="354" t="s">
        <v>113</v>
      </c>
      <c r="O56" s="354" t="s">
        <v>5461</v>
      </c>
      <c r="P56" s="354"/>
      <c r="Q56" s="354"/>
      <c r="R56" s="354"/>
      <c r="S56" s="354"/>
      <c r="T56" s="354"/>
      <c r="U56" s="354">
        <v>34010091000031</v>
      </c>
      <c r="V56" s="354" t="s">
        <v>68</v>
      </c>
      <c r="W56" s="354" t="s">
        <v>68</v>
      </c>
      <c r="X56" s="354" t="s">
        <v>68</v>
      </c>
      <c r="Y56" s="354" t="s">
        <v>68</v>
      </c>
      <c r="Z56" s="354" t="s">
        <v>69</v>
      </c>
      <c r="AA56" s="354"/>
      <c r="AB56" s="354">
        <v>18000000021</v>
      </c>
      <c r="AC56" s="355">
        <v>11</v>
      </c>
      <c r="AD56" s="355">
        <v>0</v>
      </c>
      <c r="AE56" s="355">
        <v>0</v>
      </c>
      <c r="AF56" s="1043">
        <v>17.600000000000001</v>
      </c>
      <c r="AG56" s="1043">
        <v>0</v>
      </c>
      <c r="AH56" s="1043">
        <f t="shared" si="2"/>
        <v>17.600000000000001</v>
      </c>
      <c r="AI56" s="1043">
        <f t="shared" si="1"/>
        <v>18.832000000000004</v>
      </c>
    </row>
    <row r="57" spans="1:35" s="356" customFormat="1">
      <c r="A57" s="1051">
        <v>55</v>
      </c>
      <c r="B57" s="354" t="s">
        <v>5456</v>
      </c>
      <c r="C57" s="354" t="s">
        <v>5518</v>
      </c>
      <c r="D57" s="354" t="s">
        <v>5458</v>
      </c>
      <c r="E57" s="354" t="s">
        <v>5459</v>
      </c>
      <c r="F57" s="354" t="s">
        <v>5511</v>
      </c>
      <c r="G57" s="354"/>
      <c r="H57" s="354"/>
      <c r="I57" s="354"/>
      <c r="J57" s="354"/>
      <c r="K57" s="354"/>
      <c r="L57" s="354"/>
      <c r="M57" s="354" t="s">
        <v>113</v>
      </c>
      <c r="N57" s="354" t="s">
        <v>113</v>
      </c>
      <c r="O57" s="354" t="s">
        <v>5461</v>
      </c>
      <c r="P57" s="354"/>
      <c r="Q57" s="354"/>
      <c r="R57" s="354"/>
      <c r="S57" s="354"/>
      <c r="T57" s="354"/>
      <c r="U57" s="354">
        <v>34010091000105</v>
      </c>
      <c r="V57" s="354" t="s">
        <v>68</v>
      </c>
      <c r="W57" s="354" t="s">
        <v>68</v>
      </c>
      <c r="X57" s="354" t="s">
        <v>68</v>
      </c>
      <c r="Y57" s="354" t="s">
        <v>68</v>
      </c>
      <c r="Z57" s="354" t="s">
        <v>69</v>
      </c>
      <c r="AA57" s="354"/>
      <c r="AB57" s="354">
        <v>18000000021</v>
      </c>
      <c r="AC57" s="355">
        <v>11</v>
      </c>
      <c r="AD57" s="355">
        <v>0</v>
      </c>
      <c r="AE57" s="355">
        <v>0</v>
      </c>
      <c r="AF57" s="1043">
        <v>17.600000000000001</v>
      </c>
      <c r="AG57" s="1043">
        <v>0</v>
      </c>
      <c r="AH57" s="1043">
        <f t="shared" si="2"/>
        <v>17.600000000000001</v>
      </c>
      <c r="AI57" s="1043">
        <f t="shared" si="1"/>
        <v>18.832000000000004</v>
      </c>
    </row>
    <row r="58" spans="1:35" s="356" customFormat="1">
      <c r="A58" s="1051">
        <v>56</v>
      </c>
      <c r="B58" s="354" t="s">
        <v>5456</v>
      </c>
      <c r="C58" s="354" t="s">
        <v>5519</v>
      </c>
      <c r="D58" s="354" t="s">
        <v>5458</v>
      </c>
      <c r="E58" s="354" t="s">
        <v>5459</v>
      </c>
      <c r="F58" s="354" t="s">
        <v>5511</v>
      </c>
      <c r="G58" s="354"/>
      <c r="H58" s="354"/>
      <c r="I58" s="354"/>
      <c r="J58" s="354"/>
      <c r="K58" s="354"/>
      <c r="L58" s="354"/>
      <c r="M58" s="354" t="s">
        <v>113</v>
      </c>
      <c r="N58" s="354" t="s">
        <v>113</v>
      </c>
      <c r="O58" s="354" t="s">
        <v>5461</v>
      </c>
      <c r="P58" s="354"/>
      <c r="Q58" s="354"/>
      <c r="R58" s="354"/>
      <c r="S58" s="354"/>
      <c r="T58" s="354"/>
      <c r="U58" s="354">
        <v>34011072700542</v>
      </c>
      <c r="V58" s="354" t="s">
        <v>68</v>
      </c>
      <c r="W58" s="354" t="s">
        <v>68</v>
      </c>
      <c r="X58" s="354" t="s">
        <v>68</v>
      </c>
      <c r="Y58" s="354" t="s">
        <v>68</v>
      </c>
      <c r="Z58" s="354" t="s">
        <v>69</v>
      </c>
      <c r="AA58" s="354"/>
      <c r="AB58" s="354">
        <v>18000000021</v>
      </c>
      <c r="AC58" s="355">
        <v>11</v>
      </c>
      <c r="AD58" s="355">
        <v>0</v>
      </c>
      <c r="AE58" s="355">
        <v>0</v>
      </c>
      <c r="AF58" s="1043">
        <v>17.600000000000001</v>
      </c>
      <c r="AG58" s="1043">
        <v>0</v>
      </c>
      <c r="AH58" s="1043">
        <f t="shared" si="2"/>
        <v>17.600000000000001</v>
      </c>
      <c r="AI58" s="1043">
        <f t="shared" si="1"/>
        <v>18.832000000000004</v>
      </c>
    </row>
    <row r="59" spans="1:35" s="356" customFormat="1">
      <c r="A59" s="1051">
        <v>57</v>
      </c>
      <c r="B59" s="354" t="s">
        <v>5456</v>
      </c>
      <c r="C59" s="354" t="s">
        <v>5520</v>
      </c>
      <c r="D59" s="354" t="s">
        <v>5458</v>
      </c>
      <c r="E59" s="354" t="s">
        <v>5483</v>
      </c>
      <c r="F59" s="354" t="s">
        <v>5511</v>
      </c>
      <c r="G59" s="354"/>
      <c r="H59" s="354"/>
      <c r="I59" s="354"/>
      <c r="J59" s="354"/>
      <c r="K59" s="354"/>
      <c r="L59" s="354"/>
      <c r="M59" s="354" t="s">
        <v>113</v>
      </c>
      <c r="N59" s="354" t="s">
        <v>113</v>
      </c>
      <c r="O59" s="354"/>
      <c r="P59" s="354"/>
      <c r="Q59" s="354"/>
      <c r="R59" s="354"/>
      <c r="S59" s="354"/>
      <c r="T59" s="354"/>
      <c r="U59" s="354">
        <v>34010091000018</v>
      </c>
      <c r="V59" s="354" t="s">
        <v>68</v>
      </c>
      <c r="W59" s="354" t="s">
        <v>68</v>
      </c>
      <c r="X59" s="354" t="s">
        <v>68</v>
      </c>
      <c r="Y59" s="354" t="s">
        <v>68</v>
      </c>
      <c r="Z59" s="354" t="s">
        <v>69</v>
      </c>
      <c r="AA59" s="354"/>
      <c r="AB59" s="354">
        <v>18000000011</v>
      </c>
      <c r="AC59" s="355">
        <v>11</v>
      </c>
      <c r="AD59" s="355">
        <v>0</v>
      </c>
      <c r="AE59" s="355">
        <v>0</v>
      </c>
      <c r="AF59" s="1043">
        <v>17.600000000000001</v>
      </c>
      <c r="AG59" s="1043">
        <v>0</v>
      </c>
      <c r="AH59" s="1043">
        <f t="shared" si="2"/>
        <v>17.600000000000001</v>
      </c>
      <c r="AI59" s="1043">
        <f t="shared" si="1"/>
        <v>18.832000000000004</v>
      </c>
    </row>
    <row r="60" spans="1:35" s="356" customFormat="1">
      <c r="A60" s="1051">
        <v>58</v>
      </c>
      <c r="B60" s="354" t="s">
        <v>5456</v>
      </c>
      <c r="C60" s="354" t="s">
        <v>5521</v>
      </c>
      <c r="D60" s="354" t="s">
        <v>5458</v>
      </c>
      <c r="E60" s="354" t="s">
        <v>5483</v>
      </c>
      <c r="F60" s="354" t="s">
        <v>5511</v>
      </c>
      <c r="G60" s="354"/>
      <c r="H60" s="354"/>
      <c r="I60" s="354"/>
      <c r="J60" s="354"/>
      <c r="K60" s="354"/>
      <c r="L60" s="354"/>
      <c r="M60" s="354" t="s">
        <v>113</v>
      </c>
      <c r="N60" s="354" t="s">
        <v>113</v>
      </c>
      <c r="O60" s="354"/>
      <c r="P60" s="354"/>
      <c r="Q60" s="354"/>
      <c r="R60" s="354"/>
      <c r="S60" s="354"/>
      <c r="T60" s="354"/>
      <c r="U60" s="354">
        <v>34011072700497</v>
      </c>
      <c r="V60" s="354" t="s">
        <v>68</v>
      </c>
      <c r="W60" s="354" t="s">
        <v>68</v>
      </c>
      <c r="X60" s="354" t="s">
        <v>68</v>
      </c>
      <c r="Y60" s="354" t="s">
        <v>68</v>
      </c>
      <c r="Z60" s="354" t="s">
        <v>69</v>
      </c>
      <c r="AA60" s="354"/>
      <c r="AB60" s="354">
        <v>18000000011</v>
      </c>
      <c r="AC60" s="355">
        <v>11</v>
      </c>
      <c r="AD60" s="355">
        <v>0</v>
      </c>
      <c r="AE60" s="355">
        <v>0</v>
      </c>
      <c r="AF60" s="1043">
        <v>17.600000000000001</v>
      </c>
      <c r="AG60" s="1043">
        <v>0</v>
      </c>
      <c r="AH60" s="1043">
        <f t="shared" si="2"/>
        <v>17.600000000000001</v>
      </c>
      <c r="AI60" s="1043">
        <f t="shared" si="1"/>
        <v>18.832000000000004</v>
      </c>
    </row>
    <row r="61" spans="1:35" s="356" customFormat="1">
      <c r="A61" s="1051">
        <v>59</v>
      </c>
      <c r="B61" s="354" t="s">
        <v>5456</v>
      </c>
      <c r="C61" s="354" t="s">
        <v>5522</v>
      </c>
      <c r="D61" s="354" t="s">
        <v>5458</v>
      </c>
      <c r="E61" s="354" t="s">
        <v>5483</v>
      </c>
      <c r="F61" s="354" t="s">
        <v>5511</v>
      </c>
      <c r="G61" s="354"/>
      <c r="H61" s="354"/>
      <c r="I61" s="354"/>
      <c r="J61" s="354"/>
      <c r="K61" s="354"/>
      <c r="L61" s="354"/>
      <c r="M61" s="354" t="s">
        <v>113</v>
      </c>
      <c r="N61" s="354" t="s">
        <v>113</v>
      </c>
      <c r="O61" s="354"/>
      <c r="P61" s="354"/>
      <c r="Q61" s="354"/>
      <c r="R61" s="354"/>
      <c r="S61" s="354"/>
      <c r="T61" s="354"/>
      <c r="U61" s="354">
        <v>34011072700450</v>
      </c>
      <c r="V61" s="354" t="s">
        <v>68</v>
      </c>
      <c r="W61" s="354" t="s">
        <v>68</v>
      </c>
      <c r="X61" s="354" t="s">
        <v>68</v>
      </c>
      <c r="Y61" s="354" t="s">
        <v>68</v>
      </c>
      <c r="Z61" s="354" t="s">
        <v>69</v>
      </c>
      <c r="AA61" s="354"/>
      <c r="AB61" s="354">
        <v>18000000011</v>
      </c>
      <c r="AC61" s="355">
        <v>11</v>
      </c>
      <c r="AD61" s="355">
        <v>0</v>
      </c>
      <c r="AE61" s="355">
        <v>0</v>
      </c>
      <c r="AF61" s="1043">
        <v>17.600000000000001</v>
      </c>
      <c r="AG61" s="1043">
        <v>0</v>
      </c>
      <c r="AH61" s="1043">
        <f t="shared" si="2"/>
        <v>17.600000000000001</v>
      </c>
      <c r="AI61" s="1043">
        <f t="shared" si="1"/>
        <v>18.832000000000004</v>
      </c>
    </row>
    <row r="62" spans="1:35" s="356" customFormat="1">
      <c r="A62" s="1051">
        <v>60</v>
      </c>
      <c r="B62" s="354" t="s">
        <v>5456</v>
      </c>
      <c r="C62" s="354" t="s">
        <v>5523</v>
      </c>
      <c r="D62" s="354" t="s">
        <v>5458</v>
      </c>
      <c r="E62" s="354" t="s">
        <v>5483</v>
      </c>
      <c r="F62" s="354" t="s">
        <v>5511</v>
      </c>
      <c r="G62" s="354"/>
      <c r="H62" s="354"/>
      <c r="I62" s="354"/>
      <c r="J62" s="354"/>
      <c r="K62" s="354"/>
      <c r="L62" s="354"/>
      <c r="M62" s="354" t="s">
        <v>113</v>
      </c>
      <c r="N62" s="354" t="s">
        <v>113</v>
      </c>
      <c r="O62" s="354"/>
      <c r="P62" s="354"/>
      <c r="Q62" s="354"/>
      <c r="R62" s="354"/>
      <c r="S62" s="354"/>
      <c r="T62" s="354"/>
      <c r="U62" s="354">
        <v>34010091000020</v>
      </c>
      <c r="V62" s="354" t="s">
        <v>68</v>
      </c>
      <c r="W62" s="354" t="s">
        <v>68</v>
      </c>
      <c r="X62" s="354" t="s">
        <v>68</v>
      </c>
      <c r="Y62" s="354" t="s">
        <v>68</v>
      </c>
      <c r="Z62" s="354" t="s">
        <v>69</v>
      </c>
      <c r="AA62" s="354"/>
      <c r="AB62" s="354">
        <v>18000000011</v>
      </c>
      <c r="AC62" s="355">
        <v>11</v>
      </c>
      <c r="AD62" s="355">
        <v>0</v>
      </c>
      <c r="AE62" s="355">
        <v>0</v>
      </c>
      <c r="AF62" s="1043">
        <v>17.600000000000001</v>
      </c>
      <c r="AG62" s="1043">
        <v>0</v>
      </c>
      <c r="AH62" s="1043">
        <f t="shared" si="2"/>
        <v>17.600000000000001</v>
      </c>
      <c r="AI62" s="1043">
        <f t="shared" si="1"/>
        <v>18.832000000000004</v>
      </c>
    </row>
    <row r="63" spans="1:35" s="356" customFormat="1">
      <c r="A63" s="1051">
        <v>61</v>
      </c>
      <c r="B63" s="354" t="s">
        <v>5456</v>
      </c>
      <c r="C63" s="354" t="s">
        <v>5524</v>
      </c>
      <c r="D63" s="354" t="s">
        <v>5458</v>
      </c>
      <c r="E63" s="354" t="s">
        <v>5483</v>
      </c>
      <c r="F63" s="354" t="s">
        <v>5511</v>
      </c>
      <c r="G63" s="354"/>
      <c r="H63" s="354"/>
      <c r="I63" s="354"/>
      <c r="J63" s="354"/>
      <c r="K63" s="354"/>
      <c r="L63" s="354"/>
      <c r="M63" s="354" t="s">
        <v>113</v>
      </c>
      <c r="N63" s="354" t="s">
        <v>113</v>
      </c>
      <c r="O63" s="354"/>
      <c r="P63" s="354"/>
      <c r="Q63" s="354"/>
      <c r="R63" s="354"/>
      <c r="S63" s="354"/>
      <c r="T63" s="354"/>
      <c r="U63" s="354">
        <v>34011072700332</v>
      </c>
      <c r="V63" s="354" t="s">
        <v>68</v>
      </c>
      <c r="W63" s="354" t="s">
        <v>68</v>
      </c>
      <c r="X63" s="354" t="s">
        <v>68</v>
      </c>
      <c r="Y63" s="354" t="s">
        <v>68</v>
      </c>
      <c r="Z63" s="354" t="s">
        <v>69</v>
      </c>
      <c r="AA63" s="354"/>
      <c r="AB63" s="354">
        <v>18000000011</v>
      </c>
      <c r="AC63" s="355">
        <v>11</v>
      </c>
      <c r="AD63" s="355">
        <v>0</v>
      </c>
      <c r="AE63" s="355">
        <v>0</v>
      </c>
      <c r="AF63" s="1043">
        <v>17.600000000000001</v>
      </c>
      <c r="AG63" s="1043">
        <v>0</v>
      </c>
      <c r="AH63" s="1043">
        <f t="shared" si="2"/>
        <v>17.600000000000001</v>
      </c>
      <c r="AI63" s="1043">
        <f t="shared" si="1"/>
        <v>18.832000000000004</v>
      </c>
    </row>
    <row r="64" spans="1:35" s="356" customFormat="1">
      <c r="A64" s="1051">
        <v>62</v>
      </c>
      <c r="B64" s="354" t="s">
        <v>5456</v>
      </c>
      <c r="C64" s="354" t="s">
        <v>5525</v>
      </c>
      <c r="D64" s="354" t="s">
        <v>5458</v>
      </c>
      <c r="E64" s="354" t="s">
        <v>5459</v>
      </c>
      <c r="F64" s="354" t="s">
        <v>5526</v>
      </c>
      <c r="G64" s="354"/>
      <c r="H64" s="354"/>
      <c r="I64" s="354"/>
      <c r="J64" s="354"/>
      <c r="K64" s="354"/>
      <c r="L64" s="354"/>
      <c r="M64" s="354" t="s">
        <v>113</v>
      </c>
      <c r="N64" s="354" t="s">
        <v>113</v>
      </c>
      <c r="O64" s="354" t="s">
        <v>5461</v>
      </c>
      <c r="P64" s="354"/>
      <c r="Q64" s="354"/>
      <c r="R64" s="354"/>
      <c r="S64" s="354"/>
      <c r="T64" s="354"/>
      <c r="U64" s="354">
        <v>35012100300038</v>
      </c>
      <c r="V64" s="354" t="s">
        <v>68</v>
      </c>
      <c r="W64" s="354" t="s">
        <v>68</v>
      </c>
      <c r="X64" s="354" t="s">
        <v>68</v>
      </c>
      <c r="Y64" s="354" t="s">
        <v>68</v>
      </c>
      <c r="Z64" s="354" t="s">
        <v>69</v>
      </c>
      <c r="AA64" s="354"/>
      <c r="AB64" s="354">
        <v>18000000011</v>
      </c>
      <c r="AC64" s="355">
        <v>11</v>
      </c>
      <c r="AD64" s="355">
        <v>0</v>
      </c>
      <c r="AE64" s="355">
        <v>0</v>
      </c>
      <c r="AF64" s="1043">
        <v>17.600000000000001</v>
      </c>
      <c r="AG64" s="1043">
        <v>0</v>
      </c>
      <c r="AH64" s="1043">
        <f t="shared" si="2"/>
        <v>17.600000000000001</v>
      </c>
      <c r="AI64" s="1043">
        <f t="shared" si="1"/>
        <v>18.832000000000004</v>
      </c>
    </row>
    <row r="65" spans="1:35" s="356" customFormat="1">
      <c r="A65" s="1051">
        <v>63</v>
      </c>
      <c r="B65" s="354" t="s">
        <v>5456</v>
      </c>
      <c r="C65" s="354" t="s">
        <v>5527</v>
      </c>
      <c r="D65" s="354" t="s">
        <v>5458</v>
      </c>
      <c r="E65" s="354" t="s">
        <v>5459</v>
      </c>
      <c r="F65" s="354" t="s">
        <v>5526</v>
      </c>
      <c r="G65" s="354"/>
      <c r="H65" s="354"/>
      <c r="I65" s="354"/>
      <c r="J65" s="354"/>
      <c r="K65" s="354"/>
      <c r="L65" s="354"/>
      <c r="M65" s="354" t="s">
        <v>113</v>
      </c>
      <c r="N65" s="354" t="s">
        <v>113</v>
      </c>
      <c r="O65" s="354" t="s">
        <v>5461</v>
      </c>
      <c r="P65" s="354"/>
      <c r="Q65" s="354"/>
      <c r="R65" s="354"/>
      <c r="S65" s="354"/>
      <c r="T65" s="354"/>
      <c r="U65" s="354">
        <v>35011091700295</v>
      </c>
      <c r="V65" s="354" t="s">
        <v>68</v>
      </c>
      <c r="W65" s="354" t="s">
        <v>68</v>
      </c>
      <c r="X65" s="354" t="s">
        <v>68</v>
      </c>
      <c r="Y65" s="354" t="s">
        <v>68</v>
      </c>
      <c r="Z65" s="354" t="s">
        <v>69</v>
      </c>
      <c r="AA65" s="354"/>
      <c r="AB65" s="354">
        <v>18000000011</v>
      </c>
      <c r="AC65" s="355">
        <v>11</v>
      </c>
      <c r="AD65" s="355">
        <v>0</v>
      </c>
      <c r="AE65" s="355">
        <v>0</v>
      </c>
      <c r="AF65" s="1043">
        <v>17.600000000000001</v>
      </c>
      <c r="AG65" s="1043">
        <v>0</v>
      </c>
      <c r="AH65" s="1043">
        <f t="shared" si="2"/>
        <v>17.600000000000001</v>
      </c>
      <c r="AI65" s="1043">
        <f t="shared" si="1"/>
        <v>18.832000000000004</v>
      </c>
    </row>
    <row r="66" spans="1:35" s="356" customFormat="1">
      <c r="A66" s="1051">
        <v>64</v>
      </c>
      <c r="B66" s="354" t="s">
        <v>5456</v>
      </c>
      <c r="C66" s="354" t="s">
        <v>5528</v>
      </c>
      <c r="D66" s="354" t="s">
        <v>5458</v>
      </c>
      <c r="E66" s="354" t="s">
        <v>5459</v>
      </c>
      <c r="F66" s="354" t="s">
        <v>5526</v>
      </c>
      <c r="G66" s="354"/>
      <c r="H66" s="354"/>
      <c r="I66" s="354"/>
      <c r="J66" s="354"/>
      <c r="K66" s="354"/>
      <c r="L66" s="354"/>
      <c r="M66" s="354" t="s">
        <v>113</v>
      </c>
      <c r="N66" s="354" t="s">
        <v>113</v>
      </c>
      <c r="O66" s="354" t="s">
        <v>5461</v>
      </c>
      <c r="P66" s="354"/>
      <c r="Q66" s="354"/>
      <c r="R66" s="354"/>
      <c r="S66" s="354"/>
      <c r="T66" s="354"/>
      <c r="U66" s="354">
        <v>35013020700173</v>
      </c>
      <c r="V66" s="354" t="s">
        <v>68</v>
      </c>
      <c r="W66" s="354" t="s">
        <v>68</v>
      </c>
      <c r="X66" s="354" t="s">
        <v>68</v>
      </c>
      <c r="Y66" s="354" t="s">
        <v>68</v>
      </c>
      <c r="Z66" s="354" t="s">
        <v>69</v>
      </c>
      <c r="AA66" s="354"/>
      <c r="AB66" s="354">
        <v>18000000011</v>
      </c>
      <c r="AC66" s="355">
        <v>11</v>
      </c>
      <c r="AD66" s="355">
        <v>0</v>
      </c>
      <c r="AE66" s="355">
        <v>0</v>
      </c>
      <c r="AF66" s="1043">
        <v>17.600000000000001</v>
      </c>
      <c r="AG66" s="1043">
        <v>0</v>
      </c>
      <c r="AH66" s="1043">
        <f t="shared" si="2"/>
        <v>17.600000000000001</v>
      </c>
      <c r="AI66" s="1043">
        <f t="shared" si="1"/>
        <v>18.832000000000004</v>
      </c>
    </row>
    <row r="67" spans="1:35" s="356" customFormat="1">
      <c r="A67" s="1051">
        <v>65</v>
      </c>
      <c r="B67" s="354" t="s">
        <v>5456</v>
      </c>
      <c r="C67" s="354" t="s">
        <v>5529</v>
      </c>
      <c r="D67" s="354" t="s">
        <v>5458</v>
      </c>
      <c r="E67" s="354" t="s">
        <v>5459</v>
      </c>
      <c r="F67" s="354" t="s">
        <v>5526</v>
      </c>
      <c r="G67" s="354"/>
      <c r="H67" s="354"/>
      <c r="I67" s="354"/>
      <c r="J67" s="354"/>
      <c r="K67" s="354"/>
      <c r="L67" s="354"/>
      <c r="M67" s="354" t="s">
        <v>113</v>
      </c>
      <c r="N67" s="354" t="s">
        <v>113</v>
      </c>
      <c r="O67" s="354" t="s">
        <v>5461</v>
      </c>
      <c r="P67" s="354"/>
      <c r="Q67" s="354"/>
      <c r="R67" s="354"/>
      <c r="S67" s="354"/>
      <c r="T67" s="354"/>
      <c r="U67" s="354">
        <v>35013020700174</v>
      </c>
      <c r="V67" s="354" t="s">
        <v>68</v>
      </c>
      <c r="W67" s="354" t="s">
        <v>68</v>
      </c>
      <c r="X67" s="354" t="s">
        <v>68</v>
      </c>
      <c r="Y67" s="354" t="s">
        <v>68</v>
      </c>
      <c r="Z67" s="354" t="s">
        <v>69</v>
      </c>
      <c r="AA67" s="354"/>
      <c r="AB67" s="354">
        <v>18000000011</v>
      </c>
      <c r="AC67" s="355">
        <v>11</v>
      </c>
      <c r="AD67" s="355">
        <v>0</v>
      </c>
      <c r="AE67" s="355">
        <v>0</v>
      </c>
      <c r="AF67" s="1043">
        <v>17.600000000000001</v>
      </c>
      <c r="AG67" s="1043">
        <v>0</v>
      </c>
      <c r="AH67" s="1043">
        <f t="shared" ref="AH67:AH81" si="3">AF67-AG67</f>
        <v>17.600000000000001</v>
      </c>
      <c r="AI67" s="1043">
        <f t="shared" si="1"/>
        <v>18.832000000000004</v>
      </c>
    </row>
    <row r="68" spans="1:35" s="356" customFormat="1">
      <c r="A68" s="1051">
        <v>66</v>
      </c>
      <c r="B68" s="354" t="s">
        <v>5456</v>
      </c>
      <c r="C68" s="354" t="s">
        <v>5530</v>
      </c>
      <c r="D68" s="354" t="s">
        <v>5458</v>
      </c>
      <c r="E68" s="354" t="s">
        <v>5459</v>
      </c>
      <c r="F68" s="354" t="s">
        <v>5526</v>
      </c>
      <c r="G68" s="354"/>
      <c r="H68" s="354"/>
      <c r="I68" s="354"/>
      <c r="J68" s="354"/>
      <c r="K68" s="354"/>
      <c r="L68" s="354"/>
      <c r="M68" s="354" t="s">
        <v>113</v>
      </c>
      <c r="N68" s="354" t="s">
        <v>113</v>
      </c>
      <c r="O68" s="354" t="s">
        <v>5461</v>
      </c>
      <c r="P68" s="354"/>
      <c r="Q68" s="354"/>
      <c r="R68" s="354"/>
      <c r="S68" s="354"/>
      <c r="T68" s="354"/>
      <c r="U68" s="354">
        <v>35012083000382</v>
      </c>
      <c r="V68" s="354" t="s">
        <v>68</v>
      </c>
      <c r="W68" s="354" t="s">
        <v>68</v>
      </c>
      <c r="X68" s="354" t="s">
        <v>68</v>
      </c>
      <c r="Y68" s="354" t="s">
        <v>68</v>
      </c>
      <c r="Z68" s="354" t="s">
        <v>69</v>
      </c>
      <c r="AA68" s="354"/>
      <c r="AB68" s="354">
        <v>18000000011</v>
      </c>
      <c r="AC68" s="355">
        <v>11</v>
      </c>
      <c r="AD68" s="355">
        <v>0</v>
      </c>
      <c r="AE68" s="355">
        <v>0</v>
      </c>
      <c r="AF68" s="1043">
        <v>17.600000000000001</v>
      </c>
      <c r="AG68" s="1043">
        <v>0</v>
      </c>
      <c r="AH68" s="1043">
        <f t="shared" si="3"/>
        <v>17.600000000000001</v>
      </c>
      <c r="AI68" s="1043">
        <f t="shared" ref="AI68:AI81" si="4">AF68*1.07</f>
        <v>18.832000000000004</v>
      </c>
    </row>
    <row r="69" spans="1:35" s="356" customFormat="1">
      <c r="A69" s="1051">
        <v>67</v>
      </c>
      <c r="B69" s="354" t="s">
        <v>5456</v>
      </c>
      <c r="C69" s="354" t="s">
        <v>5531</v>
      </c>
      <c r="D69" s="354" t="s">
        <v>5458</v>
      </c>
      <c r="E69" s="354" t="s">
        <v>5459</v>
      </c>
      <c r="F69" s="354" t="s">
        <v>5526</v>
      </c>
      <c r="G69" s="354"/>
      <c r="H69" s="354"/>
      <c r="I69" s="354"/>
      <c r="J69" s="354"/>
      <c r="K69" s="354"/>
      <c r="L69" s="354"/>
      <c r="M69" s="354" t="s">
        <v>113</v>
      </c>
      <c r="N69" s="354" t="s">
        <v>113</v>
      </c>
      <c r="O69" s="354" t="s">
        <v>5461</v>
      </c>
      <c r="P69" s="354"/>
      <c r="Q69" s="354"/>
      <c r="R69" s="354"/>
      <c r="S69" s="354"/>
      <c r="T69" s="354"/>
      <c r="U69" s="354">
        <v>35011090100605</v>
      </c>
      <c r="V69" s="354" t="s">
        <v>68</v>
      </c>
      <c r="W69" s="354" t="s">
        <v>68</v>
      </c>
      <c r="X69" s="354" t="s">
        <v>68</v>
      </c>
      <c r="Y69" s="354" t="s">
        <v>68</v>
      </c>
      <c r="Z69" s="354" t="s">
        <v>69</v>
      </c>
      <c r="AA69" s="354"/>
      <c r="AB69" s="354">
        <v>18000000011</v>
      </c>
      <c r="AC69" s="355">
        <v>11</v>
      </c>
      <c r="AD69" s="355">
        <v>0</v>
      </c>
      <c r="AE69" s="355">
        <v>0</v>
      </c>
      <c r="AF69" s="1043">
        <v>17.600000000000001</v>
      </c>
      <c r="AG69" s="1043">
        <v>0</v>
      </c>
      <c r="AH69" s="1043">
        <f t="shared" si="3"/>
        <v>17.600000000000001</v>
      </c>
      <c r="AI69" s="1043">
        <f t="shared" si="4"/>
        <v>18.832000000000004</v>
      </c>
    </row>
    <row r="70" spans="1:35" s="356" customFormat="1">
      <c r="A70" s="1051">
        <v>68</v>
      </c>
      <c r="B70" s="354" t="s">
        <v>5456</v>
      </c>
      <c r="C70" s="354" t="s">
        <v>5532</v>
      </c>
      <c r="D70" s="354" t="s">
        <v>5458</v>
      </c>
      <c r="E70" s="354" t="s">
        <v>5459</v>
      </c>
      <c r="F70" s="354" t="s">
        <v>5526</v>
      </c>
      <c r="G70" s="354"/>
      <c r="H70" s="354"/>
      <c r="I70" s="354"/>
      <c r="J70" s="354"/>
      <c r="K70" s="354"/>
      <c r="L70" s="354"/>
      <c r="M70" s="354" t="s">
        <v>113</v>
      </c>
      <c r="N70" s="354" t="s">
        <v>113</v>
      </c>
      <c r="O70" s="354" t="s">
        <v>5461</v>
      </c>
      <c r="P70" s="354"/>
      <c r="Q70" s="354"/>
      <c r="R70" s="354"/>
      <c r="S70" s="354"/>
      <c r="T70" s="354"/>
      <c r="U70" s="354">
        <v>35013101800548</v>
      </c>
      <c r="V70" s="354" t="s">
        <v>68</v>
      </c>
      <c r="W70" s="354" t="s">
        <v>68</v>
      </c>
      <c r="X70" s="354" t="s">
        <v>68</v>
      </c>
      <c r="Y70" s="354" t="s">
        <v>68</v>
      </c>
      <c r="Z70" s="354" t="s">
        <v>69</v>
      </c>
      <c r="AA70" s="354"/>
      <c r="AB70" s="354">
        <v>18000000011</v>
      </c>
      <c r="AC70" s="355">
        <v>11</v>
      </c>
      <c r="AD70" s="355">
        <v>0</v>
      </c>
      <c r="AE70" s="355">
        <v>0</v>
      </c>
      <c r="AF70" s="1043">
        <v>17.600000000000001</v>
      </c>
      <c r="AG70" s="1043">
        <v>0</v>
      </c>
      <c r="AH70" s="1043">
        <f t="shared" si="3"/>
        <v>17.600000000000001</v>
      </c>
      <c r="AI70" s="1043">
        <f t="shared" si="4"/>
        <v>18.832000000000004</v>
      </c>
    </row>
    <row r="71" spans="1:35" s="356" customFormat="1">
      <c r="A71" s="1051">
        <v>69</v>
      </c>
      <c r="B71" s="354" t="s">
        <v>5456</v>
      </c>
      <c r="C71" s="354" t="s">
        <v>5533</v>
      </c>
      <c r="D71" s="354" t="s">
        <v>5458</v>
      </c>
      <c r="E71" s="354" t="s">
        <v>5459</v>
      </c>
      <c r="F71" s="354" t="s">
        <v>5526</v>
      </c>
      <c r="G71" s="354"/>
      <c r="H71" s="354"/>
      <c r="I71" s="354"/>
      <c r="J71" s="354"/>
      <c r="K71" s="354"/>
      <c r="L71" s="354"/>
      <c r="M71" s="354" t="s">
        <v>113</v>
      </c>
      <c r="N71" s="354" t="s">
        <v>113</v>
      </c>
      <c r="O71" s="354" t="s">
        <v>5461</v>
      </c>
      <c r="P71" s="354"/>
      <c r="Q71" s="354"/>
      <c r="R71" s="354"/>
      <c r="S71" s="354"/>
      <c r="T71" s="354"/>
      <c r="U71" s="354">
        <v>35011090100608</v>
      </c>
      <c r="V71" s="354" t="s">
        <v>68</v>
      </c>
      <c r="W71" s="354" t="s">
        <v>68</v>
      </c>
      <c r="X71" s="354" t="s">
        <v>68</v>
      </c>
      <c r="Y71" s="354" t="s">
        <v>68</v>
      </c>
      <c r="Z71" s="354" t="s">
        <v>69</v>
      </c>
      <c r="AA71" s="354"/>
      <c r="AB71" s="354">
        <v>18000000011</v>
      </c>
      <c r="AC71" s="355">
        <v>11</v>
      </c>
      <c r="AD71" s="355">
        <v>0</v>
      </c>
      <c r="AE71" s="355">
        <v>0</v>
      </c>
      <c r="AF71" s="1043">
        <v>17.600000000000001</v>
      </c>
      <c r="AG71" s="1043">
        <v>0</v>
      </c>
      <c r="AH71" s="1043">
        <f t="shared" si="3"/>
        <v>17.600000000000001</v>
      </c>
      <c r="AI71" s="1043">
        <f t="shared" si="4"/>
        <v>18.832000000000004</v>
      </c>
    </row>
    <row r="72" spans="1:35" s="356" customFormat="1">
      <c r="A72" s="1051">
        <v>70</v>
      </c>
      <c r="B72" s="354" t="s">
        <v>5456</v>
      </c>
      <c r="C72" s="354" t="s">
        <v>5534</v>
      </c>
      <c r="D72" s="354" t="s">
        <v>5458</v>
      </c>
      <c r="E72" s="354" t="s">
        <v>5459</v>
      </c>
      <c r="F72" s="354" t="s">
        <v>5526</v>
      </c>
      <c r="G72" s="354"/>
      <c r="H72" s="354"/>
      <c r="I72" s="354"/>
      <c r="J72" s="354"/>
      <c r="K72" s="354"/>
      <c r="L72" s="354"/>
      <c r="M72" s="354" t="s">
        <v>113</v>
      </c>
      <c r="N72" s="354" t="s">
        <v>113</v>
      </c>
      <c r="O72" s="354" t="s">
        <v>5461</v>
      </c>
      <c r="P72" s="354"/>
      <c r="Q72" s="354"/>
      <c r="R72" s="354"/>
      <c r="S72" s="354"/>
      <c r="T72" s="354"/>
      <c r="U72" s="354">
        <v>35012100300181</v>
      </c>
      <c r="V72" s="354" t="s">
        <v>68</v>
      </c>
      <c r="W72" s="354" t="s">
        <v>68</v>
      </c>
      <c r="X72" s="354" t="s">
        <v>68</v>
      </c>
      <c r="Y72" s="354" t="s">
        <v>68</v>
      </c>
      <c r="Z72" s="354" t="s">
        <v>69</v>
      </c>
      <c r="AA72" s="354"/>
      <c r="AB72" s="354">
        <v>18000000011</v>
      </c>
      <c r="AC72" s="355">
        <v>11</v>
      </c>
      <c r="AD72" s="355">
        <v>0</v>
      </c>
      <c r="AE72" s="355">
        <v>0</v>
      </c>
      <c r="AF72" s="1043">
        <v>17.600000000000001</v>
      </c>
      <c r="AG72" s="1043">
        <v>0</v>
      </c>
      <c r="AH72" s="1043">
        <f t="shared" si="3"/>
        <v>17.600000000000001</v>
      </c>
      <c r="AI72" s="1043">
        <f t="shared" si="4"/>
        <v>18.832000000000004</v>
      </c>
    </row>
    <row r="73" spans="1:35" s="356" customFormat="1">
      <c r="A73" s="1051">
        <v>71</v>
      </c>
      <c r="B73" s="354" t="s">
        <v>5456</v>
      </c>
      <c r="C73" s="354" t="s">
        <v>5535</v>
      </c>
      <c r="D73" s="354" t="s">
        <v>5458</v>
      </c>
      <c r="E73" s="354" t="s">
        <v>5459</v>
      </c>
      <c r="F73" s="354" t="s">
        <v>5526</v>
      </c>
      <c r="G73" s="354"/>
      <c r="H73" s="354"/>
      <c r="I73" s="354"/>
      <c r="J73" s="354"/>
      <c r="K73" s="354"/>
      <c r="L73" s="354"/>
      <c r="M73" s="354" t="s">
        <v>113</v>
      </c>
      <c r="N73" s="354" t="s">
        <v>113</v>
      </c>
      <c r="O73" s="354" t="s">
        <v>5461</v>
      </c>
      <c r="P73" s="354"/>
      <c r="Q73" s="354"/>
      <c r="R73" s="354"/>
      <c r="S73" s="354"/>
      <c r="T73" s="354"/>
      <c r="U73" s="354">
        <v>35014082100672</v>
      </c>
      <c r="V73" s="354" t="s">
        <v>68</v>
      </c>
      <c r="W73" s="354" t="s">
        <v>68</v>
      </c>
      <c r="X73" s="354" t="s">
        <v>68</v>
      </c>
      <c r="Y73" s="354" t="s">
        <v>68</v>
      </c>
      <c r="Z73" s="354" t="s">
        <v>69</v>
      </c>
      <c r="AA73" s="354"/>
      <c r="AB73" s="354">
        <v>18000000011</v>
      </c>
      <c r="AC73" s="355">
        <v>11</v>
      </c>
      <c r="AD73" s="355">
        <v>0</v>
      </c>
      <c r="AE73" s="355">
        <v>0</v>
      </c>
      <c r="AF73" s="1043">
        <v>17.600000000000001</v>
      </c>
      <c r="AG73" s="1043">
        <v>0</v>
      </c>
      <c r="AH73" s="1043">
        <f t="shared" si="3"/>
        <v>17.600000000000001</v>
      </c>
      <c r="AI73" s="1043">
        <f t="shared" si="4"/>
        <v>18.832000000000004</v>
      </c>
    </row>
    <row r="74" spans="1:35" s="356" customFormat="1">
      <c r="A74" s="1051">
        <v>72</v>
      </c>
      <c r="B74" s="354" t="s">
        <v>5456</v>
      </c>
      <c r="C74" s="354" t="s">
        <v>5536</v>
      </c>
      <c r="D74" s="354" t="s">
        <v>5458</v>
      </c>
      <c r="E74" s="354" t="s">
        <v>5459</v>
      </c>
      <c r="F74" s="354" t="s">
        <v>5526</v>
      </c>
      <c r="G74" s="354"/>
      <c r="H74" s="354"/>
      <c r="I74" s="354"/>
      <c r="J74" s="354"/>
      <c r="K74" s="354"/>
      <c r="L74" s="354"/>
      <c r="M74" s="354" t="s">
        <v>113</v>
      </c>
      <c r="N74" s="354" t="s">
        <v>113</v>
      </c>
      <c r="O74" s="354"/>
      <c r="P74" s="354"/>
      <c r="Q74" s="354"/>
      <c r="R74" s="354"/>
      <c r="S74" s="354"/>
      <c r="T74" s="354"/>
      <c r="U74" s="354">
        <v>35011120900696</v>
      </c>
      <c r="V74" s="354" t="s">
        <v>68</v>
      </c>
      <c r="W74" s="354" t="s">
        <v>68</v>
      </c>
      <c r="X74" s="354" t="s">
        <v>68</v>
      </c>
      <c r="Y74" s="354" t="s">
        <v>68</v>
      </c>
      <c r="Z74" s="354" t="s">
        <v>69</v>
      </c>
      <c r="AA74" s="354"/>
      <c r="AB74" s="354">
        <v>18000000011</v>
      </c>
      <c r="AC74" s="355">
        <v>11</v>
      </c>
      <c r="AD74" s="355">
        <v>0</v>
      </c>
      <c r="AE74" s="355">
        <v>0</v>
      </c>
      <c r="AF74" s="1043">
        <v>17.600000000000001</v>
      </c>
      <c r="AG74" s="1043">
        <v>0</v>
      </c>
      <c r="AH74" s="1043">
        <f t="shared" si="3"/>
        <v>17.600000000000001</v>
      </c>
      <c r="AI74" s="1043">
        <f t="shared" si="4"/>
        <v>18.832000000000004</v>
      </c>
    </row>
    <row r="75" spans="1:35" s="356" customFormat="1">
      <c r="A75" s="1051">
        <v>73</v>
      </c>
      <c r="B75" s="354" t="s">
        <v>5456</v>
      </c>
      <c r="C75" s="354" t="s">
        <v>5537</v>
      </c>
      <c r="D75" s="354" t="s">
        <v>5458</v>
      </c>
      <c r="E75" s="354" t="s">
        <v>5483</v>
      </c>
      <c r="F75" s="354" t="s">
        <v>5526</v>
      </c>
      <c r="G75" s="354"/>
      <c r="H75" s="354"/>
      <c r="I75" s="354"/>
      <c r="J75" s="354"/>
      <c r="K75" s="354"/>
      <c r="L75" s="354"/>
      <c r="M75" s="354" t="s">
        <v>113</v>
      </c>
      <c r="N75" s="354" t="s">
        <v>113</v>
      </c>
      <c r="O75" s="354"/>
      <c r="P75" s="354"/>
      <c r="Q75" s="354"/>
      <c r="R75" s="354"/>
      <c r="S75" s="354"/>
      <c r="T75" s="354"/>
      <c r="U75" s="354">
        <v>35014070300662</v>
      </c>
      <c r="V75" s="354" t="s">
        <v>68</v>
      </c>
      <c r="W75" s="354" t="s">
        <v>68</v>
      </c>
      <c r="X75" s="354" t="s">
        <v>68</v>
      </c>
      <c r="Y75" s="354" t="s">
        <v>68</v>
      </c>
      <c r="Z75" s="354" t="s">
        <v>69</v>
      </c>
      <c r="AA75" s="354"/>
      <c r="AB75" s="354">
        <v>18000000011</v>
      </c>
      <c r="AC75" s="355">
        <v>11</v>
      </c>
      <c r="AD75" s="355">
        <v>0</v>
      </c>
      <c r="AE75" s="355">
        <v>0</v>
      </c>
      <c r="AF75" s="1043">
        <v>17.600000000000001</v>
      </c>
      <c r="AG75" s="1043">
        <v>0</v>
      </c>
      <c r="AH75" s="1043">
        <f t="shared" si="3"/>
        <v>17.600000000000001</v>
      </c>
      <c r="AI75" s="1043">
        <f t="shared" si="4"/>
        <v>18.832000000000004</v>
      </c>
    </row>
    <row r="76" spans="1:35" s="356" customFormat="1">
      <c r="A76" s="1051">
        <v>74</v>
      </c>
      <c r="B76" s="354" t="s">
        <v>5456</v>
      </c>
      <c r="C76" s="354" t="s">
        <v>5538</v>
      </c>
      <c r="D76" s="354" t="s">
        <v>5458</v>
      </c>
      <c r="E76" s="354" t="s">
        <v>5483</v>
      </c>
      <c r="F76" s="354" t="s">
        <v>5526</v>
      </c>
      <c r="G76" s="354"/>
      <c r="H76" s="354"/>
      <c r="I76" s="354"/>
      <c r="J76" s="354"/>
      <c r="K76" s="354"/>
      <c r="L76" s="354"/>
      <c r="M76" s="354" t="s">
        <v>113</v>
      </c>
      <c r="N76" s="354" t="s">
        <v>113</v>
      </c>
      <c r="O76" s="354"/>
      <c r="P76" s="354"/>
      <c r="Q76" s="354"/>
      <c r="R76" s="354"/>
      <c r="S76" s="354"/>
      <c r="T76" s="354"/>
      <c r="U76" s="354">
        <v>35014082100675</v>
      </c>
      <c r="V76" s="354" t="s">
        <v>68</v>
      </c>
      <c r="W76" s="354" t="s">
        <v>68</v>
      </c>
      <c r="X76" s="354" t="s">
        <v>68</v>
      </c>
      <c r="Y76" s="354" t="s">
        <v>68</v>
      </c>
      <c r="Z76" s="354" t="s">
        <v>69</v>
      </c>
      <c r="AA76" s="354"/>
      <c r="AB76" s="354">
        <v>18000000011</v>
      </c>
      <c r="AC76" s="355">
        <v>11</v>
      </c>
      <c r="AD76" s="355">
        <v>0</v>
      </c>
      <c r="AE76" s="355">
        <v>0</v>
      </c>
      <c r="AF76" s="1043">
        <v>17.600000000000001</v>
      </c>
      <c r="AG76" s="1043">
        <v>0</v>
      </c>
      <c r="AH76" s="1043">
        <f t="shared" si="3"/>
        <v>17.600000000000001</v>
      </c>
      <c r="AI76" s="1043">
        <f t="shared" si="4"/>
        <v>18.832000000000004</v>
      </c>
    </row>
    <row r="77" spans="1:35" s="356" customFormat="1">
      <c r="A77" s="1051">
        <v>75</v>
      </c>
      <c r="B77" s="354" t="s">
        <v>5456</v>
      </c>
      <c r="C77" s="354" t="s">
        <v>5539</v>
      </c>
      <c r="D77" s="354" t="s">
        <v>5458</v>
      </c>
      <c r="E77" s="354" t="s">
        <v>5483</v>
      </c>
      <c r="F77" s="354" t="s">
        <v>5526</v>
      </c>
      <c r="G77" s="354"/>
      <c r="H77" s="354"/>
      <c r="I77" s="354"/>
      <c r="J77" s="354"/>
      <c r="K77" s="354"/>
      <c r="L77" s="354"/>
      <c r="M77" s="354" t="s">
        <v>113</v>
      </c>
      <c r="N77" s="354" t="s">
        <v>113</v>
      </c>
      <c r="O77" s="354"/>
      <c r="P77" s="354"/>
      <c r="Q77" s="354"/>
      <c r="R77" s="354"/>
      <c r="S77" s="354"/>
      <c r="T77" s="354"/>
      <c r="U77" s="354">
        <v>35012072400236</v>
      </c>
      <c r="V77" s="354" t="s">
        <v>68</v>
      </c>
      <c r="W77" s="354" t="s">
        <v>68</v>
      </c>
      <c r="X77" s="354" t="s">
        <v>68</v>
      </c>
      <c r="Y77" s="354" t="s">
        <v>68</v>
      </c>
      <c r="Z77" s="354" t="s">
        <v>69</v>
      </c>
      <c r="AA77" s="354"/>
      <c r="AB77" s="354">
        <v>18000000011</v>
      </c>
      <c r="AC77" s="355">
        <v>11</v>
      </c>
      <c r="AD77" s="355">
        <v>0</v>
      </c>
      <c r="AE77" s="355">
        <v>0</v>
      </c>
      <c r="AF77" s="1043">
        <v>17.600000000000001</v>
      </c>
      <c r="AG77" s="1043">
        <v>0</v>
      </c>
      <c r="AH77" s="1043">
        <f t="shared" si="3"/>
        <v>17.600000000000001</v>
      </c>
      <c r="AI77" s="1043">
        <f t="shared" si="4"/>
        <v>18.832000000000004</v>
      </c>
    </row>
    <row r="78" spans="1:35" s="356" customFormat="1">
      <c r="A78" s="1051">
        <v>76</v>
      </c>
      <c r="B78" s="354" t="s">
        <v>5456</v>
      </c>
      <c r="C78" s="354" t="s">
        <v>5540</v>
      </c>
      <c r="D78" s="354" t="s">
        <v>5458</v>
      </c>
      <c r="E78" s="354" t="s">
        <v>5483</v>
      </c>
      <c r="F78" s="354" t="s">
        <v>5526</v>
      </c>
      <c r="G78" s="354"/>
      <c r="H78" s="354"/>
      <c r="I78" s="354"/>
      <c r="J78" s="354"/>
      <c r="K78" s="354"/>
      <c r="L78" s="354"/>
      <c r="M78" s="354" t="s">
        <v>113</v>
      </c>
      <c r="N78" s="354" t="s">
        <v>113</v>
      </c>
      <c r="O78" s="354"/>
      <c r="P78" s="354"/>
      <c r="Q78" s="354"/>
      <c r="R78" s="354"/>
      <c r="S78" s="354"/>
      <c r="T78" s="354"/>
      <c r="U78" s="354">
        <v>35012081301000</v>
      </c>
      <c r="V78" s="354" t="s">
        <v>68</v>
      </c>
      <c r="W78" s="354" t="s">
        <v>68</v>
      </c>
      <c r="X78" s="354" t="s">
        <v>68</v>
      </c>
      <c r="Y78" s="354" t="s">
        <v>68</v>
      </c>
      <c r="Z78" s="354" t="s">
        <v>69</v>
      </c>
      <c r="AA78" s="354"/>
      <c r="AB78" s="354">
        <v>18000000011</v>
      </c>
      <c r="AC78" s="355">
        <v>11</v>
      </c>
      <c r="AD78" s="355">
        <v>0</v>
      </c>
      <c r="AE78" s="355">
        <v>0</v>
      </c>
      <c r="AF78" s="1043">
        <v>17.600000000000001</v>
      </c>
      <c r="AG78" s="1043">
        <v>0</v>
      </c>
      <c r="AH78" s="1043">
        <f t="shared" si="3"/>
        <v>17.600000000000001</v>
      </c>
      <c r="AI78" s="1043">
        <f t="shared" si="4"/>
        <v>18.832000000000004</v>
      </c>
    </row>
    <row r="79" spans="1:35" s="356" customFormat="1">
      <c r="A79" s="1051">
        <v>77</v>
      </c>
      <c r="B79" s="354" t="s">
        <v>5456</v>
      </c>
      <c r="C79" s="354" t="s">
        <v>5541</v>
      </c>
      <c r="D79" s="354" t="s">
        <v>5458</v>
      </c>
      <c r="E79" s="354" t="s">
        <v>5483</v>
      </c>
      <c r="F79" s="354" t="s">
        <v>5526</v>
      </c>
      <c r="G79" s="354"/>
      <c r="H79" s="354"/>
      <c r="I79" s="354"/>
      <c r="J79" s="354"/>
      <c r="K79" s="354"/>
      <c r="L79" s="354"/>
      <c r="M79" s="354" t="s">
        <v>113</v>
      </c>
      <c r="N79" s="354" t="s">
        <v>113</v>
      </c>
      <c r="O79" s="354"/>
      <c r="P79" s="354"/>
      <c r="Q79" s="354"/>
      <c r="R79" s="354"/>
      <c r="S79" s="354"/>
      <c r="T79" s="354"/>
      <c r="U79" s="354">
        <v>35014082100673</v>
      </c>
      <c r="V79" s="354" t="s">
        <v>68</v>
      </c>
      <c r="W79" s="354" t="s">
        <v>68</v>
      </c>
      <c r="X79" s="354" t="s">
        <v>68</v>
      </c>
      <c r="Y79" s="354" t="s">
        <v>68</v>
      </c>
      <c r="Z79" s="354" t="s">
        <v>69</v>
      </c>
      <c r="AA79" s="354"/>
      <c r="AB79" s="354">
        <v>18000000011</v>
      </c>
      <c r="AC79" s="355">
        <v>11</v>
      </c>
      <c r="AD79" s="355">
        <v>0</v>
      </c>
      <c r="AE79" s="355">
        <v>0</v>
      </c>
      <c r="AF79" s="1043">
        <v>17.600000000000001</v>
      </c>
      <c r="AG79" s="1043">
        <v>0</v>
      </c>
      <c r="AH79" s="1043">
        <f t="shared" si="3"/>
        <v>17.600000000000001</v>
      </c>
      <c r="AI79" s="1043">
        <f t="shared" si="4"/>
        <v>18.832000000000004</v>
      </c>
    </row>
    <row r="80" spans="1:35" s="356" customFormat="1">
      <c r="A80" s="1051">
        <v>78</v>
      </c>
      <c r="B80" s="354" t="s">
        <v>5456</v>
      </c>
      <c r="C80" s="354" t="s">
        <v>5542</v>
      </c>
      <c r="D80" s="354" t="s">
        <v>5458</v>
      </c>
      <c r="E80" s="354" t="s">
        <v>5483</v>
      </c>
      <c r="F80" s="354" t="s">
        <v>5526</v>
      </c>
      <c r="G80" s="354"/>
      <c r="H80" s="354"/>
      <c r="I80" s="354"/>
      <c r="J80" s="354"/>
      <c r="K80" s="354"/>
      <c r="L80" s="354"/>
      <c r="M80" s="354" t="s">
        <v>113</v>
      </c>
      <c r="N80" s="354" t="s">
        <v>113</v>
      </c>
      <c r="O80" s="354"/>
      <c r="P80" s="354"/>
      <c r="Q80" s="354"/>
      <c r="R80" s="354"/>
      <c r="S80" s="354"/>
      <c r="T80" s="354"/>
      <c r="U80" s="354">
        <v>35013101800549</v>
      </c>
      <c r="V80" s="354" t="s">
        <v>68</v>
      </c>
      <c r="W80" s="354" t="s">
        <v>68</v>
      </c>
      <c r="X80" s="354" t="s">
        <v>68</v>
      </c>
      <c r="Y80" s="354" t="s">
        <v>68</v>
      </c>
      <c r="Z80" s="354" t="s">
        <v>69</v>
      </c>
      <c r="AA80" s="354"/>
      <c r="AB80" s="354">
        <v>18000000011</v>
      </c>
      <c r="AC80" s="355">
        <v>11</v>
      </c>
      <c r="AD80" s="355">
        <v>0</v>
      </c>
      <c r="AE80" s="355">
        <v>0</v>
      </c>
      <c r="AF80" s="1043">
        <v>17.600000000000001</v>
      </c>
      <c r="AG80" s="1043">
        <v>0</v>
      </c>
      <c r="AH80" s="1043">
        <f t="shared" si="3"/>
        <v>17.600000000000001</v>
      </c>
      <c r="AI80" s="1043">
        <f t="shared" si="4"/>
        <v>18.832000000000004</v>
      </c>
    </row>
    <row r="81" spans="1:36" s="1049" customFormat="1" ht="15.75" thickBot="1">
      <c r="A81" s="1052">
        <v>79</v>
      </c>
      <c r="B81" s="1046" t="s">
        <v>5456</v>
      </c>
      <c r="C81" s="1046" t="s">
        <v>5543</v>
      </c>
      <c r="D81" s="1046" t="s">
        <v>5458</v>
      </c>
      <c r="E81" s="1046" t="s">
        <v>5483</v>
      </c>
      <c r="F81" s="1046" t="s">
        <v>5526</v>
      </c>
      <c r="G81" s="1046"/>
      <c r="H81" s="1046"/>
      <c r="I81" s="1046"/>
      <c r="J81" s="1046"/>
      <c r="K81" s="1046"/>
      <c r="L81" s="1046"/>
      <c r="M81" s="1046" t="s">
        <v>113</v>
      </c>
      <c r="N81" s="1046" t="s">
        <v>113</v>
      </c>
      <c r="O81" s="1046"/>
      <c r="P81" s="1046"/>
      <c r="Q81" s="1046"/>
      <c r="R81" s="1046"/>
      <c r="S81" s="1046"/>
      <c r="T81" s="1046"/>
      <c r="U81" s="1046">
        <v>35012100300104</v>
      </c>
      <c r="V81" s="1046" t="s">
        <v>68</v>
      </c>
      <c r="W81" s="1046" t="s">
        <v>68</v>
      </c>
      <c r="X81" s="1046" t="s">
        <v>68</v>
      </c>
      <c r="Y81" s="1046" t="s">
        <v>68</v>
      </c>
      <c r="Z81" s="1046" t="s">
        <v>69</v>
      </c>
      <c r="AA81" s="1046"/>
      <c r="AB81" s="1046">
        <v>18000000011</v>
      </c>
      <c r="AC81" s="1047">
        <v>11</v>
      </c>
      <c r="AD81" s="1047">
        <v>0</v>
      </c>
      <c r="AE81" s="1047">
        <v>0</v>
      </c>
      <c r="AF81" s="1048">
        <v>17.600000000000001</v>
      </c>
      <c r="AG81" s="1048">
        <v>0</v>
      </c>
      <c r="AH81" s="1048">
        <f t="shared" si="3"/>
        <v>17.600000000000001</v>
      </c>
      <c r="AI81" s="1048">
        <f t="shared" si="4"/>
        <v>18.832000000000004</v>
      </c>
    </row>
    <row r="82" spans="1:36" ht="15.75" thickBot="1"/>
    <row r="83" spans="1:36" s="622" customFormat="1" ht="15.75" thickBot="1">
      <c r="A83" s="439" t="s">
        <v>22</v>
      </c>
      <c r="B83" s="618" t="s">
        <v>23</v>
      </c>
      <c r="C83" s="618" t="s">
        <v>24</v>
      </c>
      <c r="D83" s="618" t="s">
        <v>25</v>
      </c>
      <c r="E83" s="618" t="s">
        <v>26</v>
      </c>
      <c r="F83" s="618" t="s">
        <v>27</v>
      </c>
      <c r="G83" s="618" t="s">
        <v>28</v>
      </c>
      <c r="H83" s="618" t="s">
        <v>29</v>
      </c>
      <c r="I83" s="618" t="s">
        <v>30</v>
      </c>
      <c r="J83" s="618" t="s">
        <v>31</v>
      </c>
      <c r="K83" s="618" t="s">
        <v>32</v>
      </c>
      <c r="L83" s="618" t="s">
        <v>33</v>
      </c>
      <c r="M83" s="618" t="s">
        <v>34</v>
      </c>
      <c r="N83" s="618" t="s">
        <v>35</v>
      </c>
      <c r="O83" s="618" t="s">
        <v>36</v>
      </c>
      <c r="P83" s="618" t="s">
        <v>37</v>
      </c>
      <c r="Q83" s="618" t="s">
        <v>38</v>
      </c>
      <c r="R83" s="618" t="s">
        <v>39</v>
      </c>
      <c r="S83" s="618" t="s">
        <v>40</v>
      </c>
      <c r="T83" s="618" t="s">
        <v>41</v>
      </c>
      <c r="U83" s="618" t="s">
        <v>42</v>
      </c>
      <c r="V83" s="618" t="s">
        <v>43</v>
      </c>
      <c r="W83" s="618" t="s">
        <v>44</v>
      </c>
      <c r="X83" s="618" t="s">
        <v>45</v>
      </c>
      <c r="Y83" s="618" t="s">
        <v>46</v>
      </c>
      <c r="Z83" s="618" t="s">
        <v>47</v>
      </c>
      <c r="AA83" s="618" t="s">
        <v>48</v>
      </c>
      <c r="AB83" s="618" t="s">
        <v>49</v>
      </c>
      <c r="AC83" s="377" t="s">
        <v>50</v>
      </c>
      <c r="AD83" s="377" t="s">
        <v>51</v>
      </c>
      <c r="AE83" s="377" t="s">
        <v>52</v>
      </c>
      <c r="AF83" s="377" t="s">
        <v>53</v>
      </c>
      <c r="AG83" s="377" t="s">
        <v>54</v>
      </c>
      <c r="AH83" s="1059" t="s">
        <v>55</v>
      </c>
      <c r="AI83" s="1059" t="s">
        <v>56</v>
      </c>
    </row>
    <row r="84" spans="1:36" s="353" customFormat="1">
      <c r="A84" s="1034">
        <v>1</v>
      </c>
      <c r="B84" s="350" t="s">
        <v>5456</v>
      </c>
      <c r="C84" s="350" t="s">
        <v>5544</v>
      </c>
      <c r="D84" s="350" t="s">
        <v>5545</v>
      </c>
      <c r="E84" s="350" t="s">
        <v>5546</v>
      </c>
      <c r="F84" s="350" t="s">
        <v>5460</v>
      </c>
      <c r="G84" s="350"/>
      <c r="H84" s="350"/>
      <c r="I84" s="350"/>
      <c r="J84" s="350"/>
      <c r="K84" s="350"/>
      <c r="L84" s="350"/>
      <c r="M84" s="350" t="s">
        <v>113</v>
      </c>
      <c r="N84" s="350" t="s">
        <v>113</v>
      </c>
      <c r="O84" s="350" t="s">
        <v>5547</v>
      </c>
      <c r="P84" s="350"/>
      <c r="Q84" s="350"/>
      <c r="R84" s="350"/>
      <c r="S84" s="350"/>
      <c r="T84" s="350"/>
      <c r="U84" s="350">
        <v>12012011801447</v>
      </c>
      <c r="V84" s="350" t="s">
        <v>68</v>
      </c>
      <c r="W84" s="350" t="s">
        <v>68</v>
      </c>
      <c r="X84" s="350" t="s">
        <v>68</v>
      </c>
      <c r="Y84" s="350" t="s">
        <v>68</v>
      </c>
      <c r="Z84" s="350" t="s">
        <v>69</v>
      </c>
      <c r="AA84" s="350"/>
      <c r="AB84" s="350">
        <v>18000000011</v>
      </c>
      <c r="AC84" s="351">
        <v>11</v>
      </c>
      <c r="AD84" s="351">
        <v>0</v>
      </c>
      <c r="AE84" s="351">
        <v>0</v>
      </c>
      <c r="AF84" s="1036">
        <v>17.600000000000001</v>
      </c>
      <c r="AG84" s="1036">
        <v>0</v>
      </c>
      <c r="AH84" s="1043">
        <f t="shared" ref="AH84:AH129" si="5">AF84-AG84</f>
        <v>17.600000000000001</v>
      </c>
      <c r="AI84" s="1043">
        <f>AF84*1.07</f>
        <v>18.832000000000004</v>
      </c>
      <c r="AJ84" s="352"/>
    </row>
    <row r="85" spans="1:36" s="353" customFormat="1">
      <c r="A85" s="1034">
        <v>2</v>
      </c>
      <c r="B85" s="350" t="s">
        <v>5456</v>
      </c>
      <c r="C85" s="350" t="s">
        <v>5548</v>
      </c>
      <c r="D85" s="350" t="s">
        <v>5545</v>
      </c>
      <c r="E85" s="350" t="s">
        <v>5546</v>
      </c>
      <c r="F85" s="350" t="s">
        <v>5526</v>
      </c>
      <c r="G85" s="350"/>
      <c r="H85" s="350"/>
      <c r="I85" s="350"/>
      <c r="J85" s="350"/>
      <c r="K85" s="350"/>
      <c r="L85" s="350"/>
      <c r="M85" s="350" t="s">
        <v>113</v>
      </c>
      <c r="N85" s="350" t="s">
        <v>113</v>
      </c>
      <c r="O85" s="350" t="s">
        <v>5547</v>
      </c>
      <c r="P85" s="350"/>
      <c r="Q85" s="350"/>
      <c r="R85" s="350"/>
      <c r="S85" s="350"/>
      <c r="T85" s="350"/>
      <c r="U85" s="350">
        <v>35013020700885</v>
      </c>
      <c r="V85" s="350" t="s">
        <v>68</v>
      </c>
      <c r="W85" s="350" t="s">
        <v>68</v>
      </c>
      <c r="X85" s="350" t="s">
        <v>68</v>
      </c>
      <c r="Y85" s="350" t="s">
        <v>68</v>
      </c>
      <c r="Z85" s="350" t="s">
        <v>69</v>
      </c>
      <c r="AA85" s="350"/>
      <c r="AB85" s="350">
        <v>18000000011</v>
      </c>
      <c r="AC85" s="351">
        <v>11</v>
      </c>
      <c r="AD85" s="351">
        <v>0</v>
      </c>
      <c r="AE85" s="351">
        <v>0</v>
      </c>
      <c r="AF85" s="1036">
        <v>17.600000000000001</v>
      </c>
      <c r="AG85" s="1036">
        <v>0</v>
      </c>
      <c r="AH85" s="1043">
        <f t="shared" si="5"/>
        <v>17.600000000000001</v>
      </c>
      <c r="AI85" s="1043">
        <f t="shared" ref="AI85:AI129" si="6">AF85*1.07</f>
        <v>18.832000000000004</v>
      </c>
      <c r="AJ85" s="352"/>
    </row>
    <row r="86" spans="1:36" s="353" customFormat="1">
      <c r="A86" s="1034">
        <v>3</v>
      </c>
      <c r="B86" s="350" t="s">
        <v>5456</v>
      </c>
      <c r="C86" s="350" t="s">
        <v>5549</v>
      </c>
      <c r="D86" s="350" t="s">
        <v>5545</v>
      </c>
      <c r="E86" s="350" t="s">
        <v>5546</v>
      </c>
      <c r="F86" s="350" t="s">
        <v>5526</v>
      </c>
      <c r="G86" s="350"/>
      <c r="H86" s="350"/>
      <c r="I86" s="350"/>
      <c r="J86" s="350"/>
      <c r="K86" s="350"/>
      <c r="L86" s="350"/>
      <c r="M86" s="350" t="s">
        <v>113</v>
      </c>
      <c r="N86" s="350" t="s">
        <v>113</v>
      </c>
      <c r="O86" s="350" t="s">
        <v>5547</v>
      </c>
      <c r="P86" s="350"/>
      <c r="Q86" s="350"/>
      <c r="R86" s="350"/>
      <c r="S86" s="350"/>
      <c r="T86" s="350"/>
      <c r="U86" s="350">
        <v>35011090100609</v>
      </c>
      <c r="V86" s="350" t="s">
        <v>68</v>
      </c>
      <c r="W86" s="350" t="s">
        <v>68</v>
      </c>
      <c r="X86" s="350" t="s">
        <v>68</v>
      </c>
      <c r="Y86" s="350" t="s">
        <v>68</v>
      </c>
      <c r="Z86" s="350" t="s">
        <v>69</v>
      </c>
      <c r="AA86" s="350"/>
      <c r="AB86" s="350">
        <v>18000000011</v>
      </c>
      <c r="AC86" s="351">
        <v>11</v>
      </c>
      <c r="AD86" s="351">
        <v>0</v>
      </c>
      <c r="AE86" s="351">
        <v>0</v>
      </c>
      <c r="AF86" s="1036">
        <v>17.600000000000001</v>
      </c>
      <c r="AG86" s="1036">
        <v>0</v>
      </c>
      <c r="AH86" s="1043">
        <f t="shared" si="5"/>
        <v>17.600000000000001</v>
      </c>
      <c r="AI86" s="1043">
        <f t="shared" si="6"/>
        <v>18.832000000000004</v>
      </c>
      <c r="AJ86" s="352"/>
    </row>
    <row r="87" spans="1:36" s="353" customFormat="1">
      <c r="A87" s="1034">
        <v>4</v>
      </c>
      <c r="B87" s="350" t="s">
        <v>5456</v>
      </c>
      <c r="C87" s="350" t="s">
        <v>5550</v>
      </c>
      <c r="D87" s="350" t="s">
        <v>5545</v>
      </c>
      <c r="E87" s="350" t="s">
        <v>5546</v>
      </c>
      <c r="F87" s="350" t="s">
        <v>5526</v>
      </c>
      <c r="G87" s="350"/>
      <c r="H87" s="350"/>
      <c r="I87" s="350"/>
      <c r="J87" s="350"/>
      <c r="K87" s="350"/>
      <c r="L87" s="350"/>
      <c r="M87" s="350" t="s">
        <v>113</v>
      </c>
      <c r="N87" s="350" t="s">
        <v>113</v>
      </c>
      <c r="O87" s="350" t="s">
        <v>5547</v>
      </c>
      <c r="P87" s="350"/>
      <c r="Q87" s="350"/>
      <c r="R87" s="350"/>
      <c r="S87" s="350"/>
      <c r="T87" s="350"/>
      <c r="U87" s="350">
        <v>35012100300763</v>
      </c>
      <c r="V87" s="350" t="s">
        <v>68</v>
      </c>
      <c r="W87" s="350" t="s">
        <v>68</v>
      </c>
      <c r="X87" s="350" t="s">
        <v>68</v>
      </c>
      <c r="Y87" s="350" t="s">
        <v>68</v>
      </c>
      <c r="Z87" s="350" t="s">
        <v>69</v>
      </c>
      <c r="AA87" s="350"/>
      <c r="AB87" s="350">
        <v>18000000011</v>
      </c>
      <c r="AC87" s="351">
        <v>11</v>
      </c>
      <c r="AD87" s="351">
        <v>0</v>
      </c>
      <c r="AE87" s="351">
        <v>0</v>
      </c>
      <c r="AF87" s="1036">
        <v>17.600000000000001</v>
      </c>
      <c r="AG87" s="1036">
        <v>0</v>
      </c>
      <c r="AH87" s="1043">
        <f t="shared" si="5"/>
        <v>17.600000000000001</v>
      </c>
      <c r="AI87" s="1043">
        <f t="shared" si="6"/>
        <v>18.832000000000004</v>
      </c>
      <c r="AJ87" s="352"/>
    </row>
    <row r="88" spans="1:36" s="353" customFormat="1">
      <c r="A88" s="1034">
        <v>5</v>
      </c>
      <c r="B88" s="350" t="s">
        <v>5456</v>
      </c>
      <c r="C88" s="350" t="s">
        <v>5551</v>
      </c>
      <c r="D88" s="350" t="s">
        <v>5545</v>
      </c>
      <c r="E88" s="350" t="s">
        <v>5546</v>
      </c>
      <c r="F88" s="350" t="s">
        <v>5526</v>
      </c>
      <c r="G88" s="350"/>
      <c r="H88" s="350"/>
      <c r="I88" s="350"/>
      <c r="J88" s="350"/>
      <c r="K88" s="350"/>
      <c r="L88" s="350"/>
      <c r="M88" s="350" t="s">
        <v>113</v>
      </c>
      <c r="N88" s="350" t="s">
        <v>113</v>
      </c>
      <c r="O88" s="350" t="s">
        <v>5547</v>
      </c>
      <c r="P88" s="350"/>
      <c r="Q88" s="350"/>
      <c r="R88" s="350"/>
      <c r="S88" s="350"/>
      <c r="T88" s="350"/>
      <c r="U88" s="350">
        <v>35011090100604</v>
      </c>
      <c r="V88" s="350" t="s">
        <v>68</v>
      </c>
      <c r="W88" s="350" t="s">
        <v>68</v>
      </c>
      <c r="X88" s="350" t="s">
        <v>68</v>
      </c>
      <c r="Y88" s="350" t="s">
        <v>68</v>
      </c>
      <c r="Z88" s="350" t="s">
        <v>69</v>
      </c>
      <c r="AA88" s="350"/>
      <c r="AB88" s="350">
        <v>18000000011</v>
      </c>
      <c r="AC88" s="351">
        <v>11</v>
      </c>
      <c r="AD88" s="351">
        <v>0</v>
      </c>
      <c r="AE88" s="351">
        <v>0</v>
      </c>
      <c r="AF88" s="1036">
        <v>17.600000000000001</v>
      </c>
      <c r="AG88" s="1036">
        <v>0</v>
      </c>
      <c r="AH88" s="1043">
        <f t="shared" si="5"/>
        <v>17.600000000000001</v>
      </c>
      <c r="AI88" s="1043">
        <f t="shared" si="6"/>
        <v>18.832000000000004</v>
      </c>
      <c r="AJ88" s="352"/>
    </row>
    <row r="89" spans="1:36" s="353" customFormat="1">
      <c r="A89" s="1034">
        <v>6</v>
      </c>
      <c r="B89" s="350" t="s">
        <v>5456</v>
      </c>
      <c r="C89" s="350" t="s">
        <v>5552</v>
      </c>
      <c r="D89" s="350" t="s">
        <v>5545</v>
      </c>
      <c r="E89" s="350" t="s">
        <v>5546</v>
      </c>
      <c r="F89" s="350" t="s">
        <v>5526</v>
      </c>
      <c r="G89" s="350"/>
      <c r="H89" s="350"/>
      <c r="I89" s="350"/>
      <c r="J89" s="350"/>
      <c r="K89" s="350"/>
      <c r="L89" s="350"/>
      <c r="M89" s="350" t="s">
        <v>113</v>
      </c>
      <c r="N89" s="350" t="s">
        <v>113</v>
      </c>
      <c r="O89" s="350" t="s">
        <v>5547</v>
      </c>
      <c r="P89" s="350"/>
      <c r="Q89" s="350"/>
      <c r="R89" s="350"/>
      <c r="S89" s="350"/>
      <c r="T89" s="350"/>
      <c r="U89" s="350">
        <v>35011101800056</v>
      </c>
      <c r="V89" s="350" t="s">
        <v>68</v>
      </c>
      <c r="W89" s="350" t="s">
        <v>68</v>
      </c>
      <c r="X89" s="350" t="s">
        <v>68</v>
      </c>
      <c r="Y89" s="350" t="s">
        <v>68</v>
      </c>
      <c r="Z89" s="350" t="s">
        <v>69</v>
      </c>
      <c r="AA89" s="350"/>
      <c r="AB89" s="350">
        <v>18000000011</v>
      </c>
      <c r="AC89" s="351">
        <v>11</v>
      </c>
      <c r="AD89" s="351">
        <v>0</v>
      </c>
      <c r="AE89" s="351">
        <v>0</v>
      </c>
      <c r="AF89" s="1036">
        <v>17.600000000000001</v>
      </c>
      <c r="AG89" s="1036">
        <v>0</v>
      </c>
      <c r="AH89" s="1043">
        <f t="shared" si="5"/>
        <v>17.600000000000001</v>
      </c>
      <c r="AI89" s="1043">
        <f t="shared" si="6"/>
        <v>18.832000000000004</v>
      </c>
      <c r="AJ89" s="352"/>
    </row>
    <row r="90" spans="1:36" s="353" customFormat="1">
      <c r="A90" s="1034">
        <v>7</v>
      </c>
      <c r="B90" s="350" t="s">
        <v>5456</v>
      </c>
      <c r="C90" s="350" t="s">
        <v>5553</v>
      </c>
      <c r="D90" s="350" t="s">
        <v>5545</v>
      </c>
      <c r="E90" s="350" t="s">
        <v>5546</v>
      </c>
      <c r="F90" s="350" t="s">
        <v>5526</v>
      </c>
      <c r="G90" s="350"/>
      <c r="H90" s="350"/>
      <c r="I90" s="350"/>
      <c r="J90" s="350"/>
      <c r="K90" s="350"/>
      <c r="L90" s="350"/>
      <c r="M90" s="350" t="s">
        <v>113</v>
      </c>
      <c r="N90" s="350" t="s">
        <v>113</v>
      </c>
      <c r="O90" s="350" t="s">
        <v>5547</v>
      </c>
      <c r="P90" s="350"/>
      <c r="Q90" s="350"/>
      <c r="R90" s="350"/>
      <c r="S90" s="350"/>
      <c r="T90" s="350"/>
      <c r="U90" s="350">
        <v>35013020700887</v>
      </c>
      <c r="V90" s="350" t="s">
        <v>68</v>
      </c>
      <c r="W90" s="350" t="s">
        <v>68</v>
      </c>
      <c r="X90" s="350" t="s">
        <v>68</v>
      </c>
      <c r="Y90" s="350" t="s">
        <v>68</v>
      </c>
      <c r="Z90" s="350" t="s">
        <v>69</v>
      </c>
      <c r="AA90" s="350"/>
      <c r="AB90" s="350">
        <v>18000000011</v>
      </c>
      <c r="AC90" s="351">
        <v>11</v>
      </c>
      <c r="AD90" s="351">
        <v>0</v>
      </c>
      <c r="AE90" s="351">
        <v>0</v>
      </c>
      <c r="AF90" s="1036">
        <v>17.600000000000001</v>
      </c>
      <c r="AG90" s="1036">
        <v>0</v>
      </c>
      <c r="AH90" s="1043">
        <f t="shared" si="5"/>
        <v>17.600000000000001</v>
      </c>
      <c r="AI90" s="1043">
        <f t="shared" si="6"/>
        <v>18.832000000000004</v>
      </c>
      <c r="AJ90" s="352"/>
    </row>
    <row r="91" spans="1:36" s="353" customFormat="1">
      <c r="A91" s="1034">
        <v>8</v>
      </c>
      <c r="B91" s="350" t="s">
        <v>5456</v>
      </c>
      <c r="C91" s="350" t="s">
        <v>5554</v>
      </c>
      <c r="D91" s="350" t="s">
        <v>5545</v>
      </c>
      <c r="E91" s="350" t="s">
        <v>5546</v>
      </c>
      <c r="F91" s="350" t="s">
        <v>5526</v>
      </c>
      <c r="G91" s="350"/>
      <c r="H91" s="350"/>
      <c r="I91" s="350"/>
      <c r="J91" s="350"/>
      <c r="K91" s="350"/>
      <c r="L91" s="350"/>
      <c r="M91" s="350" t="s">
        <v>113</v>
      </c>
      <c r="N91" s="350" t="s">
        <v>113</v>
      </c>
      <c r="O91" s="350" t="s">
        <v>5547</v>
      </c>
      <c r="P91" s="350"/>
      <c r="Q91" s="350"/>
      <c r="R91" s="350"/>
      <c r="S91" s="350"/>
      <c r="T91" s="350"/>
      <c r="U91" s="350">
        <v>35012100300189</v>
      </c>
      <c r="V91" s="350" t="s">
        <v>68</v>
      </c>
      <c r="W91" s="350" t="s">
        <v>68</v>
      </c>
      <c r="X91" s="350" t="s">
        <v>68</v>
      </c>
      <c r="Y91" s="350" t="s">
        <v>68</v>
      </c>
      <c r="Z91" s="350" t="s">
        <v>69</v>
      </c>
      <c r="AA91" s="350"/>
      <c r="AB91" s="350">
        <v>18000000011</v>
      </c>
      <c r="AC91" s="351">
        <v>11</v>
      </c>
      <c r="AD91" s="351">
        <v>0</v>
      </c>
      <c r="AE91" s="351">
        <v>0</v>
      </c>
      <c r="AF91" s="1036">
        <v>17.600000000000001</v>
      </c>
      <c r="AG91" s="1036">
        <v>0</v>
      </c>
      <c r="AH91" s="1043">
        <f t="shared" si="5"/>
        <v>17.600000000000001</v>
      </c>
      <c r="AI91" s="1043">
        <f t="shared" si="6"/>
        <v>18.832000000000004</v>
      </c>
      <c r="AJ91" s="352"/>
    </row>
    <row r="92" spans="1:36" s="353" customFormat="1">
      <c r="A92" s="1034">
        <v>9</v>
      </c>
      <c r="B92" s="350" t="s">
        <v>5456</v>
      </c>
      <c r="C92" s="350" t="s">
        <v>5555</v>
      </c>
      <c r="D92" s="350" t="s">
        <v>5545</v>
      </c>
      <c r="E92" s="350" t="s">
        <v>5546</v>
      </c>
      <c r="F92" s="350" t="s">
        <v>5526</v>
      </c>
      <c r="G92" s="350"/>
      <c r="H92" s="350"/>
      <c r="I92" s="350"/>
      <c r="J92" s="350"/>
      <c r="K92" s="350"/>
      <c r="L92" s="350"/>
      <c r="M92" s="350" t="s">
        <v>113</v>
      </c>
      <c r="N92" s="350" t="s">
        <v>113</v>
      </c>
      <c r="O92" s="350" t="s">
        <v>5547</v>
      </c>
      <c r="P92" s="350"/>
      <c r="Q92" s="350"/>
      <c r="R92" s="350"/>
      <c r="S92" s="350"/>
      <c r="T92" s="350"/>
      <c r="U92" s="350">
        <v>35012081300214</v>
      </c>
      <c r="V92" s="350" t="s">
        <v>68</v>
      </c>
      <c r="W92" s="350" t="s">
        <v>68</v>
      </c>
      <c r="X92" s="350" t="s">
        <v>68</v>
      </c>
      <c r="Y92" s="350" t="s">
        <v>68</v>
      </c>
      <c r="Z92" s="350" t="s">
        <v>69</v>
      </c>
      <c r="AA92" s="350"/>
      <c r="AB92" s="350">
        <v>18000000011</v>
      </c>
      <c r="AC92" s="351">
        <v>11</v>
      </c>
      <c r="AD92" s="351">
        <v>0</v>
      </c>
      <c r="AE92" s="351">
        <v>0</v>
      </c>
      <c r="AF92" s="1036">
        <v>17.600000000000001</v>
      </c>
      <c r="AG92" s="1036">
        <v>0</v>
      </c>
      <c r="AH92" s="1043">
        <f t="shared" si="5"/>
        <v>17.600000000000001</v>
      </c>
      <c r="AI92" s="1043">
        <f t="shared" si="6"/>
        <v>18.832000000000004</v>
      </c>
      <c r="AJ92" s="352"/>
    </row>
    <row r="93" spans="1:36" s="353" customFormat="1">
      <c r="A93" s="1034">
        <v>10</v>
      </c>
      <c r="B93" s="350" t="s">
        <v>5456</v>
      </c>
      <c r="C93" s="350" t="s">
        <v>5556</v>
      </c>
      <c r="D93" s="350" t="s">
        <v>5545</v>
      </c>
      <c r="E93" s="350" t="s">
        <v>5546</v>
      </c>
      <c r="F93" s="350" t="s">
        <v>5526</v>
      </c>
      <c r="G93" s="350"/>
      <c r="H93" s="350"/>
      <c r="I93" s="350"/>
      <c r="J93" s="350"/>
      <c r="K93" s="350"/>
      <c r="L93" s="350"/>
      <c r="M93" s="350" t="s">
        <v>113</v>
      </c>
      <c r="N93" s="350" t="s">
        <v>113</v>
      </c>
      <c r="O93" s="350" t="s">
        <v>5547</v>
      </c>
      <c r="P93" s="350"/>
      <c r="Q93" s="350"/>
      <c r="R93" s="350"/>
      <c r="S93" s="350"/>
      <c r="T93" s="350"/>
      <c r="U93" s="350">
        <v>35012100300703</v>
      </c>
      <c r="V93" s="350" t="s">
        <v>68</v>
      </c>
      <c r="W93" s="350" t="s">
        <v>68</v>
      </c>
      <c r="X93" s="350" t="s">
        <v>68</v>
      </c>
      <c r="Y93" s="350" t="s">
        <v>68</v>
      </c>
      <c r="Z93" s="350" t="s">
        <v>69</v>
      </c>
      <c r="AA93" s="350"/>
      <c r="AB93" s="350">
        <v>18000000011</v>
      </c>
      <c r="AC93" s="351">
        <v>11</v>
      </c>
      <c r="AD93" s="351">
        <v>0</v>
      </c>
      <c r="AE93" s="351">
        <v>0</v>
      </c>
      <c r="AF93" s="1036">
        <v>17.600000000000001</v>
      </c>
      <c r="AG93" s="1036">
        <v>0</v>
      </c>
      <c r="AH93" s="1043">
        <f t="shared" si="5"/>
        <v>17.600000000000001</v>
      </c>
      <c r="AI93" s="1043">
        <f t="shared" si="6"/>
        <v>18.832000000000004</v>
      </c>
      <c r="AJ93" s="352"/>
    </row>
    <row r="94" spans="1:36" s="353" customFormat="1">
      <c r="A94" s="1034">
        <v>11</v>
      </c>
      <c r="B94" s="350" t="s">
        <v>5456</v>
      </c>
      <c r="C94" s="350" t="s">
        <v>5557</v>
      </c>
      <c r="D94" s="350" t="s">
        <v>5545</v>
      </c>
      <c r="E94" s="350" t="s">
        <v>5546</v>
      </c>
      <c r="F94" s="350" t="s">
        <v>5460</v>
      </c>
      <c r="G94" s="350"/>
      <c r="H94" s="350"/>
      <c r="I94" s="350"/>
      <c r="J94" s="350"/>
      <c r="K94" s="350"/>
      <c r="L94" s="350"/>
      <c r="M94" s="350" t="s">
        <v>113</v>
      </c>
      <c r="N94" s="350" t="s">
        <v>113</v>
      </c>
      <c r="O94" s="350" t="s">
        <v>5547</v>
      </c>
      <c r="P94" s="350"/>
      <c r="Q94" s="350"/>
      <c r="R94" s="350"/>
      <c r="S94" s="350"/>
      <c r="T94" s="350"/>
      <c r="U94" s="350">
        <v>12012011800647</v>
      </c>
      <c r="V94" s="350" t="s">
        <v>68</v>
      </c>
      <c r="W94" s="350" t="s">
        <v>68</v>
      </c>
      <c r="X94" s="350" t="s">
        <v>68</v>
      </c>
      <c r="Y94" s="350" t="s">
        <v>68</v>
      </c>
      <c r="Z94" s="350" t="s">
        <v>69</v>
      </c>
      <c r="AA94" s="350"/>
      <c r="AB94" s="350">
        <v>18000000011</v>
      </c>
      <c r="AC94" s="351">
        <v>11</v>
      </c>
      <c r="AD94" s="351">
        <v>0</v>
      </c>
      <c r="AE94" s="351">
        <v>0</v>
      </c>
      <c r="AF94" s="1036">
        <v>17.600000000000001</v>
      </c>
      <c r="AG94" s="1036">
        <v>0</v>
      </c>
      <c r="AH94" s="1043">
        <f t="shared" si="5"/>
        <v>17.600000000000001</v>
      </c>
      <c r="AI94" s="1043">
        <f t="shared" si="6"/>
        <v>18.832000000000004</v>
      </c>
      <c r="AJ94" s="352"/>
    </row>
    <row r="95" spans="1:36" s="353" customFormat="1">
      <c r="A95" s="1034">
        <v>12</v>
      </c>
      <c r="B95" s="350" t="s">
        <v>5456</v>
      </c>
      <c r="C95" s="350" t="s">
        <v>5558</v>
      </c>
      <c r="D95" s="350" t="s">
        <v>5545</v>
      </c>
      <c r="E95" s="350" t="s">
        <v>5546</v>
      </c>
      <c r="F95" s="350" t="s">
        <v>5460</v>
      </c>
      <c r="G95" s="350"/>
      <c r="H95" s="350"/>
      <c r="I95" s="350"/>
      <c r="J95" s="350"/>
      <c r="K95" s="350"/>
      <c r="L95" s="350"/>
      <c r="M95" s="350" t="s">
        <v>113</v>
      </c>
      <c r="N95" s="350" t="s">
        <v>113</v>
      </c>
      <c r="O95" s="350" t="s">
        <v>5547</v>
      </c>
      <c r="P95" s="350"/>
      <c r="Q95" s="350"/>
      <c r="R95" s="350"/>
      <c r="S95" s="350"/>
      <c r="T95" s="350"/>
      <c r="U95" s="350">
        <v>12012011801424</v>
      </c>
      <c r="V95" s="350" t="s">
        <v>68</v>
      </c>
      <c r="W95" s="350" t="s">
        <v>68</v>
      </c>
      <c r="X95" s="350" t="s">
        <v>68</v>
      </c>
      <c r="Y95" s="350" t="s">
        <v>68</v>
      </c>
      <c r="Z95" s="350" t="s">
        <v>69</v>
      </c>
      <c r="AA95" s="350"/>
      <c r="AB95" s="350">
        <v>18000000011</v>
      </c>
      <c r="AC95" s="351">
        <v>11</v>
      </c>
      <c r="AD95" s="351">
        <v>0</v>
      </c>
      <c r="AE95" s="351">
        <v>0</v>
      </c>
      <c r="AF95" s="1036">
        <v>17.600000000000001</v>
      </c>
      <c r="AG95" s="1036">
        <v>0</v>
      </c>
      <c r="AH95" s="1043">
        <f t="shared" si="5"/>
        <v>17.600000000000001</v>
      </c>
      <c r="AI95" s="1043">
        <f t="shared" si="6"/>
        <v>18.832000000000004</v>
      </c>
      <c r="AJ95" s="352"/>
    </row>
    <row r="96" spans="1:36" s="353" customFormat="1">
      <c r="A96" s="1034">
        <v>13</v>
      </c>
      <c r="B96" s="350" t="s">
        <v>5456</v>
      </c>
      <c r="C96" s="350" t="s">
        <v>5559</v>
      </c>
      <c r="D96" s="350" t="s">
        <v>5545</v>
      </c>
      <c r="E96" s="350" t="s">
        <v>5546</v>
      </c>
      <c r="F96" s="350" t="s">
        <v>5460</v>
      </c>
      <c r="G96" s="350"/>
      <c r="H96" s="350"/>
      <c r="I96" s="350"/>
      <c r="J96" s="350"/>
      <c r="K96" s="350"/>
      <c r="L96" s="350"/>
      <c r="M96" s="350" t="s">
        <v>113</v>
      </c>
      <c r="N96" s="350" t="s">
        <v>113</v>
      </c>
      <c r="O96" s="350" t="s">
        <v>5547</v>
      </c>
      <c r="P96" s="350"/>
      <c r="Q96" s="350"/>
      <c r="R96" s="350"/>
      <c r="S96" s="350"/>
      <c r="T96" s="350"/>
      <c r="U96" s="350">
        <v>12011012100094</v>
      </c>
      <c r="V96" s="350" t="s">
        <v>68</v>
      </c>
      <c r="W96" s="350" t="s">
        <v>68</v>
      </c>
      <c r="X96" s="350" t="s">
        <v>68</v>
      </c>
      <c r="Y96" s="350" t="s">
        <v>68</v>
      </c>
      <c r="Z96" s="350" t="s">
        <v>69</v>
      </c>
      <c r="AA96" s="350"/>
      <c r="AB96" s="350">
        <v>18000000011</v>
      </c>
      <c r="AC96" s="351">
        <v>11</v>
      </c>
      <c r="AD96" s="351">
        <v>0</v>
      </c>
      <c r="AE96" s="351">
        <v>0</v>
      </c>
      <c r="AF96" s="1036">
        <v>17.600000000000001</v>
      </c>
      <c r="AG96" s="1036">
        <v>0</v>
      </c>
      <c r="AH96" s="1043">
        <f t="shared" si="5"/>
        <v>17.600000000000001</v>
      </c>
      <c r="AI96" s="1043">
        <f t="shared" si="6"/>
        <v>18.832000000000004</v>
      </c>
      <c r="AJ96" s="352"/>
    </row>
    <row r="97" spans="1:36" s="353" customFormat="1">
      <c r="A97" s="1034">
        <v>14</v>
      </c>
      <c r="B97" s="350" t="s">
        <v>5456</v>
      </c>
      <c r="C97" s="350" t="s">
        <v>5560</v>
      </c>
      <c r="D97" s="350" t="s">
        <v>5545</v>
      </c>
      <c r="E97" s="350" t="s">
        <v>5546</v>
      </c>
      <c r="F97" s="350" t="s">
        <v>5460</v>
      </c>
      <c r="G97" s="350"/>
      <c r="H97" s="350"/>
      <c r="I97" s="350"/>
      <c r="J97" s="350"/>
      <c r="K97" s="350"/>
      <c r="L97" s="350"/>
      <c r="M97" s="350" t="s">
        <v>113</v>
      </c>
      <c r="N97" s="350" t="s">
        <v>113</v>
      </c>
      <c r="O97" s="350" t="s">
        <v>5547</v>
      </c>
      <c r="P97" s="350"/>
      <c r="Q97" s="350"/>
      <c r="R97" s="350"/>
      <c r="S97" s="350"/>
      <c r="T97" s="350"/>
      <c r="U97" s="350">
        <v>12011012100064</v>
      </c>
      <c r="V97" s="350" t="s">
        <v>68</v>
      </c>
      <c r="W97" s="350" t="s">
        <v>68</v>
      </c>
      <c r="X97" s="350" t="s">
        <v>68</v>
      </c>
      <c r="Y97" s="350" t="s">
        <v>68</v>
      </c>
      <c r="Z97" s="350" t="s">
        <v>69</v>
      </c>
      <c r="AA97" s="350"/>
      <c r="AB97" s="350">
        <v>18000000011</v>
      </c>
      <c r="AC97" s="351">
        <v>11</v>
      </c>
      <c r="AD97" s="351">
        <v>0</v>
      </c>
      <c r="AE97" s="351">
        <v>0</v>
      </c>
      <c r="AF97" s="1036">
        <v>17.600000000000001</v>
      </c>
      <c r="AG97" s="1036">
        <v>0</v>
      </c>
      <c r="AH97" s="1043">
        <f t="shared" si="5"/>
        <v>17.600000000000001</v>
      </c>
      <c r="AI97" s="1043">
        <f t="shared" si="6"/>
        <v>18.832000000000004</v>
      </c>
      <c r="AJ97" s="352"/>
    </row>
    <row r="98" spans="1:36" s="353" customFormat="1">
      <c r="A98" s="1034">
        <v>15</v>
      </c>
      <c r="B98" s="350" t="s">
        <v>5456</v>
      </c>
      <c r="C98" s="350" t="s">
        <v>5561</v>
      </c>
      <c r="D98" s="350" t="s">
        <v>5545</v>
      </c>
      <c r="E98" s="350" t="s">
        <v>5546</v>
      </c>
      <c r="F98" s="350" t="s">
        <v>5460</v>
      </c>
      <c r="G98" s="350"/>
      <c r="H98" s="350"/>
      <c r="I98" s="350"/>
      <c r="J98" s="350"/>
      <c r="K98" s="350"/>
      <c r="L98" s="350"/>
      <c r="M98" s="350" t="s">
        <v>113</v>
      </c>
      <c r="N98" s="350" t="s">
        <v>113</v>
      </c>
      <c r="O98" s="350" t="s">
        <v>5547</v>
      </c>
      <c r="P98" s="350"/>
      <c r="Q98" s="350"/>
      <c r="R98" s="350"/>
      <c r="S98" s="350"/>
      <c r="T98" s="350"/>
      <c r="U98" s="350">
        <v>12012011801448</v>
      </c>
      <c r="V98" s="350" t="s">
        <v>68</v>
      </c>
      <c r="W98" s="350" t="s">
        <v>68</v>
      </c>
      <c r="X98" s="350" t="s">
        <v>68</v>
      </c>
      <c r="Y98" s="350" t="s">
        <v>68</v>
      </c>
      <c r="Z98" s="350" t="s">
        <v>69</v>
      </c>
      <c r="AA98" s="350"/>
      <c r="AB98" s="350">
        <v>18000000011</v>
      </c>
      <c r="AC98" s="351">
        <v>11</v>
      </c>
      <c r="AD98" s="351">
        <v>0</v>
      </c>
      <c r="AE98" s="351">
        <v>0</v>
      </c>
      <c r="AF98" s="1036">
        <v>17.600000000000001</v>
      </c>
      <c r="AG98" s="1036">
        <v>0</v>
      </c>
      <c r="AH98" s="1043">
        <f t="shared" si="5"/>
        <v>17.600000000000001</v>
      </c>
      <c r="AI98" s="1043">
        <f t="shared" si="6"/>
        <v>18.832000000000004</v>
      </c>
      <c r="AJ98" s="352"/>
    </row>
    <row r="99" spans="1:36" s="353" customFormat="1">
      <c r="A99" s="1034">
        <v>16</v>
      </c>
      <c r="B99" s="350" t="s">
        <v>5456</v>
      </c>
      <c r="C99" s="350" t="s">
        <v>5562</v>
      </c>
      <c r="D99" s="350" t="s">
        <v>5545</v>
      </c>
      <c r="E99" s="350" t="s">
        <v>5546</v>
      </c>
      <c r="F99" s="350" t="s">
        <v>5460</v>
      </c>
      <c r="G99" s="350"/>
      <c r="H99" s="350"/>
      <c r="I99" s="350"/>
      <c r="J99" s="350"/>
      <c r="K99" s="350"/>
      <c r="L99" s="350"/>
      <c r="M99" s="350" t="s">
        <v>113</v>
      </c>
      <c r="N99" s="350" t="s">
        <v>113</v>
      </c>
      <c r="O99" s="350" t="s">
        <v>5547</v>
      </c>
      <c r="P99" s="350"/>
      <c r="Q99" s="350"/>
      <c r="R99" s="350"/>
      <c r="S99" s="350"/>
      <c r="T99" s="350"/>
      <c r="U99" s="350">
        <v>12011101301111</v>
      </c>
      <c r="V99" s="350" t="s">
        <v>68</v>
      </c>
      <c r="W99" s="350" t="s">
        <v>68</v>
      </c>
      <c r="X99" s="350" t="s">
        <v>68</v>
      </c>
      <c r="Y99" s="350" t="s">
        <v>68</v>
      </c>
      <c r="Z99" s="350" t="s">
        <v>69</v>
      </c>
      <c r="AA99" s="350"/>
      <c r="AB99" s="350">
        <v>18000000011</v>
      </c>
      <c r="AC99" s="351">
        <v>11</v>
      </c>
      <c r="AD99" s="351">
        <v>0</v>
      </c>
      <c r="AE99" s="351">
        <v>0</v>
      </c>
      <c r="AF99" s="1036">
        <v>17.600000000000001</v>
      </c>
      <c r="AG99" s="1036">
        <v>0</v>
      </c>
      <c r="AH99" s="1043">
        <f t="shared" si="5"/>
        <v>17.600000000000001</v>
      </c>
      <c r="AI99" s="1043">
        <f t="shared" si="6"/>
        <v>18.832000000000004</v>
      </c>
      <c r="AJ99" s="352"/>
    </row>
    <row r="100" spans="1:36" s="353" customFormat="1">
      <c r="A100" s="1034">
        <v>17</v>
      </c>
      <c r="B100" s="350" t="s">
        <v>5456</v>
      </c>
      <c r="C100" s="350" t="s">
        <v>5563</v>
      </c>
      <c r="D100" s="350" t="s">
        <v>5545</v>
      </c>
      <c r="E100" s="350" t="s">
        <v>5546</v>
      </c>
      <c r="F100" s="350" t="s">
        <v>5460</v>
      </c>
      <c r="G100" s="350"/>
      <c r="H100" s="350"/>
      <c r="I100" s="350"/>
      <c r="J100" s="350"/>
      <c r="K100" s="350"/>
      <c r="L100" s="350"/>
      <c r="M100" s="350" t="s">
        <v>113</v>
      </c>
      <c r="N100" s="350" t="s">
        <v>113</v>
      </c>
      <c r="O100" s="350" t="s">
        <v>5547</v>
      </c>
      <c r="P100" s="350"/>
      <c r="Q100" s="350"/>
      <c r="R100" s="350"/>
      <c r="S100" s="350"/>
      <c r="T100" s="350"/>
      <c r="U100" s="350">
        <v>12011083100310</v>
      </c>
      <c r="V100" s="350" t="s">
        <v>68</v>
      </c>
      <c r="W100" s="350" t="s">
        <v>68</v>
      </c>
      <c r="X100" s="350" t="s">
        <v>68</v>
      </c>
      <c r="Y100" s="350" t="s">
        <v>68</v>
      </c>
      <c r="Z100" s="350" t="s">
        <v>69</v>
      </c>
      <c r="AA100" s="350"/>
      <c r="AB100" s="350">
        <v>18000000011</v>
      </c>
      <c r="AC100" s="351">
        <v>11</v>
      </c>
      <c r="AD100" s="351">
        <v>0</v>
      </c>
      <c r="AE100" s="351">
        <v>0</v>
      </c>
      <c r="AF100" s="1036">
        <v>17.600000000000001</v>
      </c>
      <c r="AG100" s="1036">
        <v>0</v>
      </c>
      <c r="AH100" s="1043">
        <f t="shared" si="5"/>
        <v>17.600000000000001</v>
      </c>
      <c r="AI100" s="1043">
        <f t="shared" si="6"/>
        <v>18.832000000000004</v>
      </c>
      <c r="AJ100" s="352"/>
    </row>
    <row r="101" spans="1:36" s="353" customFormat="1">
      <c r="A101" s="1034">
        <v>18</v>
      </c>
      <c r="B101" s="350" t="s">
        <v>5456</v>
      </c>
      <c r="C101" s="350" t="s">
        <v>5564</v>
      </c>
      <c r="D101" s="350" t="s">
        <v>5545</v>
      </c>
      <c r="E101" s="350" t="s">
        <v>5546</v>
      </c>
      <c r="F101" s="350" t="s">
        <v>5460</v>
      </c>
      <c r="G101" s="350"/>
      <c r="H101" s="350"/>
      <c r="I101" s="350"/>
      <c r="J101" s="350"/>
      <c r="K101" s="350"/>
      <c r="L101" s="350"/>
      <c r="M101" s="350" t="s">
        <v>113</v>
      </c>
      <c r="N101" s="350" t="s">
        <v>113</v>
      </c>
      <c r="O101" s="350" t="s">
        <v>5547</v>
      </c>
      <c r="P101" s="350"/>
      <c r="Q101" s="350"/>
      <c r="R101" s="350"/>
      <c r="S101" s="350"/>
      <c r="T101" s="350"/>
      <c r="U101" s="350">
        <v>12011083100278</v>
      </c>
      <c r="V101" s="350" t="s">
        <v>68</v>
      </c>
      <c r="W101" s="350" t="s">
        <v>68</v>
      </c>
      <c r="X101" s="350" t="s">
        <v>68</v>
      </c>
      <c r="Y101" s="350" t="s">
        <v>68</v>
      </c>
      <c r="Z101" s="350" t="s">
        <v>69</v>
      </c>
      <c r="AA101" s="350"/>
      <c r="AB101" s="350">
        <v>18000000011</v>
      </c>
      <c r="AC101" s="351">
        <v>11</v>
      </c>
      <c r="AD101" s="351">
        <v>0</v>
      </c>
      <c r="AE101" s="351">
        <v>0</v>
      </c>
      <c r="AF101" s="1036">
        <v>17.600000000000001</v>
      </c>
      <c r="AG101" s="1036">
        <v>0</v>
      </c>
      <c r="AH101" s="1043">
        <f t="shared" si="5"/>
        <v>17.600000000000001</v>
      </c>
      <c r="AI101" s="1043">
        <f t="shared" si="6"/>
        <v>18.832000000000004</v>
      </c>
      <c r="AJ101" s="352"/>
    </row>
    <row r="102" spans="1:36" s="353" customFormat="1">
      <c r="A102" s="1034">
        <v>19</v>
      </c>
      <c r="B102" s="350" t="s">
        <v>5456</v>
      </c>
      <c r="C102" s="350" t="s">
        <v>5565</v>
      </c>
      <c r="D102" s="350" t="s">
        <v>5545</v>
      </c>
      <c r="E102" s="350" t="s">
        <v>5546</v>
      </c>
      <c r="F102" s="350" t="s">
        <v>5460</v>
      </c>
      <c r="G102" s="350"/>
      <c r="H102" s="350"/>
      <c r="I102" s="350"/>
      <c r="J102" s="350"/>
      <c r="K102" s="350"/>
      <c r="L102" s="350"/>
      <c r="M102" s="350" t="s">
        <v>113</v>
      </c>
      <c r="N102" s="350" t="s">
        <v>113</v>
      </c>
      <c r="O102" s="350" t="s">
        <v>5547</v>
      </c>
      <c r="P102" s="350"/>
      <c r="Q102" s="350"/>
      <c r="R102" s="350"/>
      <c r="S102" s="350"/>
      <c r="T102" s="350"/>
      <c r="U102" s="350">
        <v>12012011801426</v>
      </c>
      <c r="V102" s="350" t="s">
        <v>68</v>
      </c>
      <c r="W102" s="350" t="s">
        <v>68</v>
      </c>
      <c r="X102" s="350" t="s">
        <v>68</v>
      </c>
      <c r="Y102" s="350" t="s">
        <v>68</v>
      </c>
      <c r="Z102" s="350" t="s">
        <v>69</v>
      </c>
      <c r="AA102" s="350"/>
      <c r="AB102" s="350">
        <v>18000000011</v>
      </c>
      <c r="AC102" s="351">
        <v>11</v>
      </c>
      <c r="AD102" s="351">
        <v>0</v>
      </c>
      <c r="AE102" s="351">
        <v>0</v>
      </c>
      <c r="AF102" s="1036">
        <v>17.600000000000001</v>
      </c>
      <c r="AG102" s="1036">
        <v>0</v>
      </c>
      <c r="AH102" s="1043">
        <f t="shared" si="5"/>
        <v>17.600000000000001</v>
      </c>
      <c r="AI102" s="1043">
        <f t="shared" si="6"/>
        <v>18.832000000000004</v>
      </c>
      <c r="AJ102" s="352"/>
    </row>
    <row r="103" spans="1:36" s="353" customFormat="1">
      <c r="A103" s="1034">
        <v>20</v>
      </c>
      <c r="B103" s="350" t="s">
        <v>5456</v>
      </c>
      <c r="C103" s="350" t="s">
        <v>5566</v>
      </c>
      <c r="D103" s="350" t="s">
        <v>5545</v>
      </c>
      <c r="E103" s="350" t="s">
        <v>5546</v>
      </c>
      <c r="F103" s="350" t="s">
        <v>5460</v>
      </c>
      <c r="G103" s="350"/>
      <c r="H103" s="350"/>
      <c r="I103" s="350"/>
      <c r="J103" s="350"/>
      <c r="K103" s="350"/>
      <c r="L103" s="350"/>
      <c r="M103" s="350" t="s">
        <v>113</v>
      </c>
      <c r="N103" s="350" t="s">
        <v>113</v>
      </c>
      <c r="O103" s="350" t="s">
        <v>5547</v>
      </c>
      <c r="P103" s="350"/>
      <c r="Q103" s="350"/>
      <c r="R103" s="350"/>
      <c r="S103" s="350"/>
      <c r="T103" s="350"/>
      <c r="U103" s="350">
        <v>12011012100098</v>
      </c>
      <c r="V103" s="350" t="s">
        <v>68</v>
      </c>
      <c r="W103" s="350" t="s">
        <v>68</v>
      </c>
      <c r="X103" s="350" t="s">
        <v>68</v>
      </c>
      <c r="Y103" s="350" t="s">
        <v>68</v>
      </c>
      <c r="Z103" s="350" t="s">
        <v>69</v>
      </c>
      <c r="AA103" s="350"/>
      <c r="AB103" s="350">
        <v>18000000011</v>
      </c>
      <c r="AC103" s="351">
        <v>11</v>
      </c>
      <c r="AD103" s="351">
        <v>0</v>
      </c>
      <c r="AE103" s="351">
        <v>0</v>
      </c>
      <c r="AF103" s="1036">
        <v>17.600000000000001</v>
      </c>
      <c r="AG103" s="1036">
        <v>0</v>
      </c>
      <c r="AH103" s="1043">
        <f t="shared" si="5"/>
        <v>17.600000000000001</v>
      </c>
      <c r="AI103" s="1043">
        <f t="shared" si="6"/>
        <v>18.832000000000004</v>
      </c>
      <c r="AJ103" s="352"/>
    </row>
    <row r="104" spans="1:36" s="353" customFormat="1">
      <c r="A104" s="1034">
        <v>21</v>
      </c>
      <c r="B104" s="350" t="s">
        <v>5456</v>
      </c>
      <c r="C104" s="350" t="s">
        <v>5567</v>
      </c>
      <c r="D104" s="350" t="s">
        <v>5545</v>
      </c>
      <c r="E104" s="350" t="s">
        <v>5546</v>
      </c>
      <c r="F104" s="350" t="s">
        <v>5460</v>
      </c>
      <c r="G104" s="350"/>
      <c r="H104" s="350"/>
      <c r="I104" s="350"/>
      <c r="J104" s="350"/>
      <c r="K104" s="350"/>
      <c r="L104" s="350"/>
      <c r="M104" s="350" t="s">
        <v>113</v>
      </c>
      <c r="N104" s="350" t="s">
        <v>113</v>
      </c>
      <c r="O104" s="350" t="s">
        <v>5547</v>
      </c>
      <c r="P104" s="350"/>
      <c r="Q104" s="350"/>
      <c r="R104" s="350"/>
      <c r="S104" s="350"/>
      <c r="T104" s="350"/>
      <c r="U104" s="350">
        <v>12010101200130</v>
      </c>
      <c r="V104" s="350" t="s">
        <v>68</v>
      </c>
      <c r="W104" s="350" t="s">
        <v>68</v>
      </c>
      <c r="X104" s="350" t="s">
        <v>68</v>
      </c>
      <c r="Y104" s="350" t="s">
        <v>68</v>
      </c>
      <c r="Z104" s="350" t="s">
        <v>69</v>
      </c>
      <c r="AA104" s="350"/>
      <c r="AB104" s="350">
        <v>18000000011</v>
      </c>
      <c r="AC104" s="351">
        <v>11</v>
      </c>
      <c r="AD104" s="351">
        <v>0</v>
      </c>
      <c r="AE104" s="351">
        <v>0</v>
      </c>
      <c r="AF104" s="1036">
        <v>17.600000000000001</v>
      </c>
      <c r="AG104" s="1036">
        <v>0</v>
      </c>
      <c r="AH104" s="1043">
        <f t="shared" si="5"/>
        <v>17.600000000000001</v>
      </c>
      <c r="AI104" s="1043">
        <f t="shared" si="6"/>
        <v>18.832000000000004</v>
      </c>
      <c r="AJ104" s="352"/>
    </row>
    <row r="105" spans="1:36" s="353" customFormat="1">
      <c r="A105" s="1034">
        <v>22</v>
      </c>
      <c r="B105" s="350" t="s">
        <v>5456</v>
      </c>
      <c r="C105" s="350" t="s">
        <v>5568</v>
      </c>
      <c r="D105" s="350" t="s">
        <v>5545</v>
      </c>
      <c r="E105" s="350" t="s">
        <v>5546</v>
      </c>
      <c r="F105" s="350" t="s">
        <v>5460</v>
      </c>
      <c r="G105" s="350"/>
      <c r="H105" s="350"/>
      <c r="I105" s="350"/>
      <c r="J105" s="350"/>
      <c r="K105" s="350"/>
      <c r="L105" s="350"/>
      <c r="M105" s="350" t="s">
        <v>113</v>
      </c>
      <c r="N105" s="350" t="s">
        <v>113</v>
      </c>
      <c r="O105" s="350" t="s">
        <v>5547</v>
      </c>
      <c r="P105" s="350"/>
      <c r="Q105" s="350"/>
      <c r="R105" s="350"/>
      <c r="S105" s="350"/>
      <c r="T105" s="350"/>
      <c r="U105" s="350">
        <v>12010101200123</v>
      </c>
      <c r="V105" s="350" t="s">
        <v>68</v>
      </c>
      <c r="W105" s="350" t="s">
        <v>68</v>
      </c>
      <c r="X105" s="350" t="s">
        <v>68</v>
      </c>
      <c r="Y105" s="350" t="s">
        <v>68</v>
      </c>
      <c r="Z105" s="350" t="s">
        <v>69</v>
      </c>
      <c r="AA105" s="350"/>
      <c r="AB105" s="350">
        <v>18000000011</v>
      </c>
      <c r="AC105" s="351">
        <v>11</v>
      </c>
      <c r="AD105" s="351">
        <v>0</v>
      </c>
      <c r="AE105" s="351">
        <v>0</v>
      </c>
      <c r="AF105" s="1036">
        <v>17.600000000000001</v>
      </c>
      <c r="AG105" s="1036">
        <v>0</v>
      </c>
      <c r="AH105" s="1043">
        <f t="shared" si="5"/>
        <v>17.600000000000001</v>
      </c>
      <c r="AI105" s="1043">
        <f t="shared" si="6"/>
        <v>18.832000000000004</v>
      </c>
      <c r="AJ105" s="352"/>
    </row>
    <row r="106" spans="1:36" s="353" customFormat="1">
      <c r="A106" s="1034">
        <v>23</v>
      </c>
      <c r="B106" s="350" t="s">
        <v>5456</v>
      </c>
      <c r="C106" s="350" t="s">
        <v>5569</v>
      </c>
      <c r="D106" s="350" t="s">
        <v>5545</v>
      </c>
      <c r="E106" s="350" t="s">
        <v>5546</v>
      </c>
      <c r="F106" s="350" t="s">
        <v>5460</v>
      </c>
      <c r="G106" s="350"/>
      <c r="H106" s="350"/>
      <c r="I106" s="350"/>
      <c r="J106" s="350"/>
      <c r="K106" s="350"/>
      <c r="L106" s="350"/>
      <c r="M106" s="350" t="s">
        <v>113</v>
      </c>
      <c r="N106" s="350" t="s">
        <v>113</v>
      </c>
      <c r="O106" s="350" t="s">
        <v>5547</v>
      </c>
      <c r="P106" s="350"/>
      <c r="Q106" s="350"/>
      <c r="R106" s="350"/>
      <c r="S106" s="350"/>
      <c r="T106" s="350"/>
      <c r="U106" s="350">
        <v>12012011801368</v>
      </c>
      <c r="V106" s="350" t="s">
        <v>68</v>
      </c>
      <c r="W106" s="350" t="s">
        <v>68</v>
      </c>
      <c r="X106" s="350" t="s">
        <v>68</v>
      </c>
      <c r="Y106" s="350" t="s">
        <v>68</v>
      </c>
      <c r="Z106" s="350" t="s">
        <v>69</v>
      </c>
      <c r="AA106" s="350"/>
      <c r="AB106" s="350">
        <v>18000000011</v>
      </c>
      <c r="AC106" s="351">
        <v>11</v>
      </c>
      <c r="AD106" s="351">
        <v>0</v>
      </c>
      <c r="AE106" s="351">
        <v>0</v>
      </c>
      <c r="AF106" s="1036">
        <v>17.600000000000001</v>
      </c>
      <c r="AG106" s="1036">
        <v>0</v>
      </c>
      <c r="AH106" s="1043">
        <f t="shared" si="5"/>
        <v>17.600000000000001</v>
      </c>
      <c r="AI106" s="1043">
        <f t="shared" si="6"/>
        <v>18.832000000000004</v>
      </c>
      <c r="AJ106" s="352"/>
    </row>
    <row r="107" spans="1:36" s="353" customFormat="1">
      <c r="A107" s="1034">
        <v>24</v>
      </c>
      <c r="B107" s="350" t="s">
        <v>5456</v>
      </c>
      <c r="C107" s="350" t="s">
        <v>5570</v>
      </c>
      <c r="D107" s="350" t="s">
        <v>5545</v>
      </c>
      <c r="E107" s="350" t="s">
        <v>5546</v>
      </c>
      <c r="F107" s="350" t="s">
        <v>5526</v>
      </c>
      <c r="G107" s="350"/>
      <c r="H107" s="350"/>
      <c r="I107" s="350"/>
      <c r="J107" s="350"/>
      <c r="K107" s="350"/>
      <c r="L107" s="350"/>
      <c r="M107" s="350" t="s">
        <v>113</v>
      </c>
      <c r="N107" s="350" t="s">
        <v>113</v>
      </c>
      <c r="O107" s="350" t="s">
        <v>5547</v>
      </c>
      <c r="P107" s="350"/>
      <c r="Q107" s="350"/>
      <c r="R107" s="350"/>
      <c r="S107" s="350"/>
      <c r="T107" s="350"/>
      <c r="U107" s="350">
        <v>35012081300995</v>
      </c>
      <c r="V107" s="350" t="s">
        <v>68</v>
      </c>
      <c r="W107" s="350" t="s">
        <v>68</v>
      </c>
      <c r="X107" s="350" t="s">
        <v>68</v>
      </c>
      <c r="Y107" s="350" t="s">
        <v>68</v>
      </c>
      <c r="Z107" s="350" t="s">
        <v>69</v>
      </c>
      <c r="AA107" s="350"/>
      <c r="AB107" s="350">
        <v>18000000011</v>
      </c>
      <c r="AC107" s="351">
        <v>11</v>
      </c>
      <c r="AD107" s="351">
        <v>0</v>
      </c>
      <c r="AE107" s="351">
        <v>0</v>
      </c>
      <c r="AF107" s="1036">
        <v>17.600000000000001</v>
      </c>
      <c r="AG107" s="1036">
        <v>0</v>
      </c>
      <c r="AH107" s="1043">
        <f t="shared" si="5"/>
        <v>17.600000000000001</v>
      </c>
      <c r="AI107" s="1043">
        <f t="shared" si="6"/>
        <v>18.832000000000004</v>
      </c>
      <c r="AJ107" s="352"/>
    </row>
    <row r="108" spans="1:36" s="353" customFormat="1">
      <c r="A108" s="1034">
        <v>25</v>
      </c>
      <c r="B108" s="350" t="s">
        <v>5456</v>
      </c>
      <c r="C108" s="350" t="s">
        <v>5571</v>
      </c>
      <c r="D108" s="350" t="s">
        <v>5545</v>
      </c>
      <c r="E108" s="350" t="s">
        <v>5546</v>
      </c>
      <c r="F108" s="350" t="s">
        <v>5460</v>
      </c>
      <c r="G108" s="350"/>
      <c r="H108" s="350"/>
      <c r="I108" s="350"/>
      <c r="J108" s="350"/>
      <c r="K108" s="350"/>
      <c r="L108" s="350"/>
      <c r="M108" s="350" t="s">
        <v>113</v>
      </c>
      <c r="N108" s="350" t="s">
        <v>113</v>
      </c>
      <c r="O108" s="350" t="s">
        <v>5547</v>
      </c>
      <c r="P108" s="350"/>
      <c r="Q108" s="350"/>
      <c r="R108" s="350"/>
      <c r="S108" s="350"/>
      <c r="T108" s="350"/>
      <c r="U108" s="350">
        <v>12012011800958</v>
      </c>
      <c r="V108" s="350" t="s">
        <v>68</v>
      </c>
      <c r="W108" s="350" t="s">
        <v>68</v>
      </c>
      <c r="X108" s="350" t="s">
        <v>68</v>
      </c>
      <c r="Y108" s="350" t="s">
        <v>68</v>
      </c>
      <c r="Z108" s="350" t="s">
        <v>69</v>
      </c>
      <c r="AA108" s="350"/>
      <c r="AB108" s="350">
        <v>18000000011</v>
      </c>
      <c r="AC108" s="351">
        <v>11</v>
      </c>
      <c r="AD108" s="351">
        <v>0</v>
      </c>
      <c r="AE108" s="351">
        <v>0</v>
      </c>
      <c r="AF108" s="1036">
        <v>17.600000000000001</v>
      </c>
      <c r="AG108" s="1036">
        <v>0</v>
      </c>
      <c r="AH108" s="1043">
        <f t="shared" si="5"/>
        <v>17.600000000000001</v>
      </c>
      <c r="AI108" s="1043">
        <f t="shared" si="6"/>
        <v>18.832000000000004</v>
      </c>
      <c r="AJ108" s="352"/>
    </row>
    <row r="109" spans="1:36" s="353" customFormat="1">
      <c r="A109" s="1034">
        <v>26</v>
      </c>
      <c r="B109" s="350" t="s">
        <v>5456</v>
      </c>
      <c r="C109" s="350" t="s">
        <v>5572</v>
      </c>
      <c r="D109" s="350" t="s">
        <v>5545</v>
      </c>
      <c r="E109" s="350" t="s">
        <v>5546</v>
      </c>
      <c r="F109" s="350" t="s">
        <v>5460</v>
      </c>
      <c r="G109" s="350"/>
      <c r="H109" s="350"/>
      <c r="I109" s="350"/>
      <c r="J109" s="350"/>
      <c r="K109" s="350"/>
      <c r="L109" s="350"/>
      <c r="M109" s="350" t="s">
        <v>113</v>
      </c>
      <c r="N109" s="350" t="s">
        <v>113</v>
      </c>
      <c r="O109" s="350" t="s">
        <v>5547</v>
      </c>
      <c r="P109" s="350"/>
      <c r="Q109" s="350"/>
      <c r="R109" s="350"/>
      <c r="S109" s="350"/>
      <c r="T109" s="350"/>
      <c r="U109" s="350">
        <v>12012011801369</v>
      </c>
      <c r="V109" s="350" t="s">
        <v>68</v>
      </c>
      <c r="W109" s="350" t="s">
        <v>68</v>
      </c>
      <c r="X109" s="350" t="s">
        <v>68</v>
      </c>
      <c r="Y109" s="350" t="s">
        <v>68</v>
      </c>
      <c r="Z109" s="350" t="s">
        <v>69</v>
      </c>
      <c r="AA109" s="350"/>
      <c r="AB109" s="350">
        <v>18000000011</v>
      </c>
      <c r="AC109" s="351">
        <v>11</v>
      </c>
      <c r="AD109" s="351">
        <v>0</v>
      </c>
      <c r="AE109" s="351">
        <v>0</v>
      </c>
      <c r="AF109" s="1036">
        <v>17.600000000000001</v>
      </c>
      <c r="AG109" s="1036">
        <v>0</v>
      </c>
      <c r="AH109" s="1043">
        <f t="shared" si="5"/>
        <v>17.600000000000001</v>
      </c>
      <c r="AI109" s="1043">
        <f t="shared" si="6"/>
        <v>18.832000000000004</v>
      </c>
      <c r="AJ109" s="352"/>
    </row>
    <row r="110" spans="1:36" s="353" customFormat="1">
      <c r="A110" s="1034">
        <v>27</v>
      </c>
      <c r="B110" s="350" t="s">
        <v>5456</v>
      </c>
      <c r="C110" s="350" t="s">
        <v>5573</v>
      </c>
      <c r="D110" s="350" t="s">
        <v>5545</v>
      </c>
      <c r="E110" s="350" t="s">
        <v>5546</v>
      </c>
      <c r="F110" s="350" t="s">
        <v>5494</v>
      </c>
      <c r="G110" s="350"/>
      <c r="H110" s="350"/>
      <c r="I110" s="350"/>
      <c r="J110" s="350"/>
      <c r="K110" s="350"/>
      <c r="L110" s="350"/>
      <c r="M110" s="350" t="s">
        <v>113</v>
      </c>
      <c r="N110" s="350" t="s">
        <v>113</v>
      </c>
      <c r="O110" s="350" t="s">
        <v>5547</v>
      </c>
      <c r="P110" s="350"/>
      <c r="Q110" s="350"/>
      <c r="R110" s="350"/>
      <c r="S110" s="350"/>
      <c r="T110" s="350"/>
      <c r="U110" s="350">
        <v>12113012000293</v>
      </c>
      <c r="V110" s="350" t="s">
        <v>68</v>
      </c>
      <c r="W110" s="350" t="s">
        <v>68</v>
      </c>
      <c r="X110" s="350" t="s">
        <v>68</v>
      </c>
      <c r="Y110" s="350" t="s">
        <v>68</v>
      </c>
      <c r="Z110" s="350" t="s">
        <v>69</v>
      </c>
      <c r="AA110" s="350"/>
      <c r="AB110" s="350">
        <v>18000000011</v>
      </c>
      <c r="AC110" s="351">
        <v>11</v>
      </c>
      <c r="AD110" s="351">
        <v>0</v>
      </c>
      <c r="AE110" s="351">
        <v>0</v>
      </c>
      <c r="AF110" s="1036">
        <v>17.600000000000001</v>
      </c>
      <c r="AG110" s="1036">
        <v>0</v>
      </c>
      <c r="AH110" s="1043">
        <f t="shared" si="5"/>
        <v>17.600000000000001</v>
      </c>
      <c r="AI110" s="1043">
        <f t="shared" si="6"/>
        <v>18.832000000000004</v>
      </c>
      <c r="AJ110" s="352"/>
    </row>
    <row r="111" spans="1:36" s="353" customFormat="1">
      <c r="A111" s="1034">
        <v>28</v>
      </c>
      <c r="B111" s="350" t="s">
        <v>5456</v>
      </c>
      <c r="C111" s="350" t="s">
        <v>5574</v>
      </c>
      <c r="D111" s="350" t="s">
        <v>5545</v>
      </c>
      <c r="E111" s="350" t="s">
        <v>5546</v>
      </c>
      <c r="F111" s="350" t="s">
        <v>5494</v>
      </c>
      <c r="G111" s="350"/>
      <c r="H111" s="350"/>
      <c r="I111" s="350"/>
      <c r="J111" s="350"/>
      <c r="K111" s="350"/>
      <c r="L111" s="350"/>
      <c r="M111" s="350" t="s">
        <v>113</v>
      </c>
      <c r="N111" s="350" t="s">
        <v>113</v>
      </c>
      <c r="O111" s="350" t="s">
        <v>5547</v>
      </c>
      <c r="P111" s="350"/>
      <c r="Q111" s="350"/>
      <c r="R111" s="350"/>
      <c r="S111" s="350"/>
      <c r="T111" s="350"/>
      <c r="U111" s="350">
        <v>12112112502749</v>
      </c>
      <c r="V111" s="350" t="s">
        <v>68</v>
      </c>
      <c r="W111" s="350" t="s">
        <v>68</v>
      </c>
      <c r="X111" s="350" t="s">
        <v>68</v>
      </c>
      <c r="Y111" s="350" t="s">
        <v>68</v>
      </c>
      <c r="Z111" s="350" t="s">
        <v>69</v>
      </c>
      <c r="AA111" s="350"/>
      <c r="AB111" s="350">
        <v>18000000011</v>
      </c>
      <c r="AC111" s="351">
        <v>11</v>
      </c>
      <c r="AD111" s="351">
        <v>0</v>
      </c>
      <c r="AE111" s="351">
        <v>0</v>
      </c>
      <c r="AF111" s="1036">
        <v>17.600000000000001</v>
      </c>
      <c r="AG111" s="1036">
        <v>0</v>
      </c>
      <c r="AH111" s="1043">
        <f t="shared" si="5"/>
        <v>17.600000000000001</v>
      </c>
      <c r="AI111" s="1043">
        <f t="shared" si="6"/>
        <v>18.832000000000004</v>
      </c>
      <c r="AJ111" s="352"/>
    </row>
    <row r="112" spans="1:36" s="353" customFormat="1">
      <c r="A112" s="1034">
        <v>29</v>
      </c>
      <c r="B112" s="350" t="s">
        <v>5456</v>
      </c>
      <c r="C112" s="350" t="s">
        <v>5575</v>
      </c>
      <c r="D112" s="350" t="s">
        <v>5545</v>
      </c>
      <c r="E112" s="350" t="s">
        <v>5546</v>
      </c>
      <c r="F112" s="350" t="s">
        <v>5494</v>
      </c>
      <c r="G112" s="350"/>
      <c r="H112" s="350"/>
      <c r="I112" s="350"/>
      <c r="J112" s="350"/>
      <c r="K112" s="350"/>
      <c r="L112" s="350"/>
      <c r="M112" s="350" t="s">
        <v>113</v>
      </c>
      <c r="N112" s="350" t="s">
        <v>113</v>
      </c>
      <c r="O112" s="350" t="s">
        <v>5547</v>
      </c>
      <c r="P112" s="350"/>
      <c r="Q112" s="350"/>
      <c r="R112" s="350"/>
      <c r="S112" s="350"/>
      <c r="T112" s="350"/>
      <c r="U112" s="350">
        <v>12112112502734</v>
      </c>
      <c r="V112" s="350" t="s">
        <v>68</v>
      </c>
      <c r="W112" s="350" t="s">
        <v>68</v>
      </c>
      <c r="X112" s="350" t="s">
        <v>68</v>
      </c>
      <c r="Y112" s="350" t="s">
        <v>68</v>
      </c>
      <c r="Z112" s="350" t="s">
        <v>69</v>
      </c>
      <c r="AA112" s="350"/>
      <c r="AB112" s="350">
        <v>18000000011</v>
      </c>
      <c r="AC112" s="351">
        <v>11</v>
      </c>
      <c r="AD112" s="351">
        <v>0</v>
      </c>
      <c r="AE112" s="351">
        <v>0</v>
      </c>
      <c r="AF112" s="1036">
        <v>17.600000000000001</v>
      </c>
      <c r="AG112" s="1036">
        <v>0</v>
      </c>
      <c r="AH112" s="1043">
        <f t="shared" si="5"/>
        <v>17.600000000000001</v>
      </c>
      <c r="AI112" s="1043">
        <f t="shared" si="6"/>
        <v>18.832000000000004</v>
      </c>
      <c r="AJ112" s="352"/>
    </row>
    <row r="113" spans="1:36" s="353" customFormat="1">
      <c r="A113" s="1034">
        <v>30</v>
      </c>
      <c r="B113" s="350" t="s">
        <v>5456</v>
      </c>
      <c r="C113" s="350" t="s">
        <v>5576</v>
      </c>
      <c r="D113" s="350" t="s">
        <v>5545</v>
      </c>
      <c r="E113" s="350" t="s">
        <v>5546</v>
      </c>
      <c r="F113" s="350" t="s">
        <v>5494</v>
      </c>
      <c r="G113" s="350"/>
      <c r="H113" s="350"/>
      <c r="I113" s="350"/>
      <c r="J113" s="350"/>
      <c r="K113" s="350"/>
      <c r="L113" s="350"/>
      <c r="M113" s="350" t="s">
        <v>113</v>
      </c>
      <c r="N113" s="350" t="s">
        <v>113</v>
      </c>
      <c r="O113" s="350" t="s">
        <v>5547</v>
      </c>
      <c r="P113" s="350"/>
      <c r="Q113" s="350"/>
      <c r="R113" s="350"/>
      <c r="S113" s="350"/>
      <c r="T113" s="350"/>
      <c r="U113" s="350">
        <v>12113012000479</v>
      </c>
      <c r="V113" s="350" t="s">
        <v>68</v>
      </c>
      <c r="W113" s="350" t="s">
        <v>68</v>
      </c>
      <c r="X113" s="350" t="s">
        <v>68</v>
      </c>
      <c r="Y113" s="350" t="s">
        <v>68</v>
      </c>
      <c r="Z113" s="350" t="s">
        <v>69</v>
      </c>
      <c r="AA113" s="350"/>
      <c r="AB113" s="350">
        <v>18000000011</v>
      </c>
      <c r="AC113" s="351">
        <v>11</v>
      </c>
      <c r="AD113" s="351">
        <v>0</v>
      </c>
      <c r="AE113" s="351">
        <v>0</v>
      </c>
      <c r="AF113" s="1036">
        <v>17.600000000000001</v>
      </c>
      <c r="AG113" s="1036">
        <v>0</v>
      </c>
      <c r="AH113" s="1043">
        <f t="shared" si="5"/>
        <v>17.600000000000001</v>
      </c>
      <c r="AI113" s="1043">
        <f t="shared" si="6"/>
        <v>18.832000000000004</v>
      </c>
      <c r="AJ113" s="352"/>
    </row>
    <row r="114" spans="1:36" s="353" customFormat="1">
      <c r="A114" s="1034">
        <v>31</v>
      </c>
      <c r="B114" s="350" t="s">
        <v>5456</v>
      </c>
      <c r="C114" s="350" t="s">
        <v>5577</v>
      </c>
      <c r="D114" s="350" t="s">
        <v>5545</v>
      </c>
      <c r="E114" s="350" t="s">
        <v>5546</v>
      </c>
      <c r="F114" s="350" t="s">
        <v>5494</v>
      </c>
      <c r="G114" s="350"/>
      <c r="H114" s="350"/>
      <c r="I114" s="350"/>
      <c r="J114" s="350"/>
      <c r="K114" s="350"/>
      <c r="L114" s="350"/>
      <c r="M114" s="350" t="s">
        <v>113</v>
      </c>
      <c r="N114" s="350" t="s">
        <v>113</v>
      </c>
      <c r="O114" s="350" t="s">
        <v>5547</v>
      </c>
      <c r="P114" s="350"/>
      <c r="Q114" s="350"/>
      <c r="R114" s="350"/>
      <c r="S114" s="350"/>
      <c r="T114" s="350"/>
      <c r="U114" s="350">
        <v>12112111406236</v>
      </c>
      <c r="V114" s="350" t="s">
        <v>68</v>
      </c>
      <c r="W114" s="350" t="s">
        <v>68</v>
      </c>
      <c r="X114" s="350" t="s">
        <v>68</v>
      </c>
      <c r="Y114" s="350" t="s">
        <v>68</v>
      </c>
      <c r="Z114" s="350" t="s">
        <v>69</v>
      </c>
      <c r="AA114" s="350"/>
      <c r="AB114" s="350">
        <v>18000000011</v>
      </c>
      <c r="AC114" s="351">
        <v>11</v>
      </c>
      <c r="AD114" s="351">
        <v>0</v>
      </c>
      <c r="AE114" s="351">
        <v>0</v>
      </c>
      <c r="AF114" s="1036">
        <v>17.600000000000001</v>
      </c>
      <c r="AG114" s="1036">
        <v>0</v>
      </c>
      <c r="AH114" s="1043">
        <f t="shared" si="5"/>
        <v>17.600000000000001</v>
      </c>
      <c r="AI114" s="1043">
        <f t="shared" si="6"/>
        <v>18.832000000000004</v>
      </c>
      <c r="AJ114" s="352"/>
    </row>
    <row r="115" spans="1:36" s="353" customFormat="1">
      <c r="A115" s="1034">
        <v>32</v>
      </c>
      <c r="B115" s="350" t="s">
        <v>5456</v>
      </c>
      <c r="C115" s="350" t="s">
        <v>5578</v>
      </c>
      <c r="D115" s="350" t="s">
        <v>5545</v>
      </c>
      <c r="E115" s="350" t="s">
        <v>5546</v>
      </c>
      <c r="F115" s="350" t="s">
        <v>5494</v>
      </c>
      <c r="G115" s="350"/>
      <c r="H115" s="350"/>
      <c r="I115" s="350"/>
      <c r="J115" s="350"/>
      <c r="K115" s="350"/>
      <c r="L115" s="350"/>
      <c r="M115" s="350" t="s">
        <v>113</v>
      </c>
      <c r="N115" s="350" t="s">
        <v>113</v>
      </c>
      <c r="O115" s="350" t="s">
        <v>5547</v>
      </c>
      <c r="P115" s="350"/>
      <c r="Q115" s="350"/>
      <c r="R115" s="350"/>
      <c r="S115" s="350"/>
      <c r="T115" s="350"/>
      <c r="U115" s="350">
        <v>12112111406209</v>
      </c>
      <c r="V115" s="350" t="s">
        <v>68</v>
      </c>
      <c r="W115" s="350" t="s">
        <v>68</v>
      </c>
      <c r="X115" s="350" t="s">
        <v>68</v>
      </c>
      <c r="Y115" s="350" t="s">
        <v>68</v>
      </c>
      <c r="Z115" s="350" t="s">
        <v>69</v>
      </c>
      <c r="AA115" s="350"/>
      <c r="AB115" s="350">
        <v>18000000011</v>
      </c>
      <c r="AC115" s="351">
        <v>11</v>
      </c>
      <c r="AD115" s="351">
        <v>0</v>
      </c>
      <c r="AE115" s="351">
        <v>0</v>
      </c>
      <c r="AF115" s="1036">
        <v>17.600000000000001</v>
      </c>
      <c r="AG115" s="1036">
        <v>0</v>
      </c>
      <c r="AH115" s="1043">
        <f t="shared" si="5"/>
        <v>17.600000000000001</v>
      </c>
      <c r="AI115" s="1043">
        <f t="shared" si="6"/>
        <v>18.832000000000004</v>
      </c>
      <c r="AJ115" s="352"/>
    </row>
    <row r="116" spans="1:36" s="353" customFormat="1">
      <c r="A116" s="1034">
        <v>33</v>
      </c>
      <c r="B116" s="350" t="s">
        <v>5456</v>
      </c>
      <c r="C116" s="350" t="s">
        <v>5579</v>
      </c>
      <c r="D116" s="350" t="s">
        <v>5545</v>
      </c>
      <c r="E116" s="350" t="s">
        <v>5546</v>
      </c>
      <c r="F116" s="350" t="s">
        <v>5494</v>
      </c>
      <c r="G116" s="350"/>
      <c r="H116" s="350"/>
      <c r="I116" s="350"/>
      <c r="J116" s="350"/>
      <c r="K116" s="350"/>
      <c r="L116" s="350"/>
      <c r="M116" s="350" t="s">
        <v>113</v>
      </c>
      <c r="N116" s="350" t="s">
        <v>113</v>
      </c>
      <c r="O116" s="350" t="s">
        <v>5547</v>
      </c>
      <c r="P116" s="350"/>
      <c r="Q116" s="350"/>
      <c r="R116" s="350"/>
      <c r="S116" s="350"/>
      <c r="T116" s="350"/>
      <c r="U116" s="350">
        <v>12112111405381</v>
      </c>
      <c r="V116" s="350" t="s">
        <v>68</v>
      </c>
      <c r="W116" s="350" t="s">
        <v>68</v>
      </c>
      <c r="X116" s="350" t="s">
        <v>68</v>
      </c>
      <c r="Y116" s="350" t="s">
        <v>68</v>
      </c>
      <c r="Z116" s="350" t="s">
        <v>69</v>
      </c>
      <c r="AA116" s="350"/>
      <c r="AB116" s="350">
        <v>18000000011</v>
      </c>
      <c r="AC116" s="351">
        <v>11</v>
      </c>
      <c r="AD116" s="351">
        <v>0</v>
      </c>
      <c r="AE116" s="351">
        <v>0</v>
      </c>
      <c r="AF116" s="1036">
        <v>17.600000000000001</v>
      </c>
      <c r="AG116" s="1036">
        <v>0</v>
      </c>
      <c r="AH116" s="1043">
        <f t="shared" si="5"/>
        <v>17.600000000000001</v>
      </c>
      <c r="AI116" s="1043">
        <f t="shared" si="6"/>
        <v>18.832000000000004</v>
      </c>
      <c r="AJ116" s="352"/>
    </row>
    <row r="117" spans="1:36" s="353" customFormat="1">
      <c r="A117" s="1034">
        <v>34</v>
      </c>
      <c r="B117" s="350" t="s">
        <v>5456</v>
      </c>
      <c r="C117" s="350" t="s">
        <v>5580</v>
      </c>
      <c r="D117" s="350" t="s">
        <v>5545</v>
      </c>
      <c r="E117" s="350" t="s">
        <v>5546</v>
      </c>
      <c r="F117" s="350" t="s">
        <v>5494</v>
      </c>
      <c r="G117" s="350"/>
      <c r="H117" s="350"/>
      <c r="I117" s="350"/>
      <c r="J117" s="350"/>
      <c r="K117" s="350"/>
      <c r="L117" s="350"/>
      <c r="M117" s="350" t="s">
        <v>113</v>
      </c>
      <c r="N117" s="350" t="s">
        <v>113</v>
      </c>
      <c r="O117" s="350" t="s">
        <v>5547</v>
      </c>
      <c r="P117" s="350"/>
      <c r="Q117" s="350"/>
      <c r="R117" s="350"/>
      <c r="S117" s="350"/>
      <c r="T117" s="350"/>
      <c r="U117" s="350">
        <v>12112111405334</v>
      </c>
      <c r="V117" s="350" t="s">
        <v>68</v>
      </c>
      <c r="W117" s="350" t="s">
        <v>68</v>
      </c>
      <c r="X117" s="350" t="s">
        <v>68</v>
      </c>
      <c r="Y117" s="350" t="s">
        <v>68</v>
      </c>
      <c r="Z117" s="350" t="s">
        <v>69</v>
      </c>
      <c r="AA117" s="350"/>
      <c r="AB117" s="350">
        <v>18000000011</v>
      </c>
      <c r="AC117" s="351">
        <v>11</v>
      </c>
      <c r="AD117" s="351">
        <v>0</v>
      </c>
      <c r="AE117" s="351">
        <v>0</v>
      </c>
      <c r="AF117" s="1036">
        <v>17.600000000000001</v>
      </c>
      <c r="AG117" s="1036">
        <v>0</v>
      </c>
      <c r="AH117" s="1043">
        <f t="shared" si="5"/>
        <v>17.600000000000001</v>
      </c>
      <c r="AI117" s="1043">
        <f t="shared" si="6"/>
        <v>18.832000000000004</v>
      </c>
      <c r="AJ117" s="352"/>
    </row>
    <row r="118" spans="1:36" s="353" customFormat="1">
      <c r="A118" s="1034">
        <v>35</v>
      </c>
      <c r="B118" s="350" t="s">
        <v>5456</v>
      </c>
      <c r="C118" s="350" t="s">
        <v>5581</v>
      </c>
      <c r="D118" s="350" t="s">
        <v>5545</v>
      </c>
      <c r="E118" s="350" t="s">
        <v>5546</v>
      </c>
      <c r="F118" s="350" t="s">
        <v>5494</v>
      </c>
      <c r="G118" s="350"/>
      <c r="H118" s="350"/>
      <c r="I118" s="350"/>
      <c r="J118" s="350"/>
      <c r="K118" s="350"/>
      <c r="L118" s="350"/>
      <c r="M118" s="350" t="s">
        <v>113</v>
      </c>
      <c r="N118" s="350" t="s">
        <v>113</v>
      </c>
      <c r="O118" s="350" t="s">
        <v>5547</v>
      </c>
      <c r="P118" s="350"/>
      <c r="Q118" s="350"/>
      <c r="R118" s="350"/>
      <c r="S118" s="350"/>
      <c r="T118" s="350"/>
      <c r="U118" s="350">
        <v>12112111404907</v>
      </c>
      <c r="V118" s="350" t="s">
        <v>68</v>
      </c>
      <c r="W118" s="350" t="s">
        <v>68</v>
      </c>
      <c r="X118" s="350" t="s">
        <v>68</v>
      </c>
      <c r="Y118" s="350" t="s">
        <v>68</v>
      </c>
      <c r="Z118" s="350" t="s">
        <v>69</v>
      </c>
      <c r="AA118" s="350"/>
      <c r="AB118" s="350">
        <v>18000000011</v>
      </c>
      <c r="AC118" s="351">
        <v>11</v>
      </c>
      <c r="AD118" s="351">
        <v>0</v>
      </c>
      <c r="AE118" s="351">
        <v>0</v>
      </c>
      <c r="AF118" s="1036">
        <v>17.600000000000001</v>
      </c>
      <c r="AG118" s="1036">
        <v>0</v>
      </c>
      <c r="AH118" s="1043">
        <f t="shared" si="5"/>
        <v>17.600000000000001</v>
      </c>
      <c r="AI118" s="1043">
        <f t="shared" si="6"/>
        <v>18.832000000000004</v>
      </c>
      <c r="AJ118" s="352"/>
    </row>
    <row r="119" spans="1:36" s="353" customFormat="1">
      <c r="A119" s="1034">
        <v>36</v>
      </c>
      <c r="B119" s="350" t="s">
        <v>5456</v>
      </c>
      <c r="C119" s="350" t="s">
        <v>5582</v>
      </c>
      <c r="D119" s="350" t="s">
        <v>5545</v>
      </c>
      <c r="E119" s="350" t="s">
        <v>5546</v>
      </c>
      <c r="F119" s="350" t="s">
        <v>5494</v>
      </c>
      <c r="G119" s="350"/>
      <c r="H119" s="350"/>
      <c r="I119" s="350"/>
      <c r="J119" s="350"/>
      <c r="K119" s="350"/>
      <c r="L119" s="350"/>
      <c r="M119" s="350" t="s">
        <v>113</v>
      </c>
      <c r="N119" s="350" t="s">
        <v>113</v>
      </c>
      <c r="O119" s="350" t="s">
        <v>5547</v>
      </c>
      <c r="P119" s="350"/>
      <c r="Q119" s="350"/>
      <c r="R119" s="350"/>
      <c r="S119" s="350"/>
      <c r="T119" s="350"/>
      <c r="U119" s="350">
        <v>12112111405386</v>
      </c>
      <c r="V119" s="350" t="s">
        <v>68</v>
      </c>
      <c r="W119" s="350" t="s">
        <v>68</v>
      </c>
      <c r="X119" s="350" t="s">
        <v>68</v>
      </c>
      <c r="Y119" s="350" t="s">
        <v>68</v>
      </c>
      <c r="Z119" s="350" t="s">
        <v>69</v>
      </c>
      <c r="AA119" s="350"/>
      <c r="AB119" s="350">
        <v>18000000011</v>
      </c>
      <c r="AC119" s="351">
        <v>11</v>
      </c>
      <c r="AD119" s="351">
        <v>0</v>
      </c>
      <c r="AE119" s="351">
        <v>0</v>
      </c>
      <c r="AF119" s="1036">
        <v>17.600000000000001</v>
      </c>
      <c r="AG119" s="1036">
        <v>0</v>
      </c>
      <c r="AH119" s="1043">
        <f t="shared" si="5"/>
        <v>17.600000000000001</v>
      </c>
      <c r="AI119" s="1043">
        <f t="shared" si="6"/>
        <v>18.832000000000004</v>
      </c>
      <c r="AJ119" s="352"/>
    </row>
    <row r="120" spans="1:36" s="353" customFormat="1">
      <c r="A120" s="1034">
        <v>37</v>
      </c>
      <c r="B120" s="350" t="s">
        <v>5456</v>
      </c>
      <c r="C120" s="350" t="s">
        <v>5583</v>
      </c>
      <c r="D120" s="350" t="s">
        <v>5545</v>
      </c>
      <c r="E120" s="350" t="s">
        <v>5546</v>
      </c>
      <c r="F120" s="350" t="s">
        <v>5494</v>
      </c>
      <c r="G120" s="350"/>
      <c r="H120" s="350"/>
      <c r="I120" s="350"/>
      <c r="J120" s="350"/>
      <c r="K120" s="350"/>
      <c r="L120" s="350"/>
      <c r="M120" s="350" t="s">
        <v>113</v>
      </c>
      <c r="N120" s="350" t="s">
        <v>113</v>
      </c>
      <c r="O120" s="350" t="s">
        <v>5547</v>
      </c>
      <c r="P120" s="350"/>
      <c r="Q120" s="350"/>
      <c r="R120" s="350"/>
      <c r="S120" s="350"/>
      <c r="T120" s="350"/>
      <c r="U120" s="350">
        <v>12113012000654</v>
      </c>
      <c r="V120" s="350" t="s">
        <v>68</v>
      </c>
      <c r="W120" s="350" t="s">
        <v>68</v>
      </c>
      <c r="X120" s="350" t="s">
        <v>68</v>
      </c>
      <c r="Y120" s="350" t="s">
        <v>68</v>
      </c>
      <c r="Z120" s="350" t="s">
        <v>69</v>
      </c>
      <c r="AA120" s="350"/>
      <c r="AB120" s="350">
        <v>18000000011</v>
      </c>
      <c r="AC120" s="351">
        <v>11</v>
      </c>
      <c r="AD120" s="351">
        <v>0</v>
      </c>
      <c r="AE120" s="351">
        <v>0</v>
      </c>
      <c r="AF120" s="1036">
        <v>17.600000000000001</v>
      </c>
      <c r="AG120" s="1036">
        <v>0</v>
      </c>
      <c r="AH120" s="1043">
        <f t="shared" si="5"/>
        <v>17.600000000000001</v>
      </c>
      <c r="AI120" s="1043">
        <f t="shared" si="6"/>
        <v>18.832000000000004</v>
      </c>
      <c r="AJ120" s="352"/>
    </row>
    <row r="121" spans="1:36" s="353" customFormat="1">
      <c r="A121" s="1034">
        <v>38</v>
      </c>
      <c r="B121" s="350" t="s">
        <v>5456</v>
      </c>
      <c r="C121" s="350" t="s">
        <v>5584</v>
      </c>
      <c r="D121" s="350" t="s">
        <v>5545</v>
      </c>
      <c r="E121" s="350" t="s">
        <v>5546</v>
      </c>
      <c r="F121" s="350" t="s">
        <v>5511</v>
      </c>
      <c r="G121" s="350"/>
      <c r="H121" s="350"/>
      <c r="I121" s="350"/>
      <c r="J121" s="350"/>
      <c r="K121" s="350"/>
      <c r="L121" s="350"/>
      <c r="M121" s="350" t="s">
        <v>113</v>
      </c>
      <c r="N121" s="350" t="s">
        <v>113</v>
      </c>
      <c r="O121" s="350" t="s">
        <v>5547</v>
      </c>
      <c r="P121" s="350"/>
      <c r="Q121" s="350"/>
      <c r="R121" s="350"/>
      <c r="S121" s="350"/>
      <c r="T121" s="350"/>
      <c r="U121" s="350">
        <v>34010091000037</v>
      </c>
      <c r="V121" s="350" t="s">
        <v>68</v>
      </c>
      <c r="W121" s="350" t="s">
        <v>68</v>
      </c>
      <c r="X121" s="350" t="s">
        <v>68</v>
      </c>
      <c r="Y121" s="350" t="s">
        <v>68</v>
      </c>
      <c r="Z121" s="350" t="s">
        <v>69</v>
      </c>
      <c r="AA121" s="350"/>
      <c r="AB121" s="350">
        <v>18000000011</v>
      </c>
      <c r="AC121" s="351">
        <v>11</v>
      </c>
      <c r="AD121" s="351">
        <v>0</v>
      </c>
      <c r="AE121" s="351">
        <v>0</v>
      </c>
      <c r="AF121" s="1036">
        <v>17.600000000000001</v>
      </c>
      <c r="AG121" s="1036">
        <v>0</v>
      </c>
      <c r="AH121" s="1043">
        <f t="shared" si="5"/>
        <v>17.600000000000001</v>
      </c>
      <c r="AI121" s="1043">
        <f t="shared" si="6"/>
        <v>18.832000000000004</v>
      </c>
      <c r="AJ121" s="352"/>
    </row>
    <row r="122" spans="1:36" s="353" customFormat="1">
      <c r="A122" s="1034">
        <v>39</v>
      </c>
      <c r="B122" s="350" t="s">
        <v>5456</v>
      </c>
      <c r="C122" s="350" t="s">
        <v>5585</v>
      </c>
      <c r="D122" s="350" t="s">
        <v>5545</v>
      </c>
      <c r="E122" s="350" t="s">
        <v>5546</v>
      </c>
      <c r="F122" s="350" t="s">
        <v>5511</v>
      </c>
      <c r="G122" s="350"/>
      <c r="H122" s="350"/>
      <c r="I122" s="350"/>
      <c r="J122" s="350"/>
      <c r="K122" s="350"/>
      <c r="L122" s="350"/>
      <c r="M122" s="350" t="s">
        <v>113</v>
      </c>
      <c r="N122" s="350" t="s">
        <v>113</v>
      </c>
      <c r="O122" s="350" t="s">
        <v>5547</v>
      </c>
      <c r="P122" s="350"/>
      <c r="Q122" s="350"/>
      <c r="R122" s="350"/>
      <c r="S122" s="350"/>
      <c r="T122" s="350"/>
      <c r="U122" s="350">
        <v>34010091000029</v>
      </c>
      <c r="V122" s="350" t="s">
        <v>68</v>
      </c>
      <c r="W122" s="350" t="s">
        <v>68</v>
      </c>
      <c r="X122" s="350" t="s">
        <v>68</v>
      </c>
      <c r="Y122" s="350" t="s">
        <v>68</v>
      </c>
      <c r="Z122" s="350" t="s">
        <v>69</v>
      </c>
      <c r="AA122" s="350"/>
      <c r="AB122" s="350">
        <v>18000000011</v>
      </c>
      <c r="AC122" s="351">
        <v>11</v>
      </c>
      <c r="AD122" s="351">
        <v>0</v>
      </c>
      <c r="AE122" s="351">
        <v>0</v>
      </c>
      <c r="AF122" s="1036">
        <v>17.600000000000001</v>
      </c>
      <c r="AG122" s="1036">
        <v>0</v>
      </c>
      <c r="AH122" s="1043">
        <f t="shared" si="5"/>
        <v>17.600000000000001</v>
      </c>
      <c r="AI122" s="1043">
        <f t="shared" si="6"/>
        <v>18.832000000000004</v>
      </c>
      <c r="AJ122" s="352"/>
    </row>
    <row r="123" spans="1:36" s="353" customFormat="1">
      <c r="A123" s="1034">
        <v>40</v>
      </c>
      <c r="B123" s="350" t="s">
        <v>5456</v>
      </c>
      <c r="C123" s="350" t="s">
        <v>5586</v>
      </c>
      <c r="D123" s="350" t="s">
        <v>5545</v>
      </c>
      <c r="E123" s="350" t="s">
        <v>5546</v>
      </c>
      <c r="F123" s="350" t="s">
        <v>5511</v>
      </c>
      <c r="G123" s="350"/>
      <c r="H123" s="350"/>
      <c r="I123" s="350"/>
      <c r="J123" s="350"/>
      <c r="K123" s="350"/>
      <c r="L123" s="350"/>
      <c r="M123" s="350" t="s">
        <v>113</v>
      </c>
      <c r="N123" s="350" t="s">
        <v>113</v>
      </c>
      <c r="O123" s="350" t="s">
        <v>5547</v>
      </c>
      <c r="P123" s="350"/>
      <c r="Q123" s="350"/>
      <c r="R123" s="350"/>
      <c r="S123" s="350"/>
      <c r="T123" s="350"/>
      <c r="U123" s="350">
        <v>34011072700431</v>
      </c>
      <c r="V123" s="350" t="s">
        <v>68</v>
      </c>
      <c r="W123" s="350" t="s">
        <v>68</v>
      </c>
      <c r="X123" s="350" t="s">
        <v>68</v>
      </c>
      <c r="Y123" s="350" t="s">
        <v>68</v>
      </c>
      <c r="Z123" s="350" t="s">
        <v>69</v>
      </c>
      <c r="AA123" s="350"/>
      <c r="AB123" s="350">
        <v>18000000011</v>
      </c>
      <c r="AC123" s="351">
        <v>11</v>
      </c>
      <c r="AD123" s="351">
        <v>0</v>
      </c>
      <c r="AE123" s="351">
        <v>0</v>
      </c>
      <c r="AF123" s="1036">
        <v>17.600000000000001</v>
      </c>
      <c r="AG123" s="1036">
        <v>0</v>
      </c>
      <c r="AH123" s="1043">
        <f t="shared" si="5"/>
        <v>17.600000000000001</v>
      </c>
      <c r="AI123" s="1043">
        <f t="shared" si="6"/>
        <v>18.832000000000004</v>
      </c>
      <c r="AJ123" s="352"/>
    </row>
    <row r="124" spans="1:36" s="353" customFormat="1">
      <c r="A124" s="1034">
        <v>41</v>
      </c>
      <c r="B124" s="350" t="s">
        <v>5456</v>
      </c>
      <c r="C124" s="350" t="s">
        <v>5587</v>
      </c>
      <c r="D124" s="350" t="s">
        <v>5545</v>
      </c>
      <c r="E124" s="350" t="s">
        <v>5546</v>
      </c>
      <c r="F124" s="350" t="s">
        <v>5511</v>
      </c>
      <c r="G124" s="350"/>
      <c r="H124" s="350"/>
      <c r="I124" s="350"/>
      <c r="J124" s="350"/>
      <c r="K124" s="350"/>
      <c r="L124" s="350"/>
      <c r="M124" s="350" t="s">
        <v>113</v>
      </c>
      <c r="N124" s="350" t="s">
        <v>113</v>
      </c>
      <c r="O124" s="350" t="s">
        <v>5547</v>
      </c>
      <c r="P124" s="350"/>
      <c r="Q124" s="350"/>
      <c r="R124" s="350"/>
      <c r="S124" s="350"/>
      <c r="T124" s="350"/>
      <c r="U124" s="350">
        <v>34011072700411</v>
      </c>
      <c r="V124" s="350" t="s">
        <v>68</v>
      </c>
      <c r="W124" s="350" t="s">
        <v>68</v>
      </c>
      <c r="X124" s="350" t="s">
        <v>68</v>
      </c>
      <c r="Y124" s="350" t="s">
        <v>68</v>
      </c>
      <c r="Z124" s="350" t="s">
        <v>69</v>
      </c>
      <c r="AA124" s="350"/>
      <c r="AB124" s="350">
        <v>18000000011</v>
      </c>
      <c r="AC124" s="351">
        <v>11</v>
      </c>
      <c r="AD124" s="351">
        <v>0</v>
      </c>
      <c r="AE124" s="351">
        <v>0</v>
      </c>
      <c r="AF124" s="1036">
        <v>17.600000000000001</v>
      </c>
      <c r="AG124" s="1036">
        <v>0</v>
      </c>
      <c r="AH124" s="1043">
        <f t="shared" si="5"/>
        <v>17.600000000000001</v>
      </c>
      <c r="AI124" s="1043">
        <f t="shared" si="6"/>
        <v>18.832000000000004</v>
      </c>
      <c r="AJ124" s="352"/>
    </row>
    <row r="125" spans="1:36" s="353" customFormat="1">
      <c r="A125" s="1034">
        <v>42</v>
      </c>
      <c r="B125" s="350" t="s">
        <v>5456</v>
      </c>
      <c r="C125" s="350" t="s">
        <v>5588</v>
      </c>
      <c r="D125" s="350" t="s">
        <v>5545</v>
      </c>
      <c r="E125" s="350" t="s">
        <v>5546</v>
      </c>
      <c r="F125" s="350" t="s">
        <v>5511</v>
      </c>
      <c r="G125" s="350"/>
      <c r="H125" s="350"/>
      <c r="I125" s="350"/>
      <c r="J125" s="350"/>
      <c r="K125" s="350"/>
      <c r="L125" s="350"/>
      <c r="M125" s="350" t="s">
        <v>113</v>
      </c>
      <c r="N125" s="350" t="s">
        <v>113</v>
      </c>
      <c r="O125" s="350" t="s">
        <v>5547</v>
      </c>
      <c r="P125" s="350"/>
      <c r="Q125" s="350"/>
      <c r="R125" s="350"/>
      <c r="S125" s="350"/>
      <c r="T125" s="350"/>
      <c r="U125" s="350">
        <v>34010031100435</v>
      </c>
      <c r="V125" s="350" t="s">
        <v>68</v>
      </c>
      <c r="W125" s="350" t="s">
        <v>68</v>
      </c>
      <c r="X125" s="350" t="s">
        <v>68</v>
      </c>
      <c r="Y125" s="350" t="s">
        <v>68</v>
      </c>
      <c r="Z125" s="350" t="s">
        <v>69</v>
      </c>
      <c r="AA125" s="350"/>
      <c r="AB125" s="350">
        <v>18000000011</v>
      </c>
      <c r="AC125" s="351">
        <v>11</v>
      </c>
      <c r="AD125" s="351">
        <v>0</v>
      </c>
      <c r="AE125" s="351">
        <v>0</v>
      </c>
      <c r="AF125" s="1036">
        <v>17.600000000000001</v>
      </c>
      <c r="AG125" s="1036">
        <v>0</v>
      </c>
      <c r="AH125" s="1043">
        <f t="shared" si="5"/>
        <v>17.600000000000001</v>
      </c>
      <c r="AI125" s="1043">
        <f t="shared" si="6"/>
        <v>18.832000000000004</v>
      </c>
      <c r="AJ125" s="352"/>
    </row>
    <row r="126" spans="1:36" s="353" customFormat="1">
      <c r="A126" s="1034">
        <v>43</v>
      </c>
      <c r="B126" s="350" t="s">
        <v>5456</v>
      </c>
      <c r="C126" s="350" t="s">
        <v>5589</v>
      </c>
      <c r="D126" s="350" t="s">
        <v>5545</v>
      </c>
      <c r="E126" s="350" t="s">
        <v>5546</v>
      </c>
      <c r="F126" s="350" t="s">
        <v>5511</v>
      </c>
      <c r="G126" s="350"/>
      <c r="H126" s="350"/>
      <c r="I126" s="350"/>
      <c r="J126" s="350"/>
      <c r="K126" s="350"/>
      <c r="L126" s="350"/>
      <c r="M126" s="350" t="s">
        <v>113</v>
      </c>
      <c r="N126" s="350" t="s">
        <v>113</v>
      </c>
      <c r="O126" s="350" t="s">
        <v>5547</v>
      </c>
      <c r="P126" s="350"/>
      <c r="Q126" s="350"/>
      <c r="R126" s="350"/>
      <c r="S126" s="350"/>
      <c r="T126" s="350"/>
      <c r="U126" s="350">
        <v>34010091000079</v>
      </c>
      <c r="V126" s="350" t="s">
        <v>68</v>
      </c>
      <c r="W126" s="350" t="s">
        <v>68</v>
      </c>
      <c r="X126" s="350" t="s">
        <v>68</v>
      </c>
      <c r="Y126" s="350" t="s">
        <v>68</v>
      </c>
      <c r="Z126" s="350" t="s">
        <v>69</v>
      </c>
      <c r="AA126" s="350"/>
      <c r="AB126" s="350">
        <v>18000000011</v>
      </c>
      <c r="AC126" s="351">
        <v>11</v>
      </c>
      <c r="AD126" s="351">
        <v>0</v>
      </c>
      <c r="AE126" s="351">
        <v>0</v>
      </c>
      <c r="AF126" s="1036">
        <v>17.600000000000001</v>
      </c>
      <c r="AG126" s="1036">
        <v>0</v>
      </c>
      <c r="AH126" s="1043">
        <f t="shared" si="5"/>
        <v>17.600000000000001</v>
      </c>
      <c r="AI126" s="1043">
        <f t="shared" si="6"/>
        <v>18.832000000000004</v>
      </c>
      <c r="AJ126" s="352"/>
    </row>
    <row r="127" spans="1:36" s="353" customFormat="1">
      <c r="A127" s="1034">
        <v>44</v>
      </c>
      <c r="B127" s="350" t="s">
        <v>5456</v>
      </c>
      <c r="C127" s="350" t="s">
        <v>5590</v>
      </c>
      <c r="D127" s="350" t="s">
        <v>5545</v>
      </c>
      <c r="E127" s="350" t="s">
        <v>5546</v>
      </c>
      <c r="F127" s="350" t="s">
        <v>5591</v>
      </c>
      <c r="G127" s="350"/>
      <c r="H127" s="350"/>
      <c r="I127" s="350"/>
      <c r="J127" s="350"/>
      <c r="K127" s="350"/>
      <c r="L127" s="350"/>
      <c r="M127" s="350" t="s">
        <v>113</v>
      </c>
      <c r="N127" s="350" t="s">
        <v>113</v>
      </c>
      <c r="O127" s="350" t="s">
        <v>5547</v>
      </c>
      <c r="P127" s="350"/>
      <c r="Q127" s="350"/>
      <c r="R127" s="350"/>
      <c r="S127" s="350"/>
      <c r="T127" s="350"/>
      <c r="U127" s="350">
        <v>17012112800609</v>
      </c>
      <c r="V127" s="350" t="s">
        <v>68</v>
      </c>
      <c r="W127" s="350" t="s">
        <v>68</v>
      </c>
      <c r="X127" s="350" t="s">
        <v>68</v>
      </c>
      <c r="Y127" s="350" t="s">
        <v>68</v>
      </c>
      <c r="Z127" s="350" t="s">
        <v>69</v>
      </c>
      <c r="AA127" s="350"/>
      <c r="AB127" s="350">
        <v>18000000011</v>
      </c>
      <c r="AC127" s="351">
        <v>11</v>
      </c>
      <c r="AD127" s="351">
        <v>0</v>
      </c>
      <c r="AE127" s="351">
        <v>0</v>
      </c>
      <c r="AF127" s="1036">
        <v>17.600000000000001</v>
      </c>
      <c r="AG127" s="1036">
        <v>0</v>
      </c>
      <c r="AH127" s="1043">
        <f t="shared" si="5"/>
        <v>17.600000000000001</v>
      </c>
      <c r="AI127" s="1043">
        <f t="shared" si="6"/>
        <v>18.832000000000004</v>
      </c>
      <c r="AJ127" s="352"/>
    </row>
    <row r="128" spans="1:36" s="353" customFormat="1">
      <c r="A128" s="1034">
        <v>45</v>
      </c>
      <c r="B128" s="350" t="s">
        <v>5456</v>
      </c>
      <c r="C128" s="350" t="s">
        <v>5592</v>
      </c>
      <c r="D128" s="350" t="s">
        <v>5545</v>
      </c>
      <c r="E128" s="350" t="s">
        <v>5546</v>
      </c>
      <c r="F128" s="350" t="s">
        <v>5591</v>
      </c>
      <c r="G128" s="350"/>
      <c r="H128" s="350"/>
      <c r="I128" s="350"/>
      <c r="J128" s="350"/>
      <c r="K128" s="350"/>
      <c r="L128" s="350"/>
      <c r="M128" s="350" t="s">
        <v>113</v>
      </c>
      <c r="N128" s="350" t="s">
        <v>113</v>
      </c>
      <c r="O128" s="350" t="s">
        <v>5547</v>
      </c>
      <c r="P128" s="350"/>
      <c r="Q128" s="350"/>
      <c r="R128" s="350"/>
      <c r="S128" s="350"/>
      <c r="T128" s="350"/>
      <c r="U128" s="350">
        <v>17012112800794</v>
      </c>
      <c r="V128" s="350" t="s">
        <v>68</v>
      </c>
      <c r="W128" s="350" t="s">
        <v>68</v>
      </c>
      <c r="X128" s="350" t="s">
        <v>68</v>
      </c>
      <c r="Y128" s="350" t="s">
        <v>68</v>
      </c>
      <c r="Z128" s="350" t="s">
        <v>69</v>
      </c>
      <c r="AA128" s="350"/>
      <c r="AB128" s="350">
        <v>18000000011</v>
      </c>
      <c r="AC128" s="351">
        <v>11</v>
      </c>
      <c r="AD128" s="351">
        <v>0</v>
      </c>
      <c r="AE128" s="351">
        <v>0</v>
      </c>
      <c r="AF128" s="1036">
        <v>17.600000000000001</v>
      </c>
      <c r="AG128" s="1036">
        <v>0</v>
      </c>
      <c r="AH128" s="1043">
        <f t="shared" si="5"/>
        <v>17.600000000000001</v>
      </c>
      <c r="AI128" s="1043">
        <f t="shared" si="6"/>
        <v>18.832000000000004</v>
      </c>
      <c r="AJ128" s="352"/>
    </row>
    <row r="129" spans="1:36" s="1058" customFormat="1" ht="15.75" thickBot="1">
      <c r="A129" s="1038">
        <v>46</v>
      </c>
      <c r="B129" s="1055" t="s">
        <v>5456</v>
      </c>
      <c r="C129" s="1055" t="s">
        <v>5593</v>
      </c>
      <c r="D129" s="1055" t="s">
        <v>5545</v>
      </c>
      <c r="E129" s="1055" t="s">
        <v>5546</v>
      </c>
      <c r="F129" s="1055" t="s">
        <v>5591</v>
      </c>
      <c r="G129" s="1055"/>
      <c r="H129" s="1055"/>
      <c r="I129" s="1055"/>
      <c r="J129" s="1055"/>
      <c r="K129" s="1055"/>
      <c r="L129" s="1055"/>
      <c r="M129" s="1055" t="s">
        <v>113</v>
      </c>
      <c r="N129" s="1055" t="s">
        <v>113</v>
      </c>
      <c r="O129" s="1055" t="s">
        <v>5547</v>
      </c>
      <c r="P129" s="1055"/>
      <c r="Q129" s="1055"/>
      <c r="R129" s="1055"/>
      <c r="S129" s="1055"/>
      <c r="T129" s="1055"/>
      <c r="U129" s="1055">
        <v>17013022600339</v>
      </c>
      <c r="V129" s="1055" t="s">
        <v>68</v>
      </c>
      <c r="W129" s="1055" t="s">
        <v>68</v>
      </c>
      <c r="X129" s="1055" t="s">
        <v>68</v>
      </c>
      <c r="Y129" s="1055" t="s">
        <v>68</v>
      </c>
      <c r="Z129" s="1055" t="s">
        <v>69</v>
      </c>
      <c r="AA129" s="1055"/>
      <c r="AB129" s="1055">
        <v>18000000011</v>
      </c>
      <c r="AC129" s="1056">
        <v>11</v>
      </c>
      <c r="AD129" s="1056">
        <v>0</v>
      </c>
      <c r="AE129" s="1056">
        <v>0</v>
      </c>
      <c r="AF129" s="1040">
        <v>17.600000000000001</v>
      </c>
      <c r="AG129" s="1040">
        <v>0</v>
      </c>
      <c r="AH129" s="1043">
        <f t="shared" si="5"/>
        <v>17.600000000000001</v>
      </c>
      <c r="AI129" s="1043">
        <f t="shared" si="6"/>
        <v>18.832000000000004</v>
      </c>
      <c r="AJ129" s="1057"/>
    </row>
    <row r="130" spans="1:36" s="216" customFormat="1">
      <c r="A130" s="1054"/>
      <c r="B130" s="214"/>
      <c r="C130" s="214"/>
      <c r="D130" s="214"/>
      <c r="E130" s="214"/>
      <c r="F130" s="214"/>
      <c r="G130" s="214"/>
      <c r="H130" s="214"/>
      <c r="I130" s="214"/>
      <c r="J130" s="214"/>
      <c r="K130" s="214"/>
      <c r="L130" s="214"/>
      <c r="M130" s="214"/>
      <c r="N130" s="214"/>
      <c r="O130" s="214"/>
      <c r="P130" s="214"/>
      <c r="Q130" s="214"/>
      <c r="R130" s="214"/>
      <c r="S130" s="214"/>
      <c r="T130" s="214"/>
      <c r="U130" s="214"/>
      <c r="V130" s="214"/>
      <c r="W130" s="214"/>
      <c r="X130" s="214"/>
      <c r="Y130" s="214"/>
      <c r="Z130" s="214"/>
      <c r="AA130" s="214"/>
      <c r="AB130" s="214"/>
      <c r="AC130" s="215"/>
      <c r="AD130" s="215"/>
      <c r="AE130" s="215"/>
      <c r="AF130" s="1045"/>
      <c r="AG130" s="1045"/>
      <c r="AH130" s="1043"/>
      <c r="AI130" s="1043"/>
    </row>
    <row r="131" spans="1:36" s="216" customFormat="1">
      <c r="A131" s="1054" t="s">
        <v>133</v>
      </c>
      <c r="B131" s="214"/>
      <c r="C131" s="214"/>
      <c r="D131" s="214"/>
      <c r="E131" s="214"/>
      <c r="F131" s="214"/>
      <c r="G131" s="214"/>
      <c r="H131" s="214"/>
      <c r="I131" s="214"/>
      <c r="J131" s="214"/>
      <c r="K131" s="214"/>
      <c r="L131" s="214"/>
      <c r="M131" s="214"/>
      <c r="N131" s="214"/>
      <c r="O131" s="214"/>
      <c r="P131" s="214"/>
      <c r="Q131" s="214"/>
      <c r="R131" s="214"/>
      <c r="S131" s="214"/>
      <c r="T131" s="214"/>
      <c r="U131" s="214"/>
      <c r="V131" s="214"/>
      <c r="W131" s="214"/>
      <c r="X131" s="214"/>
      <c r="Y131" s="214"/>
      <c r="Z131" s="214"/>
      <c r="AA131" s="214"/>
      <c r="AB131" s="214"/>
      <c r="AC131" s="215"/>
      <c r="AD131" s="215"/>
      <c r="AE131" s="215"/>
      <c r="AF131" s="1045"/>
      <c r="AG131" s="1045"/>
      <c r="AH131" s="1043"/>
      <c r="AI131" s="1043"/>
    </row>
    <row r="132" spans="1:36" s="216" customFormat="1">
      <c r="A132" s="1054"/>
      <c r="B132" s="214"/>
      <c r="C132" s="214"/>
      <c r="D132" s="214"/>
      <c r="E132" s="214"/>
      <c r="F132" s="214"/>
      <c r="G132" s="214"/>
      <c r="H132" s="214"/>
      <c r="I132" s="214"/>
      <c r="J132" s="214"/>
      <c r="K132" s="214"/>
      <c r="L132" s="214"/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15"/>
      <c r="AD132" s="215"/>
      <c r="AE132" s="215"/>
      <c r="AF132" s="1045"/>
      <c r="AG132" s="1045"/>
      <c r="AH132" s="1043"/>
      <c r="AI132" s="1043"/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/>
    </customSheetView>
    <customSheetView guid="{5B1FA305-463D-4B6E-BF98-81A6929C891E}" scale="75" hiddenColumns="1">
      <pageMargins left="0" right="0" top="0" bottom="0" header="0" footer="0"/>
      <pageSetup orientation="portrait" horizontalDpi="4294967295" verticalDpi="4294967295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/>
    </customSheetView>
    <customSheetView guid="{B6E6045D-E631-482D-8F65-2EABDB0B6ECE}" scale="75" hiddenColumns="1">
      <selection activeCell="AW39" sqref="AW39"/>
      <pageMargins left="0" right="0" top="0" bottom="0" header="0" footer="0"/>
      <pageSetup orientation="portrait" horizontalDpi="4294967295" verticalDpi="4294967295"/>
    </customSheetView>
    <customSheetView guid="{074FE138-8171-45F3-8951-6B9C47661CC2}" scale="75" hiddenColumns="1">
      <selection activeCell="AW39" sqref="AW39"/>
      <pageMargins left="0" right="0" top="0" bottom="0" header="0" footer="0"/>
      <pageSetup orientation="portrait" horizontalDpi="4294967295" verticalDpi="4294967295"/>
    </customSheetView>
    <customSheetView guid="{6B75CD61-CFF4-4706-A14B-83CD51F19D1B}" scale="75" hiddenColumns="1">
      <pageMargins left="0" right="0" top="0" bottom="0" header="0" footer="0"/>
      <pageSetup orientation="portrait" horizontalDpi="4294967295" verticalDpi="4294967295"/>
    </customSheetView>
    <customSheetView guid="{8ABA602B-BA8D-44BA-AAC3-E387ACC3E4C4}" scale="75" hiddenColumns="1">
      <pageMargins left="0" right="0" top="0" bottom="0" header="0" footer="0"/>
      <pageSetup orientation="portrait" horizontalDpi="4294967295" verticalDpi="4294967295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/>
    </customSheetView>
    <customSheetView guid="{71B299E4-61CE-49C1-81D9-062E3F90F2BD}" scale="75" hiddenColumns="1">
      <pageMargins left="0" right="0" top="0" bottom="0" header="0" footer="0"/>
      <pageSetup orientation="portrait" horizontalDpi="4294967295" verticalDpi="4294967295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/>
    </customSheetView>
  </customSheetViews>
  <pageMargins left="0" right="0" top="0" bottom="0" header="0" footer="0"/>
  <pageSetup orientation="portrait" horizontalDpi="4294967295" verticalDpi="4294967295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A1:AI117"/>
  <sheetViews>
    <sheetView topLeftCell="A81" zoomScale="75" zoomScaleNormal="75" workbookViewId="0">
      <selection activeCell="AK102" sqref="AK102"/>
    </sheetView>
  </sheetViews>
  <sheetFormatPr baseColWidth="10" defaultColWidth="6.85546875" defaultRowHeight="15"/>
  <cols>
    <col min="1" max="1" width="5.28515625" style="1053" bestFit="1" customWidth="1"/>
    <col min="2" max="2" width="10" style="218" bestFit="1" customWidth="1"/>
    <col min="3" max="3" width="12.85546875" style="218" hidden="1" customWidth="1"/>
    <col min="4" max="4" width="8" style="218" hidden="1" customWidth="1"/>
    <col min="5" max="5" width="11.5703125" style="218" hidden="1" customWidth="1"/>
    <col min="6" max="6" width="9.140625" style="218" bestFit="1" customWidth="1"/>
    <col min="7" max="7" width="7.140625" style="218" hidden="1" customWidth="1"/>
    <col min="8" max="8" width="6.28515625" style="218" bestFit="1" customWidth="1"/>
    <col min="9" max="9" width="8.85546875" style="218" hidden="1" customWidth="1"/>
    <col min="10" max="10" width="6.42578125" style="218" bestFit="1" customWidth="1"/>
    <col min="11" max="11" width="11.5703125" style="218" bestFit="1" customWidth="1"/>
    <col min="12" max="12" width="6.28515625" style="218" bestFit="1" customWidth="1"/>
    <col min="13" max="13" width="11.140625" style="218" bestFit="1" customWidth="1"/>
    <col min="14" max="14" width="6.42578125" style="218" bestFit="1" customWidth="1"/>
    <col min="15" max="15" width="6.85546875" style="218"/>
    <col min="16" max="16" width="9.28515625" style="218" hidden="1" customWidth="1"/>
    <col min="17" max="17" width="12.85546875" style="218" hidden="1" customWidth="1"/>
    <col min="18" max="18" width="15.7109375" style="218" hidden="1" customWidth="1"/>
    <col min="19" max="19" width="16.7109375" style="218" bestFit="1" customWidth="1"/>
    <col min="20" max="20" width="10.5703125" style="218" hidden="1" customWidth="1"/>
    <col min="21" max="21" width="16.28515625" style="218" bestFit="1" customWidth="1"/>
    <col min="22" max="22" width="8.5703125" style="218" hidden="1" customWidth="1"/>
    <col min="23" max="23" width="16.28515625" style="218" bestFit="1" customWidth="1"/>
    <col min="24" max="24" width="16.85546875" style="218" bestFit="1" customWidth="1"/>
    <col min="25" max="25" width="15" style="218" bestFit="1" customWidth="1"/>
    <col min="26" max="26" width="4.7109375" style="218" bestFit="1" customWidth="1"/>
    <col min="27" max="27" width="6" style="218" bestFit="1" customWidth="1"/>
    <col min="28" max="28" width="13.85546875" style="218" hidden="1" customWidth="1"/>
    <col min="29" max="29" width="13.140625" style="219" hidden="1" customWidth="1"/>
    <col min="30" max="30" width="10" style="219" hidden="1" customWidth="1"/>
    <col min="31" max="31" width="9.85546875" style="219" hidden="1" customWidth="1"/>
    <col min="32" max="32" width="7.42578125" style="1044" bestFit="1" customWidth="1"/>
    <col min="33" max="33" width="12.5703125" style="1044" bestFit="1" customWidth="1"/>
    <col min="34" max="34" width="10" style="1044" bestFit="1" customWidth="1"/>
    <col min="35" max="35" width="11" style="1044" bestFit="1" customWidth="1"/>
    <col min="36" max="16384" width="6.85546875" style="220"/>
  </cols>
  <sheetData>
    <row r="1" spans="1:35" s="356" customFormat="1" ht="78" customHeight="1" thickBot="1">
      <c r="A1" s="1050"/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354"/>
      <c r="T1" s="354"/>
      <c r="U1" s="354"/>
      <c r="V1" s="354"/>
      <c r="W1" s="354"/>
      <c r="X1" s="354"/>
      <c r="Y1" s="354"/>
      <c r="Z1" s="354"/>
      <c r="AA1" s="354"/>
      <c r="AB1" s="354"/>
      <c r="AC1" s="355"/>
      <c r="AD1" s="355"/>
      <c r="AE1" s="355"/>
      <c r="AF1" s="1043"/>
      <c r="AG1" s="1043"/>
      <c r="AH1" s="1044"/>
      <c r="AI1" s="1044"/>
    </row>
    <row r="2" spans="1:35" s="1061" customFormat="1" ht="15.75" thickBot="1">
      <c r="A2" s="571" t="s">
        <v>22</v>
      </c>
      <c r="B2" s="925" t="s">
        <v>23</v>
      </c>
      <c r="C2" s="925" t="s">
        <v>24</v>
      </c>
      <c r="D2" s="925" t="s">
        <v>25</v>
      </c>
      <c r="E2" s="925" t="s">
        <v>26</v>
      </c>
      <c r="F2" s="925" t="s">
        <v>27</v>
      </c>
      <c r="G2" s="925" t="s">
        <v>28</v>
      </c>
      <c r="H2" s="925" t="s">
        <v>29</v>
      </c>
      <c r="I2" s="925" t="s">
        <v>30</v>
      </c>
      <c r="J2" s="925" t="s">
        <v>31</v>
      </c>
      <c r="K2" s="925" t="s">
        <v>32</v>
      </c>
      <c r="L2" s="925" t="s">
        <v>33</v>
      </c>
      <c r="M2" s="925" t="s">
        <v>34</v>
      </c>
      <c r="N2" s="925" t="s">
        <v>35</v>
      </c>
      <c r="O2" s="925" t="s">
        <v>36</v>
      </c>
      <c r="P2" s="925" t="s">
        <v>37</v>
      </c>
      <c r="Q2" s="925" t="s">
        <v>38</v>
      </c>
      <c r="R2" s="925" t="s">
        <v>39</v>
      </c>
      <c r="S2" s="925" t="s">
        <v>40</v>
      </c>
      <c r="T2" s="925" t="s">
        <v>41</v>
      </c>
      <c r="U2" s="925" t="s">
        <v>42</v>
      </c>
      <c r="V2" s="925" t="s">
        <v>43</v>
      </c>
      <c r="W2" s="925" t="s">
        <v>44</v>
      </c>
      <c r="X2" s="925" t="s">
        <v>45</v>
      </c>
      <c r="Y2" s="925" t="s">
        <v>46</v>
      </c>
      <c r="Z2" s="925" t="s">
        <v>47</v>
      </c>
      <c r="AA2" s="925" t="s">
        <v>48</v>
      </c>
      <c r="AB2" s="925" t="s">
        <v>49</v>
      </c>
      <c r="AC2" s="583" t="s">
        <v>50</v>
      </c>
      <c r="AD2" s="583" t="s">
        <v>51</v>
      </c>
      <c r="AE2" s="583" t="s">
        <v>52</v>
      </c>
      <c r="AF2" s="583" t="s">
        <v>53</v>
      </c>
      <c r="AG2" s="583" t="s">
        <v>54</v>
      </c>
      <c r="AH2" s="1060" t="s">
        <v>55</v>
      </c>
      <c r="AI2" s="1060" t="s">
        <v>56</v>
      </c>
    </row>
    <row r="3" spans="1:35" s="356" customFormat="1">
      <c r="A3" s="1051">
        <v>1</v>
      </c>
      <c r="B3" s="354" t="s">
        <v>5456</v>
      </c>
      <c r="C3" s="354" t="s">
        <v>5594</v>
      </c>
      <c r="D3" s="354" t="s">
        <v>5595</v>
      </c>
      <c r="E3" s="354" t="s">
        <v>5596</v>
      </c>
      <c r="F3" s="354" t="s">
        <v>5597</v>
      </c>
      <c r="G3" s="354"/>
      <c r="H3" s="354"/>
      <c r="I3" s="354"/>
      <c r="J3" s="354"/>
      <c r="K3" s="354"/>
      <c r="L3" s="354"/>
      <c r="M3" s="354" t="s">
        <v>113</v>
      </c>
      <c r="N3" s="354" t="s">
        <v>113</v>
      </c>
      <c r="O3" s="354"/>
      <c r="P3" s="354"/>
      <c r="Q3" s="354"/>
      <c r="R3" s="354"/>
      <c r="S3" s="354"/>
      <c r="T3" s="354"/>
      <c r="U3" s="354">
        <v>2301501150193</v>
      </c>
      <c r="V3" s="354" t="s">
        <v>68</v>
      </c>
      <c r="W3" s="354" t="s">
        <v>68</v>
      </c>
      <c r="X3" s="354" t="s">
        <v>68</v>
      </c>
      <c r="Y3" s="354" t="s">
        <v>68</v>
      </c>
      <c r="Z3" s="354" t="s">
        <v>69</v>
      </c>
      <c r="AA3" s="354"/>
      <c r="AB3" s="354">
        <v>18000000011</v>
      </c>
      <c r="AC3" s="355">
        <v>15</v>
      </c>
      <c r="AD3" s="355">
        <v>0</v>
      </c>
      <c r="AE3" s="355">
        <v>0</v>
      </c>
      <c r="AF3" s="1043">
        <v>24</v>
      </c>
      <c r="AG3" s="1043">
        <v>0</v>
      </c>
      <c r="AH3" s="1043">
        <f t="shared" ref="AH3:AH34" si="0">AF3-AG3</f>
        <v>24</v>
      </c>
      <c r="AI3" s="1043">
        <f>AF3*1.07</f>
        <v>25.68</v>
      </c>
    </row>
    <row r="4" spans="1:35" s="356" customFormat="1">
      <c r="A4" s="1051">
        <v>2</v>
      </c>
      <c r="B4" s="354" t="s">
        <v>5456</v>
      </c>
      <c r="C4" s="354" t="s">
        <v>5598</v>
      </c>
      <c r="D4" s="354" t="s">
        <v>5595</v>
      </c>
      <c r="E4" s="354" t="s">
        <v>5596</v>
      </c>
      <c r="F4" s="354" t="s">
        <v>5597</v>
      </c>
      <c r="G4" s="354"/>
      <c r="H4" s="354"/>
      <c r="I4" s="354"/>
      <c r="J4" s="354"/>
      <c r="K4" s="354"/>
      <c r="L4" s="354"/>
      <c r="M4" s="354" t="s">
        <v>113</v>
      </c>
      <c r="N4" s="354" t="s">
        <v>113</v>
      </c>
      <c r="O4" s="354"/>
      <c r="P4" s="354"/>
      <c r="Q4" s="354"/>
      <c r="R4" s="354"/>
      <c r="S4" s="354"/>
      <c r="T4" s="354"/>
      <c r="U4" s="354">
        <v>2301501150241</v>
      </c>
      <c r="V4" s="354" t="s">
        <v>68</v>
      </c>
      <c r="W4" s="354" t="s">
        <v>68</v>
      </c>
      <c r="X4" s="354" t="s">
        <v>68</v>
      </c>
      <c r="Y4" s="354" t="s">
        <v>68</v>
      </c>
      <c r="Z4" s="354" t="s">
        <v>69</v>
      </c>
      <c r="AA4" s="354"/>
      <c r="AB4" s="354">
        <v>18000000011</v>
      </c>
      <c r="AC4" s="355">
        <v>15</v>
      </c>
      <c r="AD4" s="355">
        <v>0</v>
      </c>
      <c r="AE4" s="355">
        <v>0</v>
      </c>
      <c r="AF4" s="1043">
        <v>24</v>
      </c>
      <c r="AG4" s="1043">
        <v>0</v>
      </c>
      <c r="AH4" s="1043">
        <f t="shared" si="0"/>
        <v>24</v>
      </c>
      <c r="AI4" s="1043">
        <f t="shared" ref="AI4:AI67" si="1">AF4*1.07</f>
        <v>25.68</v>
      </c>
    </row>
    <row r="5" spans="1:35" s="356" customFormat="1">
      <c r="A5" s="1051">
        <v>3</v>
      </c>
      <c r="B5" s="354" t="s">
        <v>5456</v>
      </c>
      <c r="C5" s="354" t="s">
        <v>5599</v>
      </c>
      <c r="D5" s="354" t="s">
        <v>5595</v>
      </c>
      <c r="E5" s="354" t="s">
        <v>5596</v>
      </c>
      <c r="F5" s="354" t="s">
        <v>5597</v>
      </c>
      <c r="G5" s="354"/>
      <c r="H5" s="354"/>
      <c r="I5" s="354"/>
      <c r="J5" s="354"/>
      <c r="K5" s="354"/>
      <c r="L5" s="354"/>
      <c r="M5" s="354" t="s">
        <v>113</v>
      </c>
      <c r="N5" s="354" t="s">
        <v>113</v>
      </c>
      <c r="O5" s="354"/>
      <c r="P5" s="354"/>
      <c r="Q5" s="354"/>
      <c r="R5" s="354"/>
      <c r="S5" s="354"/>
      <c r="T5" s="354"/>
      <c r="U5" s="354">
        <v>2301501150138</v>
      </c>
      <c r="V5" s="354" t="s">
        <v>68</v>
      </c>
      <c r="W5" s="354" t="s">
        <v>68</v>
      </c>
      <c r="X5" s="354" t="s">
        <v>68</v>
      </c>
      <c r="Y5" s="354" t="s">
        <v>68</v>
      </c>
      <c r="Z5" s="354" t="s">
        <v>69</v>
      </c>
      <c r="AA5" s="354"/>
      <c r="AB5" s="354">
        <v>18000000011</v>
      </c>
      <c r="AC5" s="355">
        <v>15</v>
      </c>
      <c r="AD5" s="355">
        <v>0</v>
      </c>
      <c r="AE5" s="355">
        <v>0</v>
      </c>
      <c r="AF5" s="1043">
        <v>24</v>
      </c>
      <c r="AG5" s="1043">
        <v>0</v>
      </c>
      <c r="AH5" s="1043">
        <f t="shared" si="0"/>
        <v>24</v>
      </c>
      <c r="AI5" s="1043">
        <f t="shared" si="1"/>
        <v>25.68</v>
      </c>
    </row>
    <row r="6" spans="1:35" s="356" customFormat="1">
      <c r="A6" s="1051">
        <v>4</v>
      </c>
      <c r="B6" s="354" t="s">
        <v>5456</v>
      </c>
      <c r="C6" s="354" t="s">
        <v>5600</v>
      </c>
      <c r="D6" s="354" t="s">
        <v>5595</v>
      </c>
      <c r="E6" s="354" t="s">
        <v>5596</v>
      </c>
      <c r="F6" s="354" t="s">
        <v>5597</v>
      </c>
      <c r="G6" s="354"/>
      <c r="H6" s="354"/>
      <c r="I6" s="354"/>
      <c r="J6" s="354"/>
      <c r="K6" s="354"/>
      <c r="L6" s="354"/>
      <c r="M6" s="354" t="s">
        <v>113</v>
      </c>
      <c r="N6" s="354" t="s">
        <v>113</v>
      </c>
      <c r="O6" s="354"/>
      <c r="P6" s="354"/>
      <c r="Q6" s="354"/>
      <c r="R6" s="354"/>
      <c r="S6" s="354"/>
      <c r="T6" s="354"/>
      <c r="U6" s="354">
        <v>2301501150245</v>
      </c>
      <c r="V6" s="354" t="s">
        <v>68</v>
      </c>
      <c r="W6" s="354" t="s">
        <v>68</v>
      </c>
      <c r="X6" s="354" t="s">
        <v>68</v>
      </c>
      <c r="Y6" s="354" t="s">
        <v>68</v>
      </c>
      <c r="Z6" s="354" t="s">
        <v>69</v>
      </c>
      <c r="AA6" s="354"/>
      <c r="AB6" s="354">
        <v>18000000011</v>
      </c>
      <c r="AC6" s="355">
        <v>15</v>
      </c>
      <c r="AD6" s="355">
        <v>0</v>
      </c>
      <c r="AE6" s="355">
        <v>0</v>
      </c>
      <c r="AF6" s="1043">
        <v>24</v>
      </c>
      <c r="AG6" s="1043">
        <v>0</v>
      </c>
      <c r="AH6" s="1043">
        <f t="shared" si="0"/>
        <v>24</v>
      </c>
      <c r="AI6" s="1043">
        <f t="shared" si="1"/>
        <v>25.68</v>
      </c>
    </row>
    <row r="7" spans="1:35" s="356" customFormat="1">
      <c r="A7" s="1051">
        <v>5</v>
      </c>
      <c r="B7" s="354" t="s">
        <v>5456</v>
      </c>
      <c r="C7" s="354" t="s">
        <v>5601</v>
      </c>
      <c r="D7" s="354" t="s">
        <v>5595</v>
      </c>
      <c r="E7" s="354" t="s">
        <v>5596</v>
      </c>
      <c r="F7" s="354" t="s">
        <v>5597</v>
      </c>
      <c r="G7" s="354"/>
      <c r="H7" s="354"/>
      <c r="I7" s="354"/>
      <c r="J7" s="354"/>
      <c r="K7" s="354"/>
      <c r="L7" s="354"/>
      <c r="M7" s="354" t="s">
        <v>113</v>
      </c>
      <c r="N7" s="354" t="s">
        <v>113</v>
      </c>
      <c r="O7" s="354"/>
      <c r="P7" s="354"/>
      <c r="Q7" s="354"/>
      <c r="R7" s="354"/>
      <c r="S7" s="354"/>
      <c r="T7" s="354"/>
      <c r="U7" s="354">
        <v>2301501150249</v>
      </c>
      <c r="V7" s="354" t="s">
        <v>68</v>
      </c>
      <c r="W7" s="354" t="s">
        <v>68</v>
      </c>
      <c r="X7" s="354" t="s">
        <v>68</v>
      </c>
      <c r="Y7" s="354" t="s">
        <v>68</v>
      </c>
      <c r="Z7" s="354" t="s">
        <v>69</v>
      </c>
      <c r="AA7" s="354"/>
      <c r="AB7" s="354">
        <v>18000000011</v>
      </c>
      <c r="AC7" s="355">
        <v>15</v>
      </c>
      <c r="AD7" s="355">
        <v>0</v>
      </c>
      <c r="AE7" s="355">
        <v>0</v>
      </c>
      <c r="AF7" s="1043">
        <v>24</v>
      </c>
      <c r="AG7" s="1043">
        <v>0</v>
      </c>
      <c r="AH7" s="1043">
        <f t="shared" si="0"/>
        <v>24</v>
      </c>
      <c r="AI7" s="1043">
        <f t="shared" si="1"/>
        <v>25.68</v>
      </c>
    </row>
    <row r="8" spans="1:35" s="356" customFormat="1">
      <c r="A8" s="1051">
        <v>6</v>
      </c>
      <c r="B8" s="354" t="s">
        <v>5456</v>
      </c>
      <c r="C8" s="354" t="s">
        <v>5602</v>
      </c>
      <c r="D8" s="354" t="s">
        <v>5595</v>
      </c>
      <c r="E8" s="354" t="s">
        <v>5596</v>
      </c>
      <c r="F8" s="354" t="s">
        <v>5597</v>
      </c>
      <c r="G8" s="354"/>
      <c r="H8" s="354"/>
      <c r="I8" s="354"/>
      <c r="J8" s="354"/>
      <c r="K8" s="354"/>
      <c r="L8" s="354"/>
      <c r="M8" s="354" t="s">
        <v>113</v>
      </c>
      <c r="N8" s="354" t="s">
        <v>113</v>
      </c>
      <c r="O8" s="354"/>
      <c r="P8" s="354"/>
      <c r="Q8" s="354"/>
      <c r="R8" s="354"/>
      <c r="S8" s="354"/>
      <c r="T8" s="354"/>
      <c r="U8" s="354">
        <v>2301809170626</v>
      </c>
      <c r="V8" s="354" t="s">
        <v>68</v>
      </c>
      <c r="W8" s="354" t="s">
        <v>68</v>
      </c>
      <c r="X8" s="354" t="s">
        <v>68</v>
      </c>
      <c r="Y8" s="354" t="s">
        <v>68</v>
      </c>
      <c r="Z8" s="354" t="s">
        <v>69</v>
      </c>
      <c r="AA8" s="354"/>
      <c r="AB8" s="354">
        <v>18000000011</v>
      </c>
      <c r="AC8" s="355">
        <v>15</v>
      </c>
      <c r="AD8" s="355">
        <v>0</v>
      </c>
      <c r="AE8" s="355">
        <v>0</v>
      </c>
      <c r="AF8" s="1043">
        <v>24</v>
      </c>
      <c r="AG8" s="1043">
        <v>0</v>
      </c>
      <c r="AH8" s="1043">
        <f t="shared" si="0"/>
        <v>24</v>
      </c>
      <c r="AI8" s="1043">
        <f t="shared" si="1"/>
        <v>25.68</v>
      </c>
    </row>
    <row r="9" spans="1:35" s="356" customFormat="1">
      <c r="A9" s="1051">
        <v>7</v>
      </c>
      <c r="B9" s="354" t="s">
        <v>5456</v>
      </c>
      <c r="C9" s="354" t="s">
        <v>5603</v>
      </c>
      <c r="D9" s="354" t="s">
        <v>5595</v>
      </c>
      <c r="E9" s="354" t="s">
        <v>5596</v>
      </c>
      <c r="F9" s="354" t="s">
        <v>5597</v>
      </c>
      <c r="G9" s="354"/>
      <c r="H9" s="354"/>
      <c r="I9" s="354"/>
      <c r="J9" s="354"/>
      <c r="K9" s="354"/>
      <c r="L9" s="354"/>
      <c r="M9" s="354" t="s">
        <v>113</v>
      </c>
      <c r="N9" s="354" t="s">
        <v>113</v>
      </c>
      <c r="O9" s="354"/>
      <c r="P9" s="354"/>
      <c r="Q9" s="354"/>
      <c r="R9" s="354"/>
      <c r="S9" s="354"/>
      <c r="T9" s="354"/>
      <c r="U9" s="354">
        <v>2301501150239</v>
      </c>
      <c r="V9" s="354" t="s">
        <v>68</v>
      </c>
      <c r="W9" s="354" t="s">
        <v>68</v>
      </c>
      <c r="X9" s="354" t="s">
        <v>68</v>
      </c>
      <c r="Y9" s="354" t="s">
        <v>68</v>
      </c>
      <c r="Z9" s="354" t="s">
        <v>69</v>
      </c>
      <c r="AA9" s="354"/>
      <c r="AB9" s="354">
        <v>18000000011</v>
      </c>
      <c r="AC9" s="355">
        <v>15</v>
      </c>
      <c r="AD9" s="355">
        <v>0</v>
      </c>
      <c r="AE9" s="355">
        <v>0</v>
      </c>
      <c r="AF9" s="1043">
        <v>24</v>
      </c>
      <c r="AG9" s="1043">
        <v>0</v>
      </c>
      <c r="AH9" s="1043">
        <f t="shared" si="0"/>
        <v>24</v>
      </c>
      <c r="AI9" s="1043">
        <f t="shared" si="1"/>
        <v>25.68</v>
      </c>
    </row>
    <row r="10" spans="1:35" s="356" customFormat="1">
      <c r="A10" s="1051">
        <v>8</v>
      </c>
      <c r="B10" s="354" t="s">
        <v>5456</v>
      </c>
      <c r="C10" s="354" t="s">
        <v>5604</v>
      </c>
      <c r="D10" s="354" t="s">
        <v>5595</v>
      </c>
      <c r="E10" s="354" t="s">
        <v>5596</v>
      </c>
      <c r="F10" s="354" t="s">
        <v>5597</v>
      </c>
      <c r="G10" s="354"/>
      <c r="H10" s="354"/>
      <c r="I10" s="354"/>
      <c r="J10" s="354"/>
      <c r="K10" s="354"/>
      <c r="L10" s="354"/>
      <c r="M10" s="354" t="s">
        <v>113</v>
      </c>
      <c r="N10" s="354" t="s">
        <v>113</v>
      </c>
      <c r="O10" s="354"/>
      <c r="P10" s="354"/>
      <c r="Q10" s="354"/>
      <c r="R10" s="354"/>
      <c r="S10" s="354"/>
      <c r="T10" s="354"/>
      <c r="U10" s="354">
        <v>2301501150190</v>
      </c>
      <c r="V10" s="354" t="s">
        <v>68</v>
      </c>
      <c r="W10" s="354" t="s">
        <v>68</v>
      </c>
      <c r="X10" s="354" t="s">
        <v>68</v>
      </c>
      <c r="Y10" s="354" t="s">
        <v>68</v>
      </c>
      <c r="Z10" s="354" t="s">
        <v>69</v>
      </c>
      <c r="AA10" s="354"/>
      <c r="AB10" s="354">
        <v>18000000011</v>
      </c>
      <c r="AC10" s="355">
        <v>15</v>
      </c>
      <c r="AD10" s="355">
        <v>0</v>
      </c>
      <c r="AE10" s="355">
        <v>0</v>
      </c>
      <c r="AF10" s="1043">
        <v>24</v>
      </c>
      <c r="AG10" s="1043">
        <v>0</v>
      </c>
      <c r="AH10" s="1043">
        <f t="shared" si="0"/>
        <v>24</v>
      </c>
      <c r="AI10" s="1043">
        <f t="shared" si="1"/>
        <v>25.68</v>
      </c>
    </row>
    <row r="11" spans="1:35" s="356" customFormat="1">
      <c r="A11" s="1051">
        <v>9</v>
      </c>
      <c r="B11" s="354" t="s">
        <v>5289</v>
      </c>
      <c r="C11" s="354" t="s">
        <v>5605</v>
      </c>
      <c r="D11" s="354" t="s">
        <v>5595</v>
      </c>
      <c r="E11" s="354" t="s">
        <v>5606</v>
      </c>
      <c r="F11" s="354" t="s">
        <v>16</v>
      </c>
      <c r="G11" s="354"/>
      <c r="H11" s="354"/>
      <c r="I11" s="354"/>
      <c r="J11" s="354"/>
      <c r="K11" s="354"/>
      <c r="L11" s="354"/>
      <c r="M11" s="354" t="s">
        <v>113</v>
      </c>
      <c r="N11" s="354" t="s">
        <v>113</v>
      </c>
      <c r="O11" s="354"/>
      <c r="P11" s="354"/>
      <c r="Q11" s="354"/>
      <c r="R11" s="354"/>
      <c r="S11" s="354"/>
      <c r="T11" s="354"/>
      <c r="U11" s="354" t="s">
        <v>5607</v>
      </c>
      <c r="V11" s="354" t="s">
        <v>68</v>
      </c>
      <c r="W11" s="354" t="s">
        <v>68</v>
      </c>
      <c r="X11" s="354" t="s">
        <v>68</v>
      </c>
      <c r="Y11" s="354" t="s">
        <v>68</v>
      </c>
      <c r="Z11" s="354" t="s">
        <v>69</v>
      </c>
      <c r="AA11" s="354"/>
      <c r="AB11" s="354">
        <v>18000000011</v>
      </c>
      <c r="AC11" s="355">
        <v>13</v>
      </c>
      <c r="AD11" s="355">
        <v>0</v>
      </c>
      <c r="AE11" s="355">
        <v>0</v>
      </c>
      <c r="AF11" s="1043">
        <v>20.8</v>
      </c>
      <c r="AG11" s="1043">
        <v>0</v>
      </c>
      <c r="AH11" s="1043">
        <f t="shared" si="0"/>
        <v>20.8</v>
      </c>
      <c r="AI11" s="1043">
        <f t="shared" si="1"/>
        <v>22.256000000000004</v>
      </c>
    </row>
    <row r="12" spans="1:35" s="356" customFormat="1">
      <c r="A12" s="1051">
        <v>10</v>
      </c>
      <c r="B12" s="354" t="s">
        <v>5289</v>
      </c>
      <c r="C12" s="354" t="s">
        <v>5608</v>
      </c>
      <c r="D12" s="354" t="s">
        <v>5595</v>
      </c>
      <c r="E12" s="354" t="s">
        <v>5606</v>
      </c>
      <c r="F12" s="354" t="s">
        <v>16</v>
      </c>
      <c r="G12" s="354"/>
      <c r="H12" s="354"/>
      <c r="I12" s="354"/>
      <c r="J12" s="354"/>
      <c r="K12" s="354"/>
      <c r="L12" s="354"/>
      <c r="M12" s="354" t="s">
        <v>113</v>
      </c>
      <c r="N12" s="354" t="s">
        <v>113</v>
      </c>
      <c r="O12" s="354"/>
      <c r="P12" s="354"/>
      <c r="Q12" s="354"/>
      <c r="R12" s="354"/>
      <c r="S12" s="354"/>
      <c r="T12" s="354"/>
      <c r="U12" s="354" t="s">
        <v>5609</v>
      </c>
      <c r="V12" s="354" t="s">
        <v>68</v>
      </c>
      <c r="W12" s="354" t="s">
        <v>68</v>
      </c>
      <c r="X12" s="354" t="s">
        <v>68</v>
      </c>
      <c r="Y12" s="354" t="s">
        <v>68</v>
      </c>
      <c r="Z12" s="354" t="s">
        <v>69</v>
      </c>
      <c r="AA12" s="354"/>
      <c r="AB12" s="354">
        <v>18000000011</v>
      </c>
      <c r="AC12" s="355">
        <v>13</v>
      </c>
      <c r="AD12" s="355">
        <v>0</v>
      </c>
      <c r="AE12" s="355">
        <v>0</v>
      </c>
      <c r="AF12" s="1043">
        <v>20.8</v>
      </c>
      <c r="AG12" s="1043">
        <v>0</v>
      </c>
      <c r="AH12" s="1043">
        <f t="shared" si="0"/>
        <v>20.8</v>
      </c>
      <c r="AI12" s="1043">
        <f t="shared" si="1"/>
        <v>22.256000000000004</v>
      </c>
    </row>
    <row r="13" spans="1:35" s="356" customFormat="1">
      <c r="A13" s="1051">
        <v>11</v>
      </c>
      <c r="B13" s="354" t="s">
        <v>5289</v>
      </c>
      <c r="C13" s="354" t="s">
        <v>5610</v>
      </c>
      <c r="D13" s="354" t="s">
        <v>5595</v>
      </c>
      <c r="E13" s="354" t="s">
        <v>5606</v>
      </c>
      <c r="F13" s="354" t="s">
        <v>16</v>
      </c>
      <c r="G13" s="354"/>
      <c r="H13" s="354"/>
      <c r="I13" s="354"/>
      <c r="J13" s="354"/>
      <c r="K13" s="354"/>
      <c r="L13" s="354"/>
      <c r="M13" s="354" t="s">
        <v>113</v>
      </c>
      <c r="N13" s="354" t="s">
        <v>113</v>
      </c>
      <c r="O13" s="354"/>
      <c r="P13" s="354"/>
      <c r="Q13" s="354"/>
      <c r="R13" s="354"/>
      <c r="S13" s="354"/>
      <c r="T13" s="354"/>
      <c r="U13" s="354" t="s">
        <v>5611</v>
      </c>
      <c r="V13" s="354" t="s">
        <v>68</v>
      </c>
      <c r="W13" s="354" t="s">
        <v>68</v>
      </c>
      <c r="X13" s="354" t="s">
        <v>68</v>
      </c>
      <c r="Y13" s="354" t="s">
        <v>68</v>
      </c>
      <c r="Z13" s="354" t="s">
        <v>69</v>
      </c>
      <c r="AA13" s="354"/>
      <c r="AB13" s="354">
        <v>18000000011</v>
      </c>
      <c r="AC13" s="355">
        <v>13</v>
      </c>
      <c r="AD13" s="355">
        <v>0</v>
      </c>
      <c r="AE13" s="355">
        <v>0</v>
      </c>
      <c r="AF13" s="1043">
        <v>20.8</v>
      </c>
      <c r="AG13" s="1043">
        <v>0</v>
      </c>
      <c r="AH13" s="1043">
        <f t="shared" si="0"/>
        <v>20.8</v>
      </c>
      <c r="AI13" s="1043">
        <f t="shared" si="1"/>
        <v>22.256000000000004</v>
      </c>
    </row>
    <row r="14" spans="1:35" s="356" customFormat="1">
      <c r="A14" s="1051">
        <v>12</v>
      </c>
      <c r="B14" s="354" t="s">
        <v>5289</v>
      </c>
      <c r="C14" s="354" t="s">
        <v>5612</v>
      </c>
      <c r="D14" s="354" t="s">
        <v>5595</v>
      </c>
      <c r="E14" s="354" t="s">
        <v>5606</v>
      </c>
      <c r="F14" s="354" t="s">
        <v>16</v>
      </c>
      <c r="G14" s="354"/>
      <c r="H14" s="354"/>
      <c r="I14" s="354"/>
      <c r="J14" s="354"/>
      <c r="K14" s="354"/>
      <c r="L14" s="354"/>
      <c r="M14" s="354" t="s">
        <v>113</v>
      </c>
      <c r="N14" s="354" t="s">
        <v>113</v>
      </c>
      <c r="O14" s="354"/>
      <c r="P14" s="354"/>
      <c r="Q14" s="354"/>
      <c r="R14" s="354"/>
      <c r="S14" s="354"/>
      <c r="T14" s="354"/>
      <c r="U14" s="354" t="s">
        <v>5613</v>
      </c>
      <c r="V14" s="354" t="s">
        <v>68</v>
      </c>
      <c r="W14" s="354" t="s">
        <v>68</v>
      </c>
      <c r="X14" s="354" t="s">
        <v>68</v>
      </c>
      <c r="Y14" s="354" t="s">
        <v>68</v>
      </c>
      <c r="Z14" s="354" t="s">
        <v>69</v>
      </c>
      <c r="AA14" s="354"/>
      <c r="AB14" s="354">
        <v>18000000011</v>
      </c>
      <c r="AC14" s="355">
        <v>13</v>
      </c>
      <c r="AD14" s="355">
        <v>0</v>
      </c>
      <c r="AE14" s="355">
        <v>0</v>
      </c>
      <c r="AF14" s="1043">
        <v>20.8</v>
      </c>
      <c r="AG14" s="1043">
        <v>0</v>
      </c>
      <c r="AH14" s="1043">
        <f t="shared" si="0"/>
        <v>20.8</v>
      </c>
      <c r="AI14" s="1043">
        <f t="shared" si="1"/>
        <v>22.256000000000004</v>
      </c>
    </row>
    <row r="15" spans="1:35" s="356" customFormat="1">
      <c r="A15" s="1051">
        <v>13</v>
      </c>
      <c r="B15" s="354" t="s">
        <v>5289</v>
      </c>
      <c r="C15" s="354" t="s">
        <v>5614</v>
      </c>
      <c r="D15" s="354" t="s">
        <v>5595</v>
      </c>
      <c r="E15" s="354" t="s">
        <v>5606</v>
      </c>
      <c r="F15" s="354" t="s">
        <v>16</v>
      </c>
      <c r="G15" s="354"/>
      <c r="H15" s="354"/>
      <c r="I15" s="354"/>
      <c r="J15" s="354"/>
      <c r="K15" s="354"/>
      <c r="L15" s="354"/>
      <c r="M15" s="354" t="s">
        <v>113</v>
      </c>
      <c r="N15" s="354" t="s">
        <v>113</v>
      </c>
      <c r="O15" s="354"/>
      <c r="P15" s="354"/>
      <c r="Q15" s="354"/>
      <c r="R15" s="354"/>
      <c r="S15" s="354"/>
      <c r="T15" s="354"/>
      <c r="U15" s="354" t="s">
        <v>5615</v>
      </c>
      <c r="V15" s="354" t="s">
        <v>68</v>
      </c>
      <c r="W15" s="354" t="s">
        <v>68</v>
      </c>
      <c r="X15" s="354" t="s">
        <v>68</v>
      </c>
      <c r="Y15" s="354" t="s">
        <v>68</v>
      </c>
      <c r="Z15" s="354" t="s">
        <v>69</v>
      </c>
      <c r="AA15" s="354"/>
      <c r="AB15" s="354">
        <v>18000000011</v>
      </c>
      <c r="AC15" s="355">
        <v>13</v>
      </c>
      <c r="AD15" s="355">
        <v>0</v>
      </c>
      <c r="AE15" s="355">
        <v>0</v>
      </c>
      <c r="AF15" s="1043">
        <v>20.8</v>
      </c>
      <c r="AG15" s="1043">
        <v>0</v>
      </c>
      <c r="AH15" s="1043">
        <f t="shared" si="0"/>
        <v>20.8</v>
      </c>
      <c r="AI15" s="1043">
        <f t="shared" si="1"/>
        <v>22.256000000000004</v>
      </c>
    </row>
    <row r="16" spans="1:35" s="356" customFormat="1">
      <c r="A16" s="1051">
        <v>14</v>
      </c>
      <c r="B16" s="354" t="s">
        <v>5289</v>
      </c>
      <c r="C16" s="354" t="s">
        <v>5616</v>
      </c>
      <c r="D16" s="354" t="s">
        <v>5595</v>
      </c>
      <c r="E16" s="354" t="s">
        <v>5606</v>
      </c>
      <c r="F16" s="354" t="s">
        <v>16</v>
      </c>
      <c r="G16" s="354"/>
      <c r="H16" s="354"/>
      <c r="I16" s="354"/>
      <c r="J16" s="354"/>
      <c r="K16" s="354"/>
      <c r="L16" s="354"/>
      <c r="M16" s="354" t="s">
        <v>113</v>
      </c>
      <c r="N16" s="354" t="s">
        <v>113</v>
      </c>
      <c r="O16" s="354"/>
      <c r="P16" s="354"/>
      <c r="Q16" s="354"/>
      <c r="R16" s="354"/>
      <c r="S16" s="354"/>
      <c r="T16" s="354"/>
      <c r="U16" s="354" t="s">
        <v>5617</v>
      </c>
      <c r="V16" s="354" t="s">
        <v>68</v>
      </c>
      <c r="W16" s="354" t="s">
        <v>68</v>
      </c>
      <c r="X16" s="354" t="s">
        <v>68</v>
      </c>
      <c r="Y16" s="354" t="s">
        <v>68</v>
      </c>
      <c r="Z16" s="354" t="s">
        <v>69</v>
      </c>
      <c r="AA16" s="354"/>
      <c r="AB16" s="354">
        <v>18000000011</v>
      </c>
      <c r="AC16" s="355">
        <v>13</v>
      </c>
      <c r="AD16" s="355">
        <v>0</v>
      </c>
      <c r="AE16" s="355">
        <v>0</v>
      </c>
      <c r="AF16" s="1043">
        <v>20.8</v>
      </c>
      <c r="AG16" s="1043">
        <v>0</v>
      </c>
      <c r="AH16" s="1043">
        <f t="shared" si="0"/>
        <v>20.8</v>
      </c>
      <c r="AI16" s="1043">
        <f t="shared" si="1"/>
        <v>22.256000000000004</v>
      </c>
    </row>
    <row r="17" spans="1:35" s="356" customFormat="1">
      <c r="A17" s="1051">
        <v>15</v>
      </c>
      <c r="B17" s="354" t="s">
        <v>5289</v>
      </c>
      <c r="C17" s="354" t="s">
        <v>5618</v>
      </c>
      <c r="D17" s="354" t="s">
        <v>5595</v>
      </c>
      <c r="E17" s="354" t="s">
        <v>5606</v>
      </c>
      <c r="F17" s="354" t="s">
        <v>16</v>
      </c>
      <c r="G17" s="354"/>
      <c r="H17" s="354"/>
      <c r="I17" s="354"/>
      <c r="J17" s="354"/>
      <c r="K17" s="354"/>
      <c r="L17" s="354"/>
      <c r="M17" s="354" t="s">
        <v>113</v>
      </c>
      <c r="N17" s="354" t="s">
        <v>113</v>
      </c>
      <c r="O17" s="354"/>
      <c r="P17" s="354"/>
      <c r="Q17" s="354"/>
      <c r="R17" s="354"/>
      <c r="S17" s="354"/>
      <c r="T17" s="354"/>
      <c r="U17" s="354" t="s">
        <v>5619</v>
      </c>
      <c r="V17" s="354" t="s">
        <v>68</v>
      </c>
      <c r="W17" s="354" t="s">
        <v>68</v>
      </c>
      <c r="X17" s="354" t="s">
        <v>68</v>
      </c>
      <c r="Y17" s="354" t="s">
        <v>68</v>
      </c>
      <c r="Z17" s="354" t="s">
        <v>69</v>
      </c>
      <c r="AA17" s="354"/>
      <c r="AB17" s="354">
        <v>18000000011</v>
      </c>
      <c r="AC17" s="355">
        <v>13</v>
      </c>
      <c r="AD17" s="355">
        <v>0</v>
      </c>
      <c r="AE17" s="355">
        <v>0</v>
      </c>
      <c r="AF17" s="1043">
        <v>20.8</v>
      </c>
      <c r="AG17" s="1043">
        <v>0</v>
      </c>
      <c r="AH17" s="1043">
        <f t="shared" si="0"/>
        <v>20.8</v>
      </c>
      <c r="AI17" s="1043">
        <f t="shared" si="1"/>
        <v>22.256000000000004</v>
      </c>
    </row>
    <row r="18" spans="1:35" s="356" customFormat="1">
      <c r="A18" s="1051">
        <v>16</v>
      </c>
      <c r="B18" s="354" t="s">
        <v>5289</v>
      </c>
      <c r="C18" s="354" t="s">
        <v>5620</v>
      </c>
      <c r="D18" s="354" t="s">
        <v>5595</v>
      </c>
      <c r="E18" s="354" t="s">
        <v>5606</v>
      </c>
      <c r="F18" s="354" t="s">
        <v>16</v>
      </c>
      <c r="G18" s="354"/>
      <c r="H18" s="354"/>
      <c r="I18" s="354"/>
      <c r="J18" s="354"/>
      <c r="K18" s="354"/>
      <c r="L18" s="354"/>
      <c r="M18" s="354" t="s">
        <v>113</v>
      </c>
      <c r="N18" s="354" t="s">
        <v>113</v>
      </c>
      <c r="O18" s="354"/>
      <c r="P18" s="354"/>
      <c r="Q18" s="354"/>
      <c r="R18" s="354"/>
      <c r="S18" s="354"/>
      <c r="T18" s="354"/>
      <c r="U18" s="354" t="s">
        <v>5621</v>
      </c>
      <c r="V18" s="354" t="s">
        <v>68</v>
      </c>
      <c r="W18" s="354" t="s">
        <v>68</v>
      </c>
      <c r="X18" s="354" t="s">
        <v>68</v>
      </c>
      <c r="Y18" s="354" t="s">
        <v>68</v>
      </c>
      <c r="Z18" s="354" t="s">
        <v>69</v>
      </c>
      <c r="AA18" s="354"/>
      <c r="AB18" s="354">
        <v>18000000011</v>
      </c>
      <c r="AC18" s="355">
        <v>13</v>
      </c>
      <c r="AD18" s="355">
        <v>0</v>
      </c>
      <c r="AE18" s="355">
        <v>0</v>
      </c>
      <c r="AF18" s="1043">
        <v>20.8</v>
      </c>
      <c r="AG18" s="1043">
        <v>0</v>
      </c>
      <c r="AH18" s="1043">
        <f t="shared" si="0"/>
        <v>20.8</v>
      </c>
      <c r="AI18" s="1043">
        <f t="shared" si="1"/>
        <v>22.256000000000004</v>
      </c>
    </row>
    <row r="19" spans="1:35" s="356" customFormat="1">
      <c r="A19" s="1051">
        <v>17</v>
      </c>
      <c r="B19" s="354" t="s">
        <v>5289</v>
      </c>
      <c r="C19" s="354" t="s">
        <v>5622</v>
      </c>
      <c r="D19" s="354" t="s">
        <v>5595</v>
      </c>
      <c r="E19" s="354" t="s">
        <v>5606</v>
      </c>
      <c r="F19" s="354" t="s">
        <v>16</v>
      </c>
      <c r="G19" s="354"/>
      <c r="H19" s="354"/>
      <c r="I19" s="354"/>
      <c r="J19" s="354"/>
      <c r="K19" s="354"/>
      <c r="L19" s="354"/>
      <c r="M19" s="354" t="s">
        <v>113</v>
      </c>
      <c r="N19" s="354" t="s">
        <v>113</v>
      </c>
      <c r="O19" s="354"/>
      <c r="P19" s="354"/>
      <c r="Q19" s="354"/>
      <c r="R19" s="354"/>
      <c r="S19" s="354"/>
      <c r="T19" s="354"/>
      <c r="U19" s="354" t="s">
        <v>5623</v>
      </c>
      <c r="V19" s="354" t="s">
        <v>68</v>
      </c>
      <c r="W19" s="354" t="s">
        <v>68</v>
      </c>
      <c r="X19" s="354" t="s">
        <v>68</v>
      </c>
      <c r="Y19" s="354" t="s">
        <v>68</v>
      </c>
      <c r="Z19" s="354" t="s">
        <v>69</v>
      </c>
      <c r="AA19" s="354"/>
      <c r="AB19" s="354">
        <v>18000000011</v>
      </c>
      <c r="AC19" s="355">
        <v>13</v>
      </c>
      <c r="AD19" s="355">
        <v>0</v>
      </c>
      <c r="AE19" s="355">
        <v>0</v>
      </c>
      <c r="AF19" s="1043">
        <v>20.8</v>
      </c>
      <c r="AG19" s="1043">
        <v>0</v>
      </c>
      <c r="AH19" s="1043">
        <f t="shared" si="0"/>
        <v>20.8</v>
      </c>
      <c r="AI19" s="1043">
        <f t="shared" si="1"/>
        <v>22.256000000000004</v>
      </c>
    </row>
    <row r="20" spans="1:35" s="356" customFormat="1">
      <c r="A20" s="1051">
        <v>18</v>
      </c>
      <c r="B20" s="354" t="s">
        <v>5289</v>
      </c>
      <c r="C20" s="354" t="s">
        <v>5624</v>
      </c>
      <c r="D20" s="354" t="s">
        <v>5595</v>
      </c>
      <c r="E20" s="354" t="s">
        <v>5606</v>
      </c>
      <c r="F20" s="354" t="s">
        <v>16</v>
      </c>
      <c r="G20" s="354"/>
      <c r="H20" s="354"/>
      <c r="I20" s="354"/>
      <c r="J20" s="354"/>
      <c r="K20" s="354"/>
      <c r="L20" s="354"/>
      <c r="M20" s="354" t="s">
        <v>113</v>
      </c>
      <c r="N20" s="354" t="s">
        <v>113</v>
      </c>
      <c r="O20" s="354"/>
      <c r="P20" s="354"/>
      <c r="Q20" s="354"/>
      <c r="R20" s="354"/>
      <c r="S20" s="354"/>
      <c r="T20" s="354"/>
      <c r="U20" s="354" t="s">
        <v>5625</v>
      </c>
      <c r="V20" s="354" t="s">
        <v>68</v>
      </c>
      <c r="W20" s="354" t="s">
        <v>68</v>
      </c>
      <c r="X20" s="354" t="s">
        <v>68</v>
      </c>
      <c r="Y20" s="354" t="s">
        <v>68</v>
      </c>
      <c r="Z20" s="354" t="s">
        <v>69</v>
      </c>
      <c r="AA20" s="354"/>
      <c r="AB20" s="354">
        <v>18000000011</v>
      </c>
      <c r="AC20" s="355">
        <v>13</v>
      </c>
      <c r="AD20" s="355">
        <v>0</v>
      </c>
      <c r="AE20" s="355">
        <v>0</v>
      </c>
      <c r="AF20" s="1043">
        <v>20.8</v>
      </c>
      <c r="AG20" s="1043">
        <v>0</v>
      </c>
      <c r="AH20" s="1043">
        <f t="shared" si="0"/>
        <v>20.8</v>
      </c>
      <c r="AI20" s="1043">
        <f t="shared" si="1"/>
        <v>22.256000000000004</v>
      </c>
    </row>
    <row r="21" spans="1:35" s="356" customFormat="1">
      <c r="A21" s="1051">
        <v>19</v>
      </c>
      <c r="B21" s="354" t="s">
        <v>5289</v>
      </c>
      <c r="C21" s="354" t="s">
        <v>5626</v>
      </c>
      <c r="D21" s="354" t="s">
        <v>5595</v>
      </c>
      <c r="E21" s="354" t="s">
        <v>5606</v>
      </c>
      <c r="F21" s="354" t="s">
        <v>16</v>
      </c>
      <c r="G21" s="354"/>
      <c r="H21" s="354"/>
      <c r="I21" s="354"/>
      <c r="J21" s="354"/>
      <c r="K21" s="354"/>
      <c r="L21" s="354"/>
      <c r="M21" s="354" t="s">
        <v>113</v>
      </c>
      <c r="N21" s="354" t="s">
        <v>113</v>
      </c>
      <c r="O21" s="354"/>
      <c r="P21" s="354"/>
      <c r="Q21" s="354"/>
      <c r="R21" s="354"/>
      <c r="S21" s="354"/>
      <c r="T21" s="354"/>
      <c r="U21" s="354" t="s">
        <v>5627</v>
      </c>
      <c r="V21" s="354" t="s">
        <v>68</v>
      </c>
      <c r="W21" s="354" t="s">
        <v>68</v>
      </c>
      <c r="X21" s="354" t="s">
        <v>68</v>
      </c>
      <c r="Y21" s="354" t="s">
        <v>68</v>
      </c>
      <c r="Z21" s="354" t="s">
        <v>69</v>
      </c>
      <c r="AA21" s="354"/>
      <c r="AB21" s="354">
        <v>18000000011</v>
      </c>
      <c r="AC21" s="355">
        <v>13</v>
      </c>
      <c r="AD21" s="355">
        <v>0</v>
      </c>
      <c r="AE21" s="355">
        <v>0</v>
      </c>
      <c r="AF21" s="1043">
        <v>20.8</v>
      </c>
      <c r="AG21" s="1043">
        <v>0</v>
      </c>
      <c r="AH21" s="1043">
        <f t="shared" si="0"/>
        <v>20.8</v>
      </c>
      <c r="AI21" s="1043">
        <f t="shared" si="1"/>
        <v>22.256000000000004</v>
      </c>
    </row>
    <row r="22" spans="1:35" s="356" customFormat="1">
      <c r="A22" s="1051">
        <v>20</v>
      </c>
      <c r="B22" s="354" t="s">
        <v>5289</v>
      </c>
      <c r="C22" s="354" t="s">
        <v>5628</v>
      </c>
      <c r="D22" s="354" t="s">
        <v>5595</v>
      </c>
      <c r="E22" s="354" t="s">
        <v>5606</v>
      </c>
      <c r="F22" s="354" t="s">
        <v>16</v>
      </c>
      <c r="G22" s="354"/>
      <c r="H22" s="354"/>
      <c r="I22" s="354"/>
      <c r="J22" s="354"/>
      <c r="K22" s="354"/>
      <c r="L22" s="354"/>
      <c r="M22" s="354" t="s">
        <v>113</v>
      </c>
      <c r="N22" s="354" t="s">
        <v>113</v>
      </c>
      <c r="O22" s="354"/>
      <c r="P22" s="354"/>
      <c r="Q22" s="354"/>
      <c r="R22" s="354"/>
      <c r="S22" s="354"/>
      <c r="T22" s="354"/>
      <c r="U22" s="354" t="s">
        <v>5629</v>
      </c>
      <c r="V22" s="354" t="s">
        <v>68</v>
      </c>
      <c r="W22" s="354" t="s">
        <v>68</v>
      </c>
      <c r="X22" s="354" t="s">
        <v>68</v>
      </c>
      <c r="Y22" s="354" t="s">
        <v>68</v>
      </c>
      <c r="Z22" s="354" t="s">
        <v>69</v>
      </c>
      <c r="AA22" s="354"/>
      <c r="AB22" s="354">
        <v>18000000011</v>
      </c>
      <c r="AC22" s="355">
        <v>13</v>
      </c>
      <c r="AD22" s="355">
        <v>0</v>
      </c>
      <c r="AE22" s="355">
        <v>0</v>
      </c>
      <c r="AF22" s="1043">
        <v>20.8</v>
      </c>
      <c r="AG22" s="1043">
        <v>0</v>
      </c>
      <c r="AH22" s="1043">
        <f t="shared" si="0"/>
        <v>20.8</v>
      </c>
      <c r="AI22" s="1043">
        <f t="shared" si="1"/>
        <v>22.256000000000004</v>
      </c>
    </row>
    <row r="23" spans="1:35" s="356" customFormat="1">
      <c r="A23" s="1051">
        <v>21</v>
      </c>
      <c r="B23" s="354" t="s">
        <v>5289</v>
      </c>
      <c r="C23" s="354" t="s">
        <v>5630</v>
      </c>
      <c r="D23" s="354" t="s">
        <v>5595</v>
      </c>
      <c r="E23" s="354" t="s">
        <v>5606</v>
      </c>
      <c r="F23" s="354" t="s">
        <v>16</v>
      </c>
      <c r="G23" s="354"/>
      <c r="H23" s="354"/>
      <c r="I23" s="354"/>
      <c r="J23" s="354"/>
      <c r="K23" s="354"/>
      <c r="L23" s="354"/>
      <c r="M23" s="354" t="s">
        <v>113</v>
      </c>
      <c r="N23" s="354" t="s">
        <v>113</v>
      </c>
      <c r="O23" s="354"/>
      <c r="P23" s="354"/>
      <c r="Q23" s="354"/>
      <c r="R23" s="354"/>
      <c r="S23" s="354"/>
      <c r="T23" s="354"/>
      <c r="U23" s="354" t="s">
        <v>5631</v>
      </c>
      <c r="V23" s="354" t="s">
        <v>68</v>
      </c>
      <c r="W23" s="354" t="s">
        <v>68</v>
      </c>
      <c r="X23" s="354" t="s">
        <v>68</v>
      </c>
      <c r="Y23" s="354" t="s">
        <v>68</v>
      </c>
      <c r="Z23" s="354" t="s">
        <v>69</v>
      </c>
      <c r="AA23" s="354"/>
      <c r="AB23" s="354">
        <v>18000000011</v>
      </c>
      <c r="AC23" s="355">
        <v>13</v>
      </c>
      <c r="AD23" s="355">
        <v>0</v>
      </c>
      <c r="AE23" s="355">
        <v>0</v>
      </c>
      <c r="AF23" s="1043">
        <v>20.8</v>
      </c>
      <c r="AG23" s="1043">
        <v>0</v>
      </c>
      <c r="AH23" s="1043">
        <f t="shared" si="0"/>
        <v>20.8</v>
      </c>
      <c r="AI23" s="1043">
        <f t="shared" si="1"/>
        <v>22.256000000000004</v>
      </c>
    </row>
    <row r="24" spans="1:35" s="356" customFormat="1">
      <c r="A24" s="1051">
        <v>22</v>
      </c>
      <c r="B24" s="354" t="s">
        <v>5289</v>
      </c>
      <c r="C24" s="354" t="s">
        <v>5632</v>
      </c>
      <c r="D24" s="354" t="s">
        <v>5595</v>
      </c>
      <c r="E24" s="354" t="s">
        <v>5606</v>
      </c>
      <c r="F24" s="354" t="s">
        <v>16</v>
      </c>
      <c r="G24" s="354"/>
      <c r="H24" s="354"/>
      <c r="I24" s="354"/>
      <c r="J24" s="354"/>
      <c r="K24" s="354"/>
      <c r="L24" s="354"/>
      <c r="M24" s="354" t="s">
        <v>113</v>
      </c>
      <c r="N24" s="354" t="s">
        <v>113</v>
      </c>
      <c r="O24" s="354"/>
      <c r="P24" s="354"/>
      <c r="Q24" s="354"/>
      <c r="R24" s="354"/>
      <c r="S24" s="354"/>
      <c r="T24" s="354"/>
      <c r="U24" s="354" t="s">
        <v>5633</v>
      </c>
      <c r="V24" s="354" t="s">
        <v>68</v>
      </c>
      <c r="W24" s="354" t="s">
        <v>68</v>
      </c>
      <c r="X24" s="354" t="s">
        <v>68</v>
      </c>
      <c r="Y24" s="354" t="s">
        <v>68</v>
      </c>
      <c r="Z24" s="354" t="s">
        <v>69</v>
      </c>
      <c r="AA24" s="354"/>
      <c r="AB24" s="354">
        <v>18000000011</v>
      </c>
      <c r="AC24" s="355">
        <v>13</v>
      </c>
      <c r="AD24" s="355">
        <v>0</v>
      </c>
      <c r="AE24" s="355">
        <v>0</v>
      </c>
      <c r="AF24" s="1043">
        <v>20.8</v>
      </c>
      <c r="AG24" s="1043">
        <v>0</v>
      </c>
      <c r="AH24" s="1043">
        <f t="shared" si="0"/>
        <v>20.8</v>
      </c>
      <c r="AI24" s="1043">
        <f t="shared" si="1"/>
        <v>22.256000000000004</v>
      </c>
    </row>
    <row r="25" spans="1:35" s="356" customFormat="1">
      <c r="A25" s="1051">
        <v>23</v>
      </c>
      <c r="B25" s="354" t="s">
        <v>5289</v>
      </c>
      <c r="C25" s="354" t="s">
        <v>5634</v>
      </c>
      <c r="D25" s="354" t="s">
        <v>5595</v>
      </c>
      <c r="E25" s="354" t="s">
        <v>5606</v>
      </c>
      <c r="F25" s="354" t="s">
        <v>16</v>
      </c>
      <c r="G25" s="354"/>
      <c r="H25" s="354"/>
      <c r="I25" s="354"/>
      <c r="J25" s="354"/>
      <c r="K25" s="354"/>
      <c r="L25" s="354"/>
      <c r="M25" s="354" t="s">
        <v>113</v>
      </c>
      <c r="N25" s="354" t="s">
        <v>113</v>
      </c>
      <c r="O25" s="354"/>
      <c r="P25" s="354"/>
      <c r="Q25" s="354"/>
      <c r="R25" s="354"/>
      <c r="S25" s="354"/>
      <c r="T25" s="354"/>
      <c r="U25" s="354" t="s">
        <v>5635</v>
      </c>
      <c r="V25" s="354" t="s">
        <v>68</v>
      </c>
      <c r="W25" s="354" t="s">
        <v>68</v>
      </c>
      <c r="X25" s="354" t="s">
        <v>68</v>
      </c>
      <c r="Y25" s="354" t="s">
        <v>68</v>
      </c>
      <c r="Z25" s="354" t="s">
        <v>69</v>
      </c>
      <c r="AA25" s="354"/>
      <c r="AB25" s="354">
        <v>18000000011</v>
      </c>
      <c r="AC25" s="355">
        <v>13</v>
      </c>
      <c r="AD25" s="355">
        <v>0</v>
      </c>
      <c r="AE25" s="355">
        <v>0</v>
      </c>
      <c r="AF25" s="1043">
        <v>20.8</v>
      </c>
      <c r="AG25" s="1043">
        <v>0</v>
      </c>
      <c r="AH25" s="1043">
        <f t="shared" si="0"/>
        <v>20.8</v>
      </c>
      <c r="AI25" s="1043">
        <f t="shared" si="1"/>
        <v>22.256000000000004</v>
      </c>
    </row>
    <row r="26" spans="1:35" s="356" customFormat="1">
      <c r="A26" s="1051">
        <v>24</v>
      </c>
      <c r="B26" s="354" t="s">
        <v>5289</v>
      </c>
      <c r="C26" s="354" t="s">
        <v>5636</v>
      </c>
      <c r="D26" s="354" t="s">
        <v>5595</v>
      </c>
      <c r="E26" s="354" t="s">
        <v>5606</v>
      </c>
      <c r="F26" s="354" t="s">
        <v>16</v>
      </c>
      <c r="G26" s="354"/>
      <c r="H26" s="354"/>
      <c r="I26" s="354"/>
      <c r="J26" s="354"/>
      <c r="K26" s="354"/>
      <c r="L26" s="354"/>
      <c r="M26" s="354" t="s">
        <v>113</v>
      </c>
      <c r="N26" s="354" t="s">
        <v>113</v>
      </c>
      <c r="O26" s="354"/>
      <c r="P26" s="354"/>
      <c r="Q26" s="354"/>
      <c r="R26" s="354"/>
      <c r="S26" s="354"/>
      <c r="T26" s="354"/>
      <c r="U26" s="354" t="s">
        <v>5637</v>
      </c>
      <c r="V26" s="354" t="s">
        <v>68</v>
      </c>
      <c r="W26" s="354" t="s">
        <v>68</v>
      </c>
      <c r="X26" s="354" t="s">
        <v>68</v>
      </c>
      <c r="Y26" s="354" t="s">
        <v>68</v>
      </c>
      <c r="Z26" s="354" t="s">
        <v>69</v>
      </c>
      <c r="AA26" s="354"/>
      <c r="AB26" s="354">
        <v>18000000011</v>
      </c>
      <c r="AC26" s="355">
        <v>13</v>
      </c>
      <c r="AD26" s="355">
        <v>0</v>
      </c>
      <c r="AE26" s="355">
        <v>0</v>
      </c>
      <c r="AF26" s="1043">
        <v>20.8</v>
      </c>
      <c r="AG26" s="1043">
        <v>0</v>
      </c>
      <c r="AH26" s="1043">
        <f t="shared" si="0"/>
        <v>20.8</v>
      </c>
      <c r="AI26" s="1043">
        <f t="shared" si="1"/>
        <v>22.256000000000004</v>
      </c>
    </row>
    <row r="27" spans="1:35" s="356" customFormat="1">
      <c r="A27" s="1051">
        <v>25</v>
      </c>
      <c r="B27" s="354" t="s">
        <v>5289</v>
      </c>
      <c r="C27" s="354" t="s">
        <v>5638</v>
      </c>
      <c r="D27" s="354" t="s">
        <v>5595</v>
      </c>
      <c r="E27" s="354" t="s">
        <v>5606</v>
      </c>
      <c r="F27" s="354" t="s">
        <v>16</v>
      </c>
      <c r="G27" s="354"/>
      <c r="H27" s="354"/>
      <c r="I27" s="354"/>
      <c r="J27" s="354"/>
      <c r="K27" s="354"/>
      <c r="L27" s="354"/>
      <c r="M27" s="354" t="s">
        <v>113</v>
      </c>
      <c r="N27" s="354" t="s">
        <v>113</v>
      </c>
      <c r="O27" s="354"/>
      <c r="P27" s="354"/>
      <c r="Q27" s="354"/>
      <c r="R27" s="354"/>
      <c r="S27" s="354"/>
      <c r="T27" s="354"/>
      <c r="U27" s="354" t="s">
        <v>5639</v>
      </c>
      <c r="V27" s="354" t="s">
        <v>68</v>
      </c>
      <c r="W27" s="354" t="s">
        <v>68</v>
      </c>
      <c r="X27" s="354" t="s">
        <v>68</v>
      </c>
      <c r="Y27" s="354" t="s">
        <v>68</v>
      </c>
      <c r="Z27" s="354" t="s">
        <v>69</v>
      </c>
      <c r="AA27" s="354"/>
      <c r="AB27" s="354">
        <v>18000000011</v>
      </c>
      <c r="AC27" s="355">
        <v>13</v>
      </c>
      <c r="AD27" s="355">
        <v>0</v>
      </c>
      <c r="AE27" s="355">
        <v>0</v>
      </c>
      <c r="AF27" s="1043">
        <v>20.8</v>
      </c>
      <c r="AG27" s="1043">
        <v>0</v>
      </c>
      <c r="AH27" s="1043">
        <f t="shared" si="0"/>
        <v>20.8</v>
      </c>
      <c r="AI27" s="1043">
        <f t="shared" si="1"/>
        <v>22.256000000000004</v>
      </c>
    </row>
    <row r="28" spans="1:35" s="356" customFormat="1">
      <c r="A28" s="1051">
        <v>26</v>
      </c>
      <c r="B28" s="354" t="s">
        <v>5289</v>
      </c>
      <c r="C28" s="354" t="s">
        <v>5640</v>
      </c>
      <c r="D28" s="354" t="s">
        <v>5595</v>
      </c>
      <c r="E28" s="354" t="s">
        <v>5606</v>
      </c>
      <c r="F28" s="354" t="s">
        <v>16</v>
      </c>
      <c r="G28" s="354"/>
      <c r="H28" s="354"/>
      <c r="I28" s="354"/>
      <c r="J28" s="354"/>
      <c r="K28" s="354"/>
      <c r="L28" s="354"/>
      <c r="M28" s="354" t="s">
        <v>113</v>
      </c>
      <c r="N28" s="354" t="s">
        <v>113</v>
      </c>
      <c r="O28" s="354"/>
      <c r="P28" s="354"/>
      <c r="Q28" s="354"/>
      <c r="R28" s="354"/>
      <c r="S28" s="354"/>
      <c r="T28" s="354"/>
      <c r="U28" s="354" t="s">
        <v>5641</v>
      </c>
      <c r="V28" s="354" t="s">
        <v>68</v>
      </c>
      <c r="W28" s="354" t="s">
        <v>68</v>
      </c>
      <c r="X28" s="354" t="s">
        <v>68</v>
      </c>
      <c r="Y28" s="354" t="s">
        <v>68</v>
      </c>
      <c r="Z28" s="354" t="s">
        <v>69</v>
      </c>
      <c r="AA28" s="354"/>
      <c r="AB28" s="354">
        <v>18000000011</v>
      </c>
      <c r="AC28" s="355">
        <v>13</v>
      </c>
      <c r="AD28" s="355">
        <v>0</v>
      </c>
      <c r="AE28" s="355">
        <v>0</v>
      </c>
      <c r="AF28" s="1043">
        <v>20.8</v>
      </c>
      <c r="AG28" s="1043">
        <v>0</v>
      </c>
      <c r="AH28" s="1043">
        <f t="shared" si="0"/>
        <v>20.8</v>
      </c>
      <c r="AI28" s="1043">
        <f t="shared" si="1"/>
        <v>22.256000000000004</v>
      </c>
    </row>
    <row r="29" spans="1:35" s="356" customFormat="1">
      <c r="A29" s="1051">
        <v>27</v>
      </c>
      <c r="B29" s="354" t="s">
        <v>5289</v>
      </c>
      <c r="C29" s="354" t="s">
        <v>5642</v>
      </c>
      <c r="D29" s="354" t="s">
        <v>5595</v>
      </c>
      <c r="E29" s="354" t="s">
        <v>5606</v>
      </c>
      <c r="F29" s="354" t="s">
        <v>16</v>
      </c>
      <c r="G29" s="354"/>
      <c r="H29" s="354"/>
      <c r="I29" s="354"/>
      <c r="J29" s="354"/>
      <c r="K29" s="354"/>
      <c r="L29" s="354"/>
      <c r="M29" s="354" t="s">
        <v>113</v>
      </c>
      <c r="N29" s="354" t="s">
        <v>113</v>
      </c>
      <c r="O29" s="354"/>
      <c r="P29" s="354"/>
      <c r="Q29" s="354"/>
      <c r="R29" s="354"/>
      <c r="S29" s="354"/>
      <c r="T29" s="354"/>
      <c r="U29" s="354" t="s">
        <v>5643</v>
      </c>
      <c r="V29" s="354" t="s">
        <v>68</v>
      </c>
      <c r="W29" s="354" t="s">
        <v>68</v>
      </c>
      <c r="X29" s="354" t="s">
        <v>68</v>
      </c>
      <c r="Y29" s="354" t="s">
        <v>68</v>
      </c>
      <c r="Z29" s="354" t="s">
        <v>69</v>
      </c>
      <c r="AA29" s="354"/>
      <c r="AB29" s="354">
        <v>18000000011</v>
      </c>
      <c r="AC29" s="355">
        <v>13</v>
      </c>
      <c r="AD29" s="355">
        <v>0</v>
      </c>
      <c r="AE29" s="355">
        <v>0</v>
      </c>
      <c r="AF29" s="1043">
        <v>20.8</v>
      </c>
      <c r="AG29" s="1043">
        <v>0</v>
      </c>
      <c r="AH29" s="1043">
        <f t="shared" si="0"/>
        <v>20.8</v>
      </c>
      <c r="AI29" s="1043">
        <f t="shared" si="1"/>
        <v>22.256000000000004</v>
      </c>
    </row>
    <row r="30" spans="1:35" s="356" customFormat="1">
      <c r="A30" s="1051">
        <v>28</v>
      </c>
      <c r="B30" s="354" t="s">
        <v>5289</v>
      </c>
      <c r="C30" s="354" t="s">
        <v>5644</v>
      </c>
      <c r="D30" s="354" t="s">
        <v>5595</v>
      </c>
      <c r="E30" s="354" t="s">
        <v>5606</v>
      </c>
      <c r="F30" s="354" t="s">
        <v>16</v>
      </c>
      <c r="G30" s="354"/>
      <c r="H30" s="354"/>
      <c r="I30" s="354"/>
      <c r="J30" s="354"/>
      <c r="K30" s="354"/>
      <c r="L30" s="354"/>
      <c r="M30" s="354" t="s">
        <v>113</v>
      </c>
      <c r="N30" s="354" t="s">
        <v>113</v>
      </c>
      <c r="O30" s="354"/>
      <c r="P30" s="354"/>
      <c r="Q30" s="354"/>
      <c r="R30" s="354"/>
      <c r="S30" s="354"/>
      <c r="T30" s="354"/>
      <c r="U30" s="354" t="s">
        <v>5645</v>
      </c>
      <c r="V30" s="354" t="s">
        <v>68</v>
      </c>
      <c r="W30" s="354" t="s">
        <v>68</v>
      </c>
      <c r="X30" s="354" t="s">
        <v>68</v>
      </c>
      <c r="Y30" s="354" t="s">
        <v>68</v>
      </c>
      <c r="Z30" s="354" t="s">
        <v>69</v>
      </c>
      <c r="AA30" s="354"/>
      <c r="AB30" s="354">
        <v>18000000011</v>
      </c>
      <c r="AC30" s="355">
        <v>13</v>
      </c>
      <c r="AD30" s="355">
        <v>0</v>
      </c>
      <c r="AE30" s="355">
        <v>0</v>
      </c>
      <c r="AF30" s="1043">
        <v>20.8</v>
      </c>
      <c r="AG30" s="1043">
        <v>0</v>
      </c>
      <c r="AH30" s="1043">
        <f t="shared" si="0"/>
        <v>20.8</v>
      </c>
      <c r="AI30" s="1043">
        <f t="shared" si="1"/>
        <v>22.256000000000004</v>
      </c>
    </row>
    <row r="31" spans="1:35" s="356" customFormat="1">
      <c r="A31" s="1051">
        <v>29</v>
      </c>
      <c r="B31" s="354" t="s">
        <v>5289</v>
      </c>
      <c r="C31" s="354" t="s">
        <v>5646</v>
      </c>
      <c r="D31" s="354" t="s">
        <v>5595</v>
      </c>
      <c r="E31" s="354" t="s">
        <v>5606</v>
      </c>
      <c r="F31" s="354" t="s">
        <v>16</v>
      </c>
      <c r="G31" s="354"/>
      <c r="H31" s="354"/>
      <c r="I31" s="354"/>
      <c r="J31" s="354"/>
      <c r="K31" s="354"/>
      <c r="L31" s="354"/>
      <c r="M31" s="354" t="s">
        <v>113</v>
      </c>
      <c r="N31" s="354" t="s">
        <v>113</v>
      </c>
      <c r="O31" s="354"/>
      <c r="P31" s="354"/>
      <c r="Q31" s="354"/>
      <c r="R31" s="354"/>
      <c r="S31" s="354"/>
      <c r="T31" s="354"/>
      <c r="U31" s="354" t="s">
        <v>5647</v>
      </c>
      <c r="V31" s="354" t="s">
        <v>68</v>
      </c>
      <c r="W31" s="354" t="s">
        <v>68</v>
      </c>
      <c r="X31" s="354" t="s">
        <v>68</v>
      </c>
      <c r="Y31" s="354" t="s">
        <v>68</v>
      </c>
      <c r="Z31" s="354" t="s">
        <v>69</v>
      </c>
      <c r="AA31" s="354"/>
      <c r="AB31" s="354">
        <v>18000000011</v>
      </c>
      <c r="AC31" s="355">
        <v>13</v>
      </c>
      <c r="AD31" s="355">
        <v>0</v>
      </c>
      <c r="AE31" s="355">
        <v>0</v>
      </c>
      <c r="AF31" s="1043">
        <v>20.8</v>
      </c>
      <c r="AG31" s="1043">
        <v>0</v>
      </c>
      <c r="AH31" s="1043">
        <f t="shared" si="0"/>
        <v>20.8</v>
      </c>
      <c r="AI31" s="1043">
        <f t="shared" si="1"/>
        <v>22.256000000000004</v>
      </c>
    </row>
    <row r="32" spans="1:35" s="356" customFormat="1">
      <c r="A32" s="1051">
        <v>30</v>
      </c>
      <c r="B32" s="354" t="s">
        <v>5289</v>
      </c>
      <c r="C32" s="354" t="s">
        <v>5648</v>
      </c>
      <c r="D32" s="354" t="s">
        <v>5595</v>
      </c>
      <c r="E32" s="354" t="s">
        <v>5606</v>
      </c>
      <c r="F32" s="354" t="s">
        <v>16</v>
      </c>
      <c r="G32" s="354"/>
      <c r="H32" s="354"/>
      <c r="I32" s="354"/>
      <c r="J32" s="354"/>
      <c r="K32" s="354"/>
      <c r="L32" s="354"/>
      <c r="M32" s="354" t="s">
        <v>113</v>
      </c>
      <c r="N32" s="354" t="s">
        <v>113</v>
      </c>
      <c r="O32" s="354"/>
      <c r="P32" s="354"/>
      <c r="Q32" s="354"/>
      <c r="R32" s="354"/>
      <c r="S32" s="354"/>
      <c r="T32" s="354"/>
      <c r="U32" s="354" t="s">
        <v>5649</v>
      </c>
      <c r="V32" s="354" t="s">
        <v>68</v>
      </c>
      <c r="W32" s="354" t="s">
        <v>68</v>
      </c>
      <c r="X32" s="354" t="s">
        <v>68</v>
      </c>
      <c r="Y32" s="354" t="s">
        <v>68</v>
      </c>
      <c r="Z32" s="354" t="s">
        <v>69</v>
      </c>
      <c r="AA32" s="354"/>
      <c r="AB32" s="354">
        <v>18000000011</v>
      </c>
      <c r="AC32" s="355">
        <v>13</v>
      </c>
      <c r="AD32" s="355">
        <v>0</v>
      </c>
      <c r="AE32" s="355">
        <v>0</v>
      </c>
      <c r="AF32" s="1043">
        <v>20.8</v>
      </c>
      <c r="AG32" s="1043">
        <v>0</v>
      </c>
      <c r="AH32" s="1043">
        <f t="shared" si="0"/>
        <v>20.8</v>
      </c>
      <c r="AI32" s="1043">
        <f t="shared" si="1"/>
        <v>22.256000000000004</v>
      </c>
    </row>
    <row r="33" spans="1:35" s="356" customFormat="1">
      <c r="A33" s="1051">
        <v>31</v>
      </c>
      <c r="B33" s="354" t="s">
        <v>5289</v>
      </c>
      <c r="C33" s="354" t="s">
        <v>5650</v>
      </c>
      <c r="D33" s="354" t="s">
        <v>5595</v>
      </c>
      <c r="E33" s="354" t="s">
        <v>5606</v>
      </c>
      <c r="F33" s="354" t="s">
        <v>16</v>
      </c>
      <c r="G33" s="354"/>
      <c r="H33" s="354"/>
      <c r="I33" s="354"/>
      <c r="J33" s="354"/>
      <c r="K33" s="354"/>
      <c r="L33" s="354"/>
      <c r="M33" s="354" t="s">
        <v>113</v>
      </c>
      <c r="N33" s="354" t="s">
        <v>113</v>
      </c>
      <c r="O33" s="354"/>
      <c r="P33" s="354"/>
      <c r="Q33" s="354"/>
      <c r="R33" s="354"/>
      <c r="S33" s="354"/>
      <c r="T33" s="354"/>
      <c r="U33" s="354" t="s">
        <v>5651</v>
      </c>
      <c r="V33" s="354" t="s">
        <v>68</v>
      </c>
      <c r="W33" s="354" t="s">
        <v>68</v>
      </c>
      <c r="X33" s="354" t="s">
        <v>68</v>
      </c>
      <c r="Y33" s="354" t="s">
        <v>68</v>
      </c>
      <c r="Z33" s="354" t="s">
        <v>69</v>
      </c>
      <c r="AA33" s="354"/>
      <c r="AB33" s="354">
        <v>18000000011</v>
      </c>
      <c r="AC33" s="355">
        <v>13</v>
      </c>
      <c r="AD33" s="355">
        <v>0</v>
      </c>
      <c r="AE33" s="355">
        <v>0</v>
      </c>
      <c r="AF33" s="1043">
        <v>20.8</v>
      </c>
      <c r="AG33" s="1043">
        <v>0</v>
      </c>
      <c r="AH33" s="1043">
        <f t="shared" si="0"/>
        <v>20.8</v>
      </c>
      <c r="AI33" s="1043">
        <f t="shared" si="1"/>
        <v>22.256000000000004</v>
      </c>
    </row>
    <row r="34" spans="1:35" s="356" customFormat="1">
      <c r="A34" s="1051">
        <v>32</v>
      </c>
      <c r="B34" s="354" t="s">
        <v>5289</v>
      </c>
      <c r="C34" s="354" t="s">
        <v>5652</v>
      </c>
      <c r="D34" s="354" t="s">
        <v>5595</v>
      </c>
      <c r="E34" s="354" t="s">
        <v>5606</v>
      </c>
      <c r="F34" s="354" t="s">
        <v>16</v>
      </c>
      <c r="G34" s="354"/>
      <c r="H34" s="354"/>
      <c r="I34" s="354"/>
      <c r="J34" s="354"/>
      <c r="K34" s="354"/>
      <c r="L34" s="354"/>
      <c r="M34" s="354" t="s">
        <v>113</v>
      </c>
      <c r="N34" s="354" t="s">
        <v>113</v>
      </c>
      <c r="O34" s="354"/>
      <c r="P34" s="354"/>
      <c r="Q34" s="354"/>
      <c r="R34" s="354"/>
      <c r="S34" s="354"/>
      <c r="T34" s="354"/>
      <c r="U34" s="354" t="s">
        <v>5653</v>
      </c>
      <c r="V34" s="354" t="s">
        <v>68</v>
      </c>
      <c r="W34" s="354" t="s">
        <v>68</v>
      </c>
      <c r="X34" s="354" t="s">
        <v>68</v>
      </c>
      <c r="Y34" s="354" t="s">
        <v>68</v>
      </c>
      <c r="Z34" s="354" t="s">
        <v>69</v>
      </c>
      <c r="AA34" s="354"/>
      <c r="AB34" s="354">
        <v>18000000011</v>
      </c>
      <c r="AC34" s="355">
        <v>13</v>
      </c>
      <c r="AD34" s="355">
        <v>0</v>
      </c>
      <c r="AE34" s="355">
        <v>0</v>
      </c>
      <c r="AF34" s="1043">
        <v>20.8</v>
      </c>
      <c r="AG34" s="1043">
        <v>0</v>
      </c>
      <c r="AH34" s="1043">
        <f t="shared" si="0"/>
        <v>20.8</v>
      </c>
      <c r="AI34" s="1043">
        <f t="shared" si="1"/>
        <v>22.256000000000004</v>
      </c>
    </row>
    <row r="35" spans="1:35" s="356" customFormat="1">
      <c r="A35" s="1051">
        <v>33</v>
      </c>
      <c r="B35" s="354" t="s">
        <v>5289</v>
      </c>
      <c r="C35" s="354" t="s">
        <v>5654</v>
      </c>
      <c r="D35" s="354" t="s">
        <v>5595</v>
      </c>
      <c r="E35" s="354" t="s">
        <v>5606</v>
      </c>
      <c r="F35" s="354" t="s">
        <v>16</v>
      </c>
      <c r="G35" s="354"/>
      <c r="H35" s="354"/>
      <c r="I35" s="354"/>
      <c r="J35" s="354"/>
      <c r="K35" s="354"/>
      <c r="L35" s="354"/>
      <c r="M35" s="354" t="s">
        <v>113</v>
      </c>
      <c r="N35" s="354" t="s">
        <v>113</v>
      </c>
      <c r="O35" s="354"/>
      <c r="P35" s="354"/>
      <c r="Q35" s="354"/>
      <c r="R35" s="354"/>
      <c r="S35" s="354"/>
      <c r="T35" s="354"/>
      <c r="U35" s="354" t="s">
        <v>5655</v>
      </c>
      <c r="V35" s="354" t="s">
        <v>68</v>
      </c>
      <c r="W35" s="354" t="s">
        <v>68</v>
      </c>
      <c r="X35" s="354" t="s">
        <v>68</v>
      </c>
      <c r="Y35" s="354" t="s">
        <v>68</v>
      </c>
      <c r="Z35" s="354" t="s">
        <v>69</v>
      </c>
      <c r="AA35" s="354"/>
      <c r="AB35" s="354">
        <v>18000000011</v>
      </c>
      <c r="AC35" s="355">
        <v>13</v>
      </c>
      <c r="AD35" s="355">
        <v>0</v>
      </c>
      <c r="AE35" s="355">
        <v>0</v>
      </c>
      <c r="AF35" s="1043">
        <v>20.8</v>
      </c>
      <c r="AG35" s="1043">
        <v>0</v>
      </c>
      <c r="AH35" s="1043">
        <f t="shared" ref="AH35:AH66" si="2">AF35-AG35</f>
        <v>20.8</v>
      </c>
      <c r="AI35" s="1043">
        <f t="shared" si="1"/>
        <v>22.256000000000004</v>
      </c>
    </row>
    <row r="36" spans="1:35" s="356" customFormat="1">
      <c r="A36" s="1051">
        <v>34</v>
      </c>
      <c r="B36" s="354" t="s">
        <v>5289</v>
      </c>
      <c r="C36" s="354" t="s">
        <v>5656</v>
      </c>
      <c r="D36" s="354" t="s">
        <v>5595</v>
      </c>
      <c r="E36" s="354" t="s">
        <v>5606</v>
      </c>
      <c r="F36" s="354" t="s">
        <v>16</v>
      </c>
      <c r="G36" s="354"/>
      <c r="H36" s="354"/>
      <c r="I36" s="354"/>
      <c r="J36" s="354"/>
      <c r="K36" s="354"/>
      <c r="L36" s="354"/>
      <c r="M36" s="354" t="s">
        <v>113</v>
      </c>
      <c r="N36" s="354" t="s">
        <v>113</v>
      </c>
      <c r="O36" s="354"/>
      <c r="P36" s="354"/>
      <c r="Q36" s="354"/>
      <c r="R36" s="354"/>
      <c r="S36" s="354"/>
      <c r="T36" s="354"/>
      <c r="U36" s="354" t="s">
        <v>5657</v>
      </c>
      <c r="V36" s="354" t="s">
        <v>68</v>
      </c>
      <c r="W36" s="354" t="s">
        <v>68</v>
      </c>
      <c r="X36" s="354" t="s">
        <v>68</v>
      </c>
      <c r="Y36" s="354" t="s">
        <v>68</v>
      </c>
      <c r="Z36" s="354" t="s">
        <v>69</v>
      </c>
      <c r="AA36" s="354"/>
      <c r="AB36" s="354">
        <v>18000000011</v>
      </c>
      <c r="AC36" s="355">
        <v>13</v>
      </c>
      <c r="AD36" s="355">
        <v>0</v>
      </c>
      <c r="AE36" s="355">
        <v>0</v>
      </c>
      <c r="AF36" s="1043">
        <v>20.8</v>
      </c>
      <c r="AG36" s="1043">
        <v>0</v>
      </c>
      <c r="AH36" s="1043">
        <f t="shared" si="2"/>
        <v>20.8</v>
      </c>
      <c r="AI36" s="1043">
        <f t="shared" si="1"/>
        <v>22.256000000000004</v>
      </c>
    </row>
    <row r="37" spans="1:35" s="356" customFormat="1">
      <c r="A37" s="1051">
        <v>35</v>
      </c>
      <c r="B37" s="354" t="s">
        <v>5289</v>
      </c>
      <c r="C37" s="354" t="s">
        <v>5658</v>
      </c>
      <c r="D37" s="354" t="s">
        <v>5595</v>
      </c>
      <c r="E37" s="354" t="s">
        <v>5606</v>
      </c>
      <c r="F37" s="354" t="s">
        <v>16</v>
      </c>
      <c r="G37" s="354"/>
      <c r="H37" s="354"/>
      <c r="I37" s="354"/>
      <c r="J37" s="354"/>
      <c r="K37" s="354"/>
      <c r="L37" s="354"/>
      <c r="M37" s="354" t="s">
        <v>113</v>
      </c>
      <c r="N37" s="354" t="s">
        <v>113</v>
      </c>
      <c r="O37" s="354"/>
      <c r="P37" s="354"/>
      <c r="Q37" s="354"/>
      <c r="R37" s="354"/>
      <c r="S37" s="354"/>
      <c r="T37" s="354"/>
      <c r="U37" s="354" t="s">
        <v>5659</v>
      </c>
      <c r="V37" s="354" t="s">
        <v>68</v>
      </c>
      <c r="W37" s="354" t="s">
        <v>68</v>
      </c>
      <c r="X37" s="354" t="s">
        <v>68</v>
      </c>
      <c r="Y37" s="354" t="s">
        <v>68</v>
      </c>
      <c r="Z37" s="354" t="s">
        <v>69</v>
      </c>
      <c r="AA37" s="354"/>
      <c r="AB37" s="354">
        <v>18000000011</v>
      </c>
      <c r="AC37" s="355">
        <v>13</v>
      </c>
      <c r="AD37" s="355">
        <v>0</v>
      </c>
      <c r="AE37" s="355">
        <v>0</v>
      </c>
      <c r="AF37" s="1043">
        <v>20.8</v>
      </c>
      <c r="AG37" s="1043">
        <v>0</v>
      </c>
      <c r="AH37" s="1043">
        <f t="shared" si="2"/>
        <v>20.8</v>
      </c>
      <c r="AI37" s="1043">
        <f t="shared" si="1"/>
        <v>22.256000000000004</v>
      </c>
    </row>
    <row r="38" spans="1:35" s="356" customFormat="1">
      <c r="A38" s="1051">
        <v>36</v>
      </c>
      <c r="B38" s="354" t="s">
        <v>5289</v>
      </c>
      <c r="C38" s="354" t="s">
        <v>5660</v>
      </c>
      <c r="D38" s="354" t="s">
        <v>5595</v>
      </c>
      <c r="E38" s="354" t="s">
        <v>5606</v>
      </c>
      <c r="F38" s="354" t="s">
        <v>16</v>
      </c>
      <c r="G38" s="354"/>
      <c r="H38" s="354"/>
      <c r="I38" s="354"/>
      <c r="J38" s="354"/>
      <c r="K38" s="354"/>
      <c r="L38" s="354"/>
      <c r="M38" s="354" t="s">
        <v>113</v>
      </c>
      <c r="N38" s="354" t="s">
        <v>113</v>
      </c>
      <c r="O38" s="354"/>
      <c r="P38" s="354"/>
      <c r="Q38" s="354"/>
      <c r="R38" s="354"/>
      <c r="S38" s="354"/>
      <c r="T38" s="354"/>
      <c r="U38" s="354" t="s">
        <v>5661</v>
      </c>
      <c r="V38" s="354" t="s">
        <v>68</v>
      </c>
      <c r="W38" s="354" t="s">
        <v>68</v>
      </c>
      <c r="X38" s="354" t="s">
        <v>68</v>
      </c>
      <c r="Y38" s="354" t="s">
        <v>68</v>
      </c>
      <c r="Z38" s="354" t="s">
        <v>69</v>
      </c>
      <c r="AA38" s="354"/>
      <c r="AB38" s="354">
        <v>18000000011</v>
      </c>
      <c r="AC38" s="355">
        <v>13</v>
      </c>
      <c r="AD38" s="355">
        <v>0</v>
      </c>
      <c r="AE38" s="355">
        <v>0</v>
      </c>
      <c r="AF38" s="1043">
        <v>20.8</v>
      </c>
      <c r="AG38" s="1043">
        <v>0</v>
      </c>
      <c r="AH38" s="1043">
        <f t="shared" si="2"/>
        <v>20.8</v>
      </c>
      <c r="AI38" s="1043">
        <f t="shared" si="1"/>
        <v>22.256000000000004</v>
      </c>
    </row>
    <row r="39" spans="1:35" s="356" customFormat="1">
      <c r="A39" s="1051">
        <v>37</v>
      </c>
      <c r="B39" s="354" t="s">
        <v>5289</v>
      </c>
      <c r="C39" s="354" t="s">
        <v>5662</v>
      </c>
      <c r="D39" s="354" t="s">
        <v>5595</v>
      </c>
      <c r="E39" s="354" t="s">
        <v>5606</v>
      </c>
      <c r="F39" s="354" t="s">
        <v>16</v>
      </c>
      <c r="G39" s="354"/>
      <c r="H39" s="354"/>
      <c r="I39" s="354"/>
      <c r="J39" s="354"/>
      <c r="K39" s="354"/>
      <c r="L39" s="354"/>
      <c r="M39" s="354" t="s">
        <v>113</v>
      </c>
      <c r="N39" s="354" t="s">
        <v>113</v>
      </c>
      <c r="O39" s="354"/>
      <c r="P39" s="354"/>
      <c r="Q39" s="354"/>
      <c r="R39" s="354"/>
      <c r="S39" s="354"/>
      <c r="T39" s="354"/>
      <c r="U39" s="354" t="s">
        <v>5663</v>
      </c>
      <c r="V39" s="354" t="s">
        <v>68</v>
      </c>
      <c r="W39" s="354" t="s">
        <v>68</v>
      </c>
      <c r="X39" s="354" t="s">
        <v>68</v>
      </c>
      <c r="Y39" s="354" t="s">
        <v>68</v>
      </c>
      <c r="Z39" s="354" t="s">
        <v>69</v>
      </c>
      <c r="AA39" s="354"/>
      <c r="AB39" s="354">
        <v>18000000011</v>
      </c>
      <c r="AC39" s="355">
        <v>13</v>
      </c>
      <c r="AD39" s="355">
        <v>0</v>
      </c>
      <c r="AE39" s="355">
        <v>0</v>
      </c>
      <c r="AF39" s="1043">
        <v>20.8</v>
      </c>
      <c r="AG39" s="1043">
        <v>0</v>
      </c>
      <c r="AH39" s="1043">
        <f t="shared" si="2"/>
        <v>20.8</v>
      </c>
      <c r="AI39" s="1043">
        <f t="shared" si="1"/>
        <v>22.256000000000004</v>
      </c>
    </row>
    <row r="40" spans="1:35" s="356" customFormat="1">
      <c r="A40" s="1051">
        <v>38</v>
      </c>
      <c r="B40" s="354" t="s">
        <v>5289</v>
      </c>
      <c r="C40" s="354" t="s">
        <v>5664</v>
      </c>
      <c r="D40" s="354" t="s">
        <v>5595</v>
      </c>
      <c r="E40" s="354" t="s">
        <v>5606</v>
      </c>
      <c r="F40" s="354" t="s">
        <v>16</v>
      </c>
      <c r="G40" s="354"/>
      <c r="H40" s="354"/>
      <c r="I40" s="354"/>
      <c r="J40" s="354"/>
      <c r="K40" s="354"/>
      <c r="L40" s="354"/>
      <c r="M40" s="354" t="s">
        <v>113</v>
      </c>
      <c r="N40" s="354" t="s">
        <v>113</v>
      </c>
      <c r="O40" s="354"/>
      <c r="P40" s="354"/>
      <c r="Q40" s="354"/>
      <c r="R40" s="354"/>
      <c r="S40" s="354"/>
      <c r="T40" s="354"/>
      <c r="U40" s="354" t="s">
        <v>5665</v>
      </c>
      <c r="V40" s="354" t="s">
        <v>68</v>
      </c>
      <c r="W40" s="354" t="s">
        <v>68</v>
      </c>
      <c r="X40" s="354" t="s">
        <v>68</v>
      </c>
      <c r="Y40" s="354" t="s">
        <v>68</v>
      </c>
      <c r="Z40" s="354" t="s">
        <v>69</v>
      </c>
      <c r="AA40" s="354"/>
      <c r="AB40" s="354">
        <v>18000000011</v>
      </c>
      <c r="AC40" s="355">
        <v>13</v>
      </c>
      <c r="AD40" s="355">
        <v>0</v>
      </c>
      <c r="AE40" s="355">
        <v>0</v>
      </c>
      <c r="AF40" s="1043">
        <v>20.8</v>
      </c>
      <c r="AG40" s="1043">
        <v>0</v>
      </c>
      <c r="AH40" s="1043">
        <f t="shared" si="2"/>
        <v>20.8</v>
      </c>
      <c r="AI40" s="1043">
        <f t="shared" si="1"/>
        <v>22.256000000000004</v>
      </c>
    </row>
    <row r="41" spans="1:35" s="356" customFormat="1">
      <c r="A41" s="1051">
        <v>39</v>
      </c>
      <c r="B41" s="354" t="s">
        <v>5289</v>
      </c>
      <c r="C41" s="354" t="s">
        <v>5666</v>
      </c>
      <c r="D41" s="354" t="s">
        <v>5595</v>
      </c>
      <c r="E41" s="354" t="s">
        <v>5606</v>
      </c>
      <c r="F41" s="354" t="s">
        <v>16</v>
      </c>
      <c r="G41" s="354"/>
      <c r="H41" s="354"/>
      <c r="I41" s="354"/>
      <c r="J41" s="354"/>
      <c r="K41" s="354"/>
      <c r="L41" s="354"/>
      <c r="M41" s="354" t="s">
        <v>113</v>
      </c>
      <c r="N41" s="354" t="s">
        <v>113</v>
      </c>
      <c r="O41" s="354"/>
      <c r="P41" s="354"/>
      <c r="Q41" s="354"/>
      <c r="R41" s="354"/>
      <c r="S41" s="354"/>
      <c r="T41" s="354"/>
      <c r="U41" s="354" t="s">
        <v>5667</v>
      </c>
      <c r="V41" s="354" t="s">
        <v>68</v>
      </c>
      <c r="W41" s="354" t="s">
        <v>68</v>
      </c>
      <c r="X41" s="354" t="s">
        <v>68</v>
      </c>
      <c r="Y41" s="354" t="s">
        <v>68</v>
      </c>
      <c r="Z41" s="354" t="s">
        <v>69</v>
      </c>
      <c r="AA41" s="354"/>
      <c r="AB41" s="354">
        <v>18000000011</v>
      </c>
      <c r="AC41" s="355">
        <v>13</v>
      </c>
      <c r="AD41" s="355">
        <v>0</v>
      </c>
      <c r="AE41" s="355">
        <v>0</v>
      </c>
      <c r="AF41" s="1043">
        <v>20.8</v>
      </c>
      <c r="AG41" s="1043">
        <v>0</v>
      </c>
      <c r="AH41" s="1043">
        <f t="shared" si="2"/>
        <v>20.8</v>
      </c>
      <c r="AI41" s="1043">
        <f t="shared" si="1"/>
        <v>22.256000000000004</v>
      </c>
    </row>
    <row r="42" spans="1:35" s="356" customFormat="1">
      <c r="A42" s="1051">
        <v>40</v>
      </c>
      <c r="B42" s="354" t="s">
        <v>5289</v>
      </c>
      <c r="C42" s="354" t="s">
        <v>5668</v>
      </c>
      <c r="D42" s="354" t="s">
        <v>5595</v>
      </c>
      <c r="E42" s="354" t="s">
        <v>5606</v>
      </c>
      <c r="F42" s="354" t="s">
        <v>16</v>
      </c>
      <c r="G42" s="354"/>
      <c r="H42" s="354"/>
      <c r="I42" s="354"/>
      <c r="J42" s="354"/>
      <c r="K42" s="354"/>
      <c r="L42" s="354"/>
      <c r="M42" s="354" t="s">
        <v>113</v>
      </c>
      <c r="N42" s="354" t="s">
        <v>113</v>
      </c>
      <c r="O42" s="354"/>
      <c r="P42" s="354"/>
      <c r="Q42" s="354"/>
      <c r="R42" s="354"/>
      <c r="S42" s="354"/>
      <c r="T42" s="354"/>
      <c r="U42" s="354" t="s">
        <v>5669</v>
      </c>
      <c r="V42" s="354" t="s">
        <v>68</v>
      </c>
      <c r="W42" s="354" t="s">
        <v>68</v>
      </c>
      <c r="X42" s="354" t="s">
        <v>68</v>
      </c>
      <c r="Y42" s="354" t="s">
        <v>68</v>
      </c>
      <c r="Z42" s="354" t="s">
        <v>69</v>
      </c>
      <c r="AA42" s="354"/>
      <c r="AB42" s="354">
        <v>18000000011</v>
      </c>
      <c r="AC42" s="355">
        <v>13</v>
      </c>
      <c r="AD42" s="355">
        <v>0</v>
      </c>
      <c r="AE42" s="355">
        <v>0</v>
      </c>
      <c r="AF42" s="1043">
        <v>20.8</v>
      </c>
      <c r="AG42" s="1043">
        <v>0</v>
      </c>
      <c r="AH42" s="1043">
        <f t="shared" si="2"/>
        <v>20.8</v>
      </c>
      <c r="AI42" s="1043">
        <f t="shared" si="1"/>
        <v>22.256000000000004</v>
      </c>
    </row>
    <row r="43" spans="1:35" s="356" customFormat="1">
      <c r="A43" s="1051">
        <v>41</v>
      </c>
      <c r="B43" s="354" t="s">
        <v>5289</v>
      </c>
      <c r="C43" s="354" t="s">
        <v>5670</v>
      </c>
      <c r="D43" s="354" t="s">
        <v>5595</v>
      </c>
      <c r="E43" s="354" t="s">
        <v>5606</v>
      </c>
      <c r="F43" s="354" t="s">
        <v>16</v>
      </c>
      <c r="G43" s="354"/>
      <c r="H43" s="354"/>
      <c r="I43" s="354"/>
      <c r="J43" s="354"/>
      <c r="K43" s="354"/>
      <c r="L43" s="354"/>
      <c r="M43" s="354" t="s">
        <v>113</v>
      </c>
      <c r="N43" s="354" t="s">
        <v>113</v>
      </c>
      <c r="O43" s="354"/>
      <c r="P43" s="354"/>
      <c r="Q43" s="354"/>
      <c r="R43" s="354"/>
      <c r="S43" s="354"/>
      <c r="T43" s="354"/>
      <c r="U43" s="354" t="s">
        <v>5671</v>
      </c>
      <c r="V43" s="354" t="s">
        <v>68</v>
      </c>
      <c r="W43" s="354" t="s">
        <v>68</v>
      </c>
      <c r="X43" s="354" t="s">
        <v>68</v>
      </c>
      <c r="Y43" s="354" t="s">
        <v>68</v>
      </c>
      <c r="Z43" s="354" t="s">
        <v>69</v>
      </c>
      <c r="AA43" s="354"/>
      <c r="AB43" s="354">
        <v>18000000011</v>
      </c>
      <c r="AC43" s="355">
        <v>13</v>
      </c>
      <c r="AD43" s="355">
        <v>0</v>
      </c>
      <c r="AE43" s="355">
        <v>0</v>
      </c>
      <c r="AF43" s="1043">
        <v>20.8</v>
      </c>
      <c r="AG43" s="1043">
        <v>0</v>
      </c>
      <c r="AH43" s="1043">
        <f t="shared" si="2"/>
        <v>20.8</v>
      </c>
      <c r="AI43" s="1043">
        <f t="shared" si="1"/>
        <v>22.256000000000004</v>
      </c>
    </row>
    <row r="44" spans="1:35" s="356" customFormat="1">
      <c r="A44" s="1051">
        <v>42</v>
      </c>
      <c r="B44" s="354" t="s">
        <v>5289</v>
      </c>
      <c r="C44" s="354" t="s">
        <v>5672</v>
      </c>
      <c r="D44" s="354" t="s">
        <v>5595</v>
      </c>
      <c r="E44" s="354" t="s">
        <v>5606</v>
      </c>
      <c r="F44" s="354" t="s">
        <v>16</v>
      </c>
      <c r="G44" s="354"/>
      <c r="H44" s="354"/>
      <c r="I44" s="354"/>
      <c r="J44" s="354"/>
      <c r="K44" s="354"/>
      <c r="L44" s="354"/>
      <c r="M44" s="354" t="s">
        <v>113</v>
      </c>
      <c r="N44" s="354" t="s">
        <v>113</v>
      </c>
      <c r="O44" s="354"/>
      <c r="P44" s="354"/>
      <c r="Q44" s="354"/>
      <c r="R44" s="354"/>
      <c r="S44" s="354"/>
      <c r="T44" s="354"/>
      <c r="U44" s="354" t="s">
        <v>5673</v>
      </c>
      <c r="V44" s="354" t="s">
        <v>68</v>
      </c>
      <c r="W44" s="354" t="s">
        <v>68</v>
      </c>
      <c r="X44" s="354" t="s">
        <v>68</v>
      </c>
      <c r="Y44" s="354" t="s">
        <v>68</v>
      </c>
      <c r="Z44" s="354" t="s">
        <v>69</v>
      </c>
      <c r="AA44" s="354"/>
      <c r="AB44" s="354">
        <v>18000000011</v>
      </c>
      <c r="AC44" s="355">
        <v>13</v>
      </c>
      <c r="AD44" s="355">
        <v>0</v>
      </c>
      <c r="AE44" s="355">
        <v>0</v>
      </c>
      <c r="AF44" s="1043">
        <v>20.8</v>
      </c>
      <c r="AG44" s="1043">
        <v>0</v>
      </c>
      <c r="AH44" s="1043">
        <f t="shared" si="2"/>
        <v>20.8</v>
      </c>
      <c r="AI44" s="1043">
        <f t="shared" si="1"/>
        <v>22.256000000000004</v>
      </c>
    </row>
    <row r="45" spans="1:35" s="356" customFormat="1">
      <c r="A45" s="1051">
        <v>43</v>
      </c>
      <c r="B45" s="354" t="s">
        <v>5289</v>
      </c>
      <c r="C45" s="354" t="s">
        <v>5674</v>
      </c>
      <c r="D45" s="354" t="s">
        <v>5595</v>
      </c>
      <c r="E45" s="354" t="s">
        <v>5606</v>
      </c>
      <c r="F45" s="354" t="s">
        <v>16</v>
      </c>
      <c r="G45" s="354"/>
      <c r="H45" s="354"/>
      <c r="I45" s="354"/>
      <c r="J45" s="354"/>
      <c r="K45" s="354"/>
      <c r="L45" s="354"/>
      <c r="M45" s="354" t="s">
        <v>113</v>
      </c>
      <c r="N45" s="354" t="s">
        <v>113</v>
      </c>
      <c r="O45" s="354"/>
      <c r="P45" s="354"/>
      <c r="Q45" s="354"/>
      <c r="R45" s="354"/>
      <c r="S45" s="354"/>
      <c r="T45" s="354"/>
      <c r="U45" s="354" t="s">
        <v>5675</v>
      </c>
      <c r="V45" s="354" t="s">
        <v>68</v>
      </c>
      <c r="W45" s="354" t="s">
        <v>68</v>
      </c>
      <c r="X45" s="354" t="s">
        <v>68</v>
      </c>
      <c r="Y45" s="354" t="s">
        <v>68</v>
      </c>
      <c r="Z45" s="354" t="s">
        <v>69</v>
      </c>
      <c r="AA45" s="354"/>
      <c r="AB45" s="354">
        <v>18000000011</v>
      </c>
      <c r="AC45" s="355">
        <v>13</v>
      </c>
      <c r="AD45" s="355">
        <v>0</v>
      </c>
      <c r="AE45" s="355">
        <v>0</v>
      </c>
      <c r="AF45" s="1043">
        <v>20.8</v>
      </c>
      <c r="AG45" s="1043">
        <v>0</v>
      </c>
      <c r="AH45" s="1043">
        <f t="shared" si="2"/>
        <v>20.8</v>
      </c>
      <c r="AI45" s="1043">
        <f t="shared" si="1"/>
        <v>22.256000000000004</v>
      </c>
    </row>
    <row r="46" spans="1:35" s="356" customFormat="1">
      <c r="A46" s="1051">
        <v>44</v>
      </c>
      <c r="B46" s="354" t="s">
        <v>5289</v>
      </c>
      <c r="C46" s="354" t="s">
        <v>5676</v>
      </c>
      <c r="D46" s="354" t="s">
        <v>5595</v>
      </c>
      <c r="E46" s="354" t="s">
        <v>5606</v>
      </c>
      <c r="F46" s="354" t="s">
        <v>16</v>
      </c>
      <c r="G46" s="354"/>
      <c r="H46" s="354"/>
      <c r="I46" s="354"/>
      <c r="J46" s="354"/>
      <c r="K46" s="354"/>
      <c r="L46" s="354"/>
      <c r="M46" s="354" t="s">
        <v>113</v>
      </c>
      <c r="N46" s="354" t="s">
        <v>113</v>
      </c>
      <c r="O46" s="354"/>
      <c r="P46" s="354"/>
      <c r="Q46" s="354"/>
      <c r="R46" s="354"/>
      <c r="S46" s="354"/>
      <c r="T46" s="354"/>
      <c r="U46" s="354" t="s">
        <v>5677</v>
      </c>
      <c r="V46" s="354" t="s">
        <v>68</v>
      </c>
      <c r="W46" s="354" t="s">
        <v>68</v>
      </c>
      <c r="X46" s="354" t="s">
        <v>68</v>
      </c>
      <c r="Y46" s="354" t="s">
        <v>68</v>
      </c>
      <c r="Z46" s="354" t="s">
        <v>69</v>
      </c>
      <c r="AA46" s="354"/>
      <c r="AB46" s="354">
        <v>18000000011</v>
      </c>
      <c r="AC46" s="355">
        <v>13</v>
      </c>
      <c r="AD46" s="355">
        <v>0</v>
      </c>
      <c r="AE46" s="355">
        <v>0</v>
      </c>
      <c r="AF46" s="1043">
        <v>20.8</v>
      </c>
      <c r="AG46" s="1043">
        <v>0</v>
      </c>
      <c r="AH46" s="1043">
        <f t="shared" si="2"/>
        <v>20.8</v>
      </c>
      <c r="AI46" s="1043">
        <f t="shared" si="1"/>
        <v>22.256000000000004</v>
      </c>
    </row>
    <row r="47" spans="1:35" s="356" customFormat="1">
      <c r="A47" s="1051">
        <v>45</v>
      </c>
      <c r="B47" s="354" t="s">
        <v>5289</v>
      </c>
      <c r="C47" s="354" t="s">
        <v>5678</v>
      </c>
      <c r="D47" s="354" t="s">
        <v>5595</v>
      </c>
      <c r="E47" s="354" t="s">
        <v>5606</v>
      </c>
      <c r="F47" s="354" t="s">
        <v>16</v>
      </c>
      <c r="G47" s="354"/>
      <c r="H47" s="354"/>
      <c r="I47" s="354"/>
      <c r="J47" s="354"/>
      <c r="K47" s="354"/>
      <c r="L47" s="354"/>
      <c r="M47" s="354" t="s">
        <v>113</v>
      </c>
      <c r="N47" s="354" t="s">
        <v>113</v>
      </c>
      <c r="O47" s="354"/>
      <c r="P47" s="354"/>
      <c r="Q47" s="354"/>
      <c r="R47" s="354"/>
      <c r="S47" s="354"/>
      <c r="T47" s="354"/>
      <c r="U47" s="354" t="s">
        <v>5679</v>
      </c>
      <c r="V47" s="354" t="s">
        <v>68</v>
      </c>
      <c r="W47" s="354" t="s">
        <v>68</v>
      </c>
      <c r="X47" s="354" t="s">
        <v>68</v>
      </c>
      <c r="Y47" s="354" t="s">
        <v>68</v>
      </c>
      <c r="Z47" s="354" t="s">
        <v>69</v>
      </c>
      <c r="AA47" s="354"/>
      <c r="AB47" s="354">
        <v>18000000011</v>
      </c>
      <c r="AC47" s="355">
        <v>13</v>
      </c>
      <c r="AD47" s="355">
        <v>0</v>
      </c>
      <c r="AE47" s="355">
        <v>0</v>
      </c>
      <c r="AF47" s="1043">
        <v>20.8</v>
      </c>
      <c r="AG47" s="1043">
        <v>0</v>
      </c>
      <c r="AH47" s="1043">
        <f t="shared" si="2"/>
        <v>20.8</v>
      </c>
      <c r="AI47" s="1043">
        <f t="shared" si="1"/>
        <v>22.256000000000004</v>
      </c>
    </row>
    <row r="48" spans="1:35" s="356" customFormat="1">
      <c r="A48" s="1051">
        <v>46</v>
      </c>
      <c r="B48" s="354" t="s">
        <v>5289</v>
      </c>
      <c r="C48" s="354" t="s">
        <v>5680</v>
      </c>
      <c r="D48" s="354" t="s">
        <v>5595</v>
      </c>
      <c r="E48" s="354" t="s">
        <v>5606</v>
      </c>
      <c r="F48" s="354" t="s">
        <v>16</v>
      </c>
      <c r="G48" s="354"/>
      <c r="H48" s="354"/>
      <c r="I48" s="354"/>
      <c r="J48" s="354"/>
      <c r="K48" s="354"/>
      <c r="L48" s="354"/>
      <c r="M48" s="354" t="s">
        <v>113</v>
      </c>
      <c r="N48" s="354" t="s">
        <v>113</v>
      </c>
      <c r="O48" s="354"/>
      <c r="P48" s="354"/>
      <c r="Q48" s="354"/>
      <c r="R48" s="354"/>
      <c r="S48" s="354"/>
      <c r="T48" s="354"/>
      <c r="U48" s="354" t="s">
        <v>5681</v>
      </c>
      <c r="V48" s="354" t="s">
        <v>68</v>
      </c>
      <c r="W48" s="354" t="s">
        <v>68</v>
      </c>
      <c r="X48" s="354" t="s">
        <v>68</v>
      </c>
      <c r="Y48" s="354" t="s">
        <v>68</v>
      </c>
      <c r="Z48" s="354" t="s">
        <v>69</v>
      </c>
      <c r="AA48" s="354"/>
      <c r="AB48" s="354">
        <v>18000000011</v>
      </c>
      <c r="AC48" s="355">
        <v>13</v>
      </c>
      <c r="AD48" s="355">
        <v>0</v>
      </c>
      <c r="AE48" s="355">
        <v>0</v>
      </c>
      <c r="AF48" s="1043">
        <v>20.8</v>
      </c>
      <c r="AG48" s="1043">
        <v>0</v>
      </c>
      <c r="AH48" s="1043">
        <f t="shared" si="2"/>
        <v>20.8</v>
      </c>
      <c r="AI48" s="1043">
        <f t="shared" si="1"/>
        <v>22.256000000000004</v>
      </c>
    </row>
    <row r="49" spans="1:35" s="356" customFormat="1">
      <c r="A49" s="1051">
        <v>47</v>
      </c>
      <c r="B49" s="354" t="s">
        <v>5289</v>
      </c>
      <c r="C49" s="354" t="s">
        <v>5682</v>
      </c>
      <c r="D49" s="354" t="s">
        <v>5595</v>
      </c>
      <c r="E49" s="354" t="s">
        <v>5606</v>
      </c>
      <c r="F49" s="354" t="s">
        <v>16</v>
      </c>
      <c r="G49" s="354"/>
      <c r="H49" s="354"/>
      <c r="I49" s="354"/>
      <c r="J49" s="354"/>
      <c r="K49" s="354"/>
      <c r="L49" s="354"/>
      <c r="M49" s="354" t="s">
        <v>113</v>
      </c>
      <c r="N49" s="354" t="s">
        <v>113</v>
      </c>
      <c r="O49" s="354"/>
      <c r="P49" s="354"/>
      <c r="Q49" s="354"/>
      <c r="R49" s="354"/>
      <c r="S49" s="354"/>
      <c r="T49" s="354"/>
      <c r="U49" s="354" t="s">
        <v>5683</v>
      </c>
      <c r="V49" s="354" t="s">
        <v>68</v>
      </c>
      <c r="W49" s="354" t="s">
        <v>68</v>
      </c>
      <c r="X49" s="354" t="s">
        <v>68</v>
      </c>
      <c r="Y49" s="354" t="s">
        <v>68</v>
      </c>
      <c r="Z49" s="354" t="s">
        <v>69</v>
      </c>
      <c r="AA49" s="354"/>
      <c r="AB49" s="354">
        <v>18000000011</v>
      </c>
      <c r="AC49" s="355">
        <v>13</v>
      </c>
      <c r="AD49" s="355">
        <v>0</v>
      </c>
      <c r="AE49" s="355">
        <v>0</v>
      </c>
      <c r="AF49" s="1043">
        <v>20.8</v>
      </c>
      <c r="AG49" s="1043">
        <v>0</v>
      </c>
      <c r="AH49" s="1043">
        <f t="shared" si="2"/>
        <v>20.8</v>
      </c>
      <c r="AI49" s="1043">
        <f t="shared" si="1"/>
        <v>22.256000000000004</v>
      </c>
    </row>
    <row r="50" spans="1:35" s="356" customFormat="1">
      <c r="A50" s="1051">
        <v>48</v>
      </c>
      <c r="B50" s="354" t="s">
        <v>5289</v>
      </c>
      <c r="C50" s="354" t="s">
        <v>5684</v>
      </c>
      <c r="D50" s="354" t="s">
        <v>5595</v>
      </c>
      <c r="E50" s="354" t="s">
        <v>5606</v>
      </c>
      <c r="F50" s="354" t="s">
        <v>16</v>
      </c>
      <c r="G50" s="354"/>
      <c r="H50" s="354"/>
      <c r="I50" s="354"/>
      <c r="J50" s="354"/>
      <c r="K50" s="354"/>
      <c r="L50" s="354"/>
      <c r="M50" s="354" t="s">
        <v>113</v>
      </c>
      <c r="N50" s="354" t="s">
        <v>113</v>
      </c>
      <c r="O50" s="354"/>
      <c r="P50" s="354"/>
      <c r="Q50" s="354"/>
      <c r="R50" s="354"/>
      <c r="S50" s="354"/>
      <c r="T50" s="354"/>
      <c r="U50" s="354" t="s">
        <v>5685</v>
      </c>
      <c r="V50" s="354" t="s">
        <v>68</v>
      </c>
      <c r="W50" s="354" t="s">
        <v>68</v>
      </c>
      <c r="X50" s="354" t="s">
        <v>68</v>
      </c>
      <c r="Y50" s="354" t="s">
        <v>68</v>
      </c>
      <c r="Z50" s="354" t="s">
        <v>69</v>
      </c>
      <c r="AA50" s="354"/>
      <c r="AB50" s="354">
        <v>18000000011</v>
      </c>
      <c r="AC50" s="355">
        <v>13</v>
      </c>
      <c r="AD50" s="355">
        <v>0</v>
      </c>
      <c r="AE50" s="355">
        <v>0</v>
      </c>
      <c r="AF50" s="1043">
        <v>20.8</v>
      </c>
      <c r="AG50" s="1043">
        <v>0</v>
      </c>
      <c r="AH50" s="1043">
        <f t="shared" si="2"/>
        <v>20.8</v>
      </c>
      <c r="AI50" s="1043">
        <f t="shared" si="1"/>
        <v>22.256000000000004</v>
      </c>
    </row>
    <row r="51" spans="1:35" s="356" customFormat="1">
      <c r="A51" s="1051">
        <v>49</v>
      </c>
      <c r="B51" s="354" t="s">
        <v>5289</v>
      </c>
      <c r="C51" s="354" t="s">
        <v>5686</v>
      </c>
      <c r="D51" s="354" t="s">
        <v>5595</v>
      </c>
      <c r="E51" s="354" t="s">
        <v>5606</v>
      </c>
      <c r="F51" s="354" t="s">
        <v>16</v>
      </c>
      <c r="G51" s="354"/>
      <c r="H51" s="354"/>
      <c r="I51" s="354"/>
      <c r="J51" s="354"/>
      <c r="K51" s="354"/>
      <c r="L51" s="354"/>
      <c r="M51" s="354" t="s">
        <v>113</v>
      </c>
      <c r="N51" s="354" t="s">
        <v>113</v>
      </c>
      <c r="O51" s="354"/>
      <c r="P51" s="354"/>
      <c r="Q51" s="354"/>
      <c r="R51" s="354"/>
      <c r="S51" s="354"/>
      <c r="T51" s="354"/>
      <c r="U51" s="354" t="s">
        <v>5687</v>
      </c>
      <c r="V51" s="354" t="s">
        <v>68</v>
      </c>
      <c r="W51" s="354" t="s">
        <v>68</v>
      </c>
      <c r="X51" s="354" t="s">
        <v>68</v>
      </c>
      <c r="Y51" s="354" t="s">
        <v>68</v>
      </c>
      <c r="Z51" s="354" t="s">
        <v>69</v>
      </c>
      <c r="AA51" s="354"/>
      <c r="AB51" s="354">
        <v>18000000011</v>
      </c>
      <c r="AC51" s="355">
        <v>13</v>
      </c>
      <c r="AD51" s="355">
        <v>0</v>
      </c>
      <c r="AE51" s="355">
        <v>0</v>
      </c>
      <c r="AF51" s="1043">
        <v>20.8</v>
      </c>
      <c r="AG51" s="1043">
        <v>0</v>
      </c>
      <c r="AH51" s="1043">
        <f t="shared" si="2"/>
        <v>20.8</v>
      </c>
      <c r="AI51" s="1043">
        <f t="shared" si="1"/>
        <v>22.256000000000004</v>
      </c>
    </row>
    <row r="52" spans="1:35" s="356" customFormat="1">
      <c r="A52" s="1051">
        <v>50</v>
      </c>
      <c r="B52" s="354" t="s">
        <v>5289</v>
      </c>
      <c r="C52" s="354" t="s">
        <v>5688</v>
      </c>
      <c r="D52" s="354" t="s">
        <v>5595</v>
      </c>
      <c r="E52" s="354" t="s">
        <v>5606</v>
      </c>
      <c r="F52" s="354" t="s">
        <v>16</v>
      </c>
      <c r="G52" s="354"/>
      <c r="H52" s="354"/>
      <c r="I52" s="354"/>
      <c r="J52" s="354"/>
      <c r="K52" s="354"/>
      <c r="L52" s="354"/>
      <c r="M52" s="354" t="s">
        <v>113</v>
      </c>
      <c r="N52" s="354" t="s">
        <v>113</v>
      </c>
      <c r="O52" s="354"/>
      <c r="P52" s="354"/>
      <c r="Q52" s="354"/>
      <c r="R52" s="354"/>
      <c r="S52" s="354"/>
      <c r="T52" s="354"/>
      <c r="U52" s="354" t="s">
        <v>5689</v>
      </c>
      <c r="V52" s="354" t="s">
        <v>68</v>
      </c>
      <c r="W52" s="354" t="s">
        <v>68</v>
      </c>
      <c r="X52" s="354" t="s">
        <v>68</v>
      </c>
      <c r="Y52" s="354" t="s">
        <v>68</v>
      </c>
      <c r="Z52" s="354" t="s">
        <v>69</v>
      </c>
      <c r="AA52" s="354"/>
      <c r="AB52" s="354">
        <v>18000000011</v>
      </c>
      <c r="AC52" s="355">
        <v>13</v>
      </c>
      <c r="AD52" s="355">
        <v>0</v>
      </c>
      <c r="AE52" s="355">
        <v>0</v>
      </c>
      <c r="AF52" s="1043">
        <v>20.8</v>
      </c>
      <c r="AG52" s="1043">
        <v>0</v>
      </c>
      <c r="AH52" s="1043">
        <f t="shared" si="2"/>
        <v>20.8</v>
      </c>
      <c r="AI52" s="1043">
        <f t="shared" si="1"/>
        <v>22.256000000000004</v>
      </c>
    </row>
    <row r="53" spans="1:35" s="356" customFormat="1">
      <c r="A53" s="1051">
        <v>51</v>
      </c>
      <c r="B53" s="354" t="s">
        <v>5289</v>
      </c>
      <c r="C53" s="354" t="s">
        <v>5690</v>
      </c>
      <c r="D53" s="354" t="s">
        <v>5595</v>
      </c>
      <c r="E53" s="354" t="s">
        <v>5606</v>
      </c>
      <c r="F53" s="354" t="s">
        <v>16</v>
      </c>
      <c r="G53" s="354"/>
      <c r="H53" s="354"/>
      <c r="I53" s="354"/>
      <c r="J53" s="354"/>
      <c r="K53" s="354"/>
      <c r="L53" s="354"/>
      <c r="M53" s="354" t="s">
        <v>113</v>
      </c>
      <c r="N53" s="354" t="s">
        <v>113</v>
      </c>
      <c r="O53" s="354"/>
      <c r="P53" s="354"/>
      <c r="Q53" s="354"/>
      <c r="R53" s="354"/>
      <c r="S53" s="354"/>
      <c r="T53" s="354"/>
      <c r="U53" s="354" t="s">
        <v>5691</v>
      </c>
      <c r="V53" s="354" t="s">
        <v>68</v>
      </c>
      <c r="W53" s="354" t="s">
        <v>68</v>
      </c>
      <c r="X53" s="354" t="s">
        <v>68</v>
      </c>
      <c r="Y53" s="354" t="s">
        <v>68</v>
      </c>
      <c r="Z53" s="354" t="s">
        <v>69</v>
      </c>
      <c r="AA53" s="354"/>
      <c r="AB53" s="354">
        <v>18000000011</v>
      </c>
      <c r="AC53" s="355">
        <v>13</v>
      </c>
      <c r="AD53" s="355">
        <v>0</v>
      </c>
      <c r="AE53" s="355">
        <v>0</v>
      </c>
      <c r="AF53" s="1043">
        <v>20.8</v>
      </c>
      <c r="AG53" s="1043">
        <v>0</v>
      </c>
      <c r="AH53" s="1043">
        <f t="shared" si="2"/>
        <v>20.8</v>
      </c>
      <c r="AI53" s="1043">
        <f t="shared" si="1"/>
        <v>22.256000000000004</v>
      </c>
    </row>
    <row r="54" spans="1:35" s="356" customFormat="1">
      <c r="A54" s="1051">
        <v>52</v>
      </c>
      <c r="B54" s="354" t="s">
        <v>5289</v>
      </c>
      <c r="C54" s="354" t="s">
        <v>5692</v>
      </c>
      <c r="D54" s="354" t="s">
        <v>5595</v>
      </c>
      <c r="E54" s="354" t="s">
        <v>5606</v>
      </c>
      <c r="F54" s="354" t="s">
        <v>16</v>
      </c>
      <c r="G54" s="354"/>
      <c r="H54" s="354"/>
      <c r="I54" s="354"/>
      <c r="J54" s="354"/>
      <c r="K54" s="354"/>
      <c r="L54" s="354"/>
      <c r="M54" s="354" t="s">
        <v>113</v>
      </c>
      <c r="N54" s="354" t="s">
        <v>113</v>
      </c>
      <c r="O54" s="354"/>
      <c r="P54" s="354"/>
      <c r="Q54" s="354"/>
      <c r="R54" s="354"/>
      <c r="S54" s="354"/>
      <c r="T54" s="354"/>
      <c r="U54" s="354" t="s">
        <v>5693</v>
      </c>
      <c r="V54" s="354" t="s">
        <v>68</v>
      </c>
      <c r="W54" s="354" t="s">
        <v>68</v>
      </c>
      <c r="X54" s="354" t="s">
        <v>68</v>
      </c>
      <c r="Y54" s="354" t="s">
        <v>68</v>
      </c>
      <c r="Z54" s="354" t="s">
        <v>69</v>
      </c>
      <c r="AA54" s="354"/>
      <c r="AB54" s="354">
        <v>18000000011</v>
      </c>
      <c r="AC54" s="355">
        <v>13</v>
      </c>
      <c r="AD54" s="355">
        <v>0</v>
      </c>
      <c r="AE54" s="355">
        <v>0</v>
      </c>
      <c r="AF54" s="1043">
        <v>20.8</v>
      </c>
      <c r="AG54" s="1043">
        <v>0</v>
      </c>
      <c r="AH54" s="1043">
        <f t="shared" si="2"/>
        <v>20.8</v>
      </c>
      <c r="AI54" s="1043">
        <f t="shared" si="1"/>
        <v>22.256000000000004</v>
      </c>
    </row>
    <row r="55" spans="1:35" s="356" customFormat="1">
      <c r="A55" s="1051">
        <v>53</v>
      </c>
      <c r="B55" s="354" t="s">
        <v>5289</v>
      </c>
      <c r="C55" s="354" t="s">
        <v>5694</v>
      </c>
      <c r="D55" s="354" t="s">
        <v>5595</v>
      </c>
      <c r="E55" s="354" t="s">
        <v>5606</v>
      </c>
      <c r="F55" s="354" t="s">
        <v>16</v>
      </c>
      <c r="G55" s="354"/>
      <c r="H55" s="354"/>
      <c r="I55" s="354"/>
      <c r="J55" s="354"/>
      <c r="K55" s="354"/>
      <c r="L55" s="354"/>
      <c r="M55" s="354" t="s">
        <v>113</v>
      </c>
      <c r="N55" s="354" t="s">
        <v>113</v>
      </c>
      <c r="O55" s="354"/>
      <c r="P55" s="354"/>
      <c r="Q55" s="354"/>
      <c r="R55" s="354"/>
      <c r="S55" s="354"/>
      <c r="T55" s="354"/>
      <c r="U55" s="354" t="s">
        <v>5695</v>
      </c>
      <c r="V55" s="354" t="s">
        <v>68</v>
      </c>
      <c r="W55" s="354" t="s">
        <v>68</v>
      </c>
      <c r="X55" s="354" t="s">
        <v>68</v>
      </c>
      <c r="Y55" s="354" t="s">
        <v>68</v>
      </c>
      <c r="Z55" s="354" t="s">
        <v>69</v>
      </c>
      <c r="AA55" s="354"/>
      <c r="AB55" s="354">
        <v>18000000011</v>
      </c>
      <c r="AC55" s="355">
        <v>13</v>
      </c>
      <c r="AD55" s="355">
        <v>0</v>
      </c>
      <c r="AE55" s="355">
        <v>0</v>
      </c>
      <c r="AF55" s="1043">
        <v>20.8</v>
      </c>
      <c r="AG55" s="1043">
        <v>0</v>
      </c>
      <c r="AH55" s="1043">
        <f t="shared" si="2"/>
        <v>20.8</v>
      </c>
      <c r="AI55" s="1043">
        <f t="shared" si="1"/>
        <v>22.256000000000004</v>
      </c>
    </row>
    <row r="56" spans="1:35" s="356" customFormat="1">
      <c r="A56" s="1051">
        <v>54</v>
      </c>
      <c r="B56" s="354" t="s">
        <v>5289</v>
      </c>
      <c r="C56" s="354" t="s">
        <v>5696</v>
      </c>
      <c r="D56" s="354" t="s">
        <v>5595</v>
      </c>
      <c r="E56" s="354" t="s">
        <v>5606</v>
      </c>
      <c r="F56" s="354" t="s">
        <v>16</v>
      </c>
      <c r="G56" s="354"/>
      <c r="H56" s="354"/>
      <c r="I56" s="354"/>
      <c r="J56" s="354"/>
      <c r="K56" s="354"/>
      <c r="L56" s="354"/>
      <c r="M56" s="354" t="s">
        <v>113</v>
      </c>
      <c r="N56" s="354" t="s">
        <v>113</v>
      </c>
      <c r="O56" s="354"/>
      <c r="P56" s="354"/>
      <c r="Q56" s="354"/>
      <c r="R56" s="354"/>
      <c r="S56" s="354"/>
      <c r="T56" s="354"/>
      <c r="U56" s="354" t="s">
        <v>5697</v>
      </c>
      <c r="V56" s="354" t="s">
        <v>68</v>
      </c>
      <c r="W56" s="354" t="s">
        <v>68</v>
      </c>
      <c r="X56" s="354" t="s">
        <v>68</v>
      </c>
      <c r="Y56" s="354" t="s">
        <v>68</v>
      </c>
      <c r="Z56" s="354" t="s">
        <v>69</v>
      </c>
      <c r="AA56" s="354"/>
      <c r="AB56" s="354">
        <v>18000000011</v>
      </c>
      <c r="AC56" s="355">
        <v>13</v>
      </c>
      <c r="AD56" s="355">
        <v>0</v>
      </c>
      <c r="AE56" s="355">
        <v>0</v>
      </c>
      <c r="AF56" s="1043">
        <v>20.8</v>
      </c>
      <c r="AG56" s="1043">
        <v>0</v>
      </c>
      <c r="AH56" s="1043">
        <f t="shared" si="2"/>
        <v>20.8</v>
      </c>
      <c r="AI56" s="1043">
        <f t="shared" si="1"/>
        <v>22.256000000000004</v>
      </c>
    </row>
    <row r="57" spans="1:35" s="356" customFormat="1">
      <c r="A57" s="1051">
        <v>55</v>
      </c>
      <c r="B57" s="354" t="s">
        <v>5289</v>
      </c>
      <c r="C57" s="354" t="s">
        <v>5698</v>
      </c>
      <c r="D57" s="354" t="s">
        <v>5595</v>
      </c>
      <c r="E57" s="354" t="s">
        <v>5606</v>
      </c>
      <c r="F57" s="354" t="s">
        <v>16</v>
      </c>
      <c r="G57" s="354"/>
      <c r="H57" s="354"/>
      <c r="I57" s="354"/>
      <c r="J57" s="354"/>
      <c r="K57" s="354"/>
      <c r="L57" s="354"/>
      <c r="M57" s="354" t="s">
        <v>113</v>
      </c>
      <c r="N57" s="354" t="s">
        <v>113</v>
      </c>
      <c r="O57" s="354"/>
      <c r="P57" s="354"/>
      <c r="Q57" s="354"/>
      <c r="R57" s="354"/>
      <c r="S57" s="354"/>
      <c r="T57" s="354"/>
      <c r="U57" s="354" t="s">
        <v>5699</v>
      </c>
      <c r="V57" s="354" t="s">
        <v>68</v>
      </c>
      <c r="W57" s="354" t="s">
        <v>68</v>
      </c>
      <c r="X57" s="354" t="s">
        <v>68</v>
      </c>
      <c r="Y57" s="354" t="s">
        <v>68</v>
      </c>
      <c r="Z57" s="354" t="s">
        <v>69</v>
      </c>
      <c r="AA57" s="354"/>
      <c r="AB57" s="354">
        <v>18000000011</v>
      </c>
      <c r="AC57" s="355">
        <v>13</v>
      </c>
      <c r="AD57" s="355">
        <v>0</v>
      </c>
      <c r="AE57" s="355">
        <v>0</v>
      </c>
      <c r="AF57" s="1043">
        <v>20.8</v>
      </c>
      <c r="AG57" s="1043">
        <v>0</v>
      </c>
      <c r="AH57" s="1043">
        <f t="shared" si="2"/>
        <v>20.8</v>
      </c>
      <c r="AI57" s="1043">
        <f t="shared" si="1"/>
        <v>22.256000000000004</v>
      </c>
    </row>
    <row r="58" spans="1:35" s="356" customFormat="1">
      <c r="A58" s="1051">
        <v>56</v>
      </c>
      <c r="B58" s="354" t="s">
        <v>5289</v>
      </c>
      <c r="C58" s="354" t="s">
        <v>5700</v>
      </c>
      <c r="D58" s="354" t="s">
        <v>5595</v>
      </c>
      <c r="E58" s="354" t="s">
        <v>5606</v>
      </c>
      <c r="F58" s="354" t="s">
        <v>16</v>
      </c>
      <c r="G58" s="354"/>
      <c r="H58" s="354"/>
      <c r="I58" s="354"/>
      <c r="J58" s="354"/>
      <c r="K58" s="354"/>
      <c r="L58" s="354"/>
      <c r="M58" s="354" t="s">
        <v>113</v>
      </c>
      <c r="N58" s="354" t="s">
        <v>113</v>
      </c>
      <c r="O58" s="354"/>
      <c r="P58" s="354"/>
      <c r="Q58" s="354"/>
      <c r="R58" s="354"/>
      <c r="S58" s="354"/>
      <c r="T58" s="354"/>
      <c r="U58" s="354" t="s">
        <v>5701</v>
      </c>
      <c r="V58" s="354" t="s">
        <v>68</v>
      </c>
      <c r="W58" s="354" t="s">
        <v>68</v>
      </c>
      <c r="X58" s="354" t="s">
        <v>68</v>
      </c>
      <c r="Y58" s="354" t="s">
        <v>68</v>
      </c>
      <c r="Z58" s="354" t="s">
        <v>69</v>
      </c>
      <c r="AA58" s="354"/>
      <c r="AB58" s="354">
        <v>18000000011</v>
      </c>
      <c r="AC58" s="355">
        <v>13</v>
      </c>
      <c r="AD58" s="355">
        <v>0</v>
      </c>
      <c r="AE58" s="355">
        <v>0</v>
      </c>
      <c r="AF58" s="1043">
        <v>20.8</v>
      </c>
      <c r="AG58" s="1043">
        <v>0</v>
      </c>
      <c r="AH58" s="1043">
        <f t="shared" si="2"/>
        <v>20.8</v>
      </c>
      <c r="AI58" s="1043">
        <f t="shared" si="1"/>
        <v>22.256000000000004</v>
      </c>
    </row>
    <row r="59" spans="1:35" s="356" customFormat="1">
      <c r="A59" s="1051">
        <v>57</v>
      </c>
      <c r="B59" s="354" t="s">
        <v>5289</v>
      </c>
      <c r="C59" s="354" t="s">
        <v>5702</v>
      </c>
      <c r="D59" s="354" t="s">
        <v>5595</v>
      </c>
      <c r="E59" s="354" t="s">
        <v>5606</v>
      </c>
      <c r="F59" s="354" t="s">
        <v>16</v>
      </c>
      <c r="G59" s="354"/>
      <c r="H59" s="354"/>
      <c r="I59" s="354"/>
      <c r="J59" s="354"/>
      <c r="K59" s="354"/>
      <c r="L59" s="354"/>
      <c r="M59" s="354" t="s">
        <v>113</v>
      </c>
      <c r="N59" s="354" t="s">
        <v>113</v>
      </c>
      <c r="O59" s="354"/>
      <c r="P59" s="354"/>
      <c r="Q59" s="354"/>
      <c r="R59" s="354"/>
      <c r="S59" s="354"/>
      <c r="T59" s="354"/>
      <c r="U59" s="354" t="s">
        <v>5703</v>
      </c>
      <c r="V59" s="354" t="s">
        <v>68</v>
      </c>
      <c r="W59" s="354" t="s">
        <v>68</v>
      </c>
      <c r="X59" s="354" t="s">
        <v>68</v>
      </c>
      <c r="Y59" s="354" t="s">
        <v>68</v>
      </c>
      <c r="Z59" s="354" t="s">
        <v>69</v>
      </c>
      <c r="AA59" s="354"/>
      <c r="AB59" s="354">
        <v>18000000011</v>
      </c>
      <c r="AC59" s="355">
        <v>13</v>
      </c>
      <c r="AD59" s="355">
        <v>0</v>
      </c>
      <c r="AE59" s="355">
        <v>0</v>
      </c>
      <c r="AF59" s="1043">
        <v>20.8</v>
      </c>
      <c r="AG59" s="1043">
        <v>0</v>
      </c>
      <c r="AH59" s="1043">
        <f t="shared" si="2"/>
        <v>20.8</v>
      </c>
      <c r="AI59" s="1043">
        <f t="shared" si="1"/>
        <v>22.256000000000004</v>
      </c>
    </row>
    <row r="60" spans="1:35" s="356" customFormat="1">
      <c r="A60" s="1051">
        <v>58</v>
      </c>
      <c r="B60" s="354" t="s">
        <v>5289</v>
      </c>
      <c r="C60" s="354" t="s">
        <v>5704</v>
      </c>
      <c r="D60" s="354" t="s">
        <v>5595</v>
      </c>
      <c r="E60" s="354" t="s">
        <v>5606</v>
      </c>
      <c r="F60" s="354" t="s">
        <v>16</v>
      </c>
      <c r="G60" s="354"/>
      <c r="H60" s="354"/>
      <c r="I60" s="354"/>
      <c r="J60" s="354"/>
      <c r="K60" s="354"/>
      <c r="L60" s="354"/>
      <c r="M60" s="354" t="s">
        <v>113</v>
      </c>
      <c r="N60" s="354" t="s">
        <v>113</v>
      </c>
      <c r="O60" s="354"/>
      <c r="P60" s="354"/>
      <c r="Q60" s="354"/>
      <c r="R60" s="354"/>
      <c r="S60" s="354"/>
      <c r="T60" s="354"/>
      <c r="U60" s="354" t="s">
        <v>5705</v>
      </c>
      <c r="V60" s="354" t="s">
        <v>68</v>
      </c>
      <c r="W60" s="354" t="s">
        <v>68</v>
      </c>
      <c r="X60" s="354" t="s">
        <v>68</v>
      </c>
      <c r="Y60" s="354" t="s">
        <v>68</v>
      </c>
      <c r="Z60" s="354" t="s">
        <v>69</v>
      </c>
      <c r="AA60" s="354"/>
      <c r="AB60" s="354">
        <v>18000000011</v>
      </c>
      <c r="AC60" s="355">
        <v>13</v>
      </c>
      <c r="AD60" s="355">
        <v>0</v>
      </c>
      <c r="AE60" s="355">
        <v>0</v>
      </c>
      <c r="AF60" s="1043">
        <v>20.8</v>
      </c>
      <c r="AG60" s="1043">
        <v>0</v>
      </c>
      <c r="AH60" s="1043">
        <f t="shared" si="2"/>
        <v>20.8</v>
      </c>
      <c r="AI60" s="1043">
        <f t="shared" si="1"/>
        <v>22.256000000000004</v>
      </c>
    </row>
    <row r="61" spans="1:35" s="356" customFormat="1">
      <c r="A61" s="1051">
        <v>59</v>
      </c>
      <c r="B61" s="354" t="s">
        <v>5289</v>
      </c>
      <c r="C61" s="354" t="s">
        <v>5706</v>
      </c>
      <c r="D61" s="354" t="s">
        <v>5595</v>
      </c>
      <c r="E61" s="354" t="s">
        <v>5606</v>
      </c>
      <c r="F61" s="354" t="s">
        <v>16</v>
      </c>
      <c r="G61" s="354"/>
      <c r="H61" s="354"/>
      <c r="I61" s="354"/>
      <c r="J61" s="354"/>
      <c r="K61" s="354"/>
      <c r="L61" s="354"/>
      <c r="M61" s="354" t="s">
        <v>113</v>
      </c>
      <c r="N61" s="354" t="s">
        <v>113</v>
      </c>
      <c r="O61" s="354"/>
      <c r="P61" s="354"/>
      <c r="Q61" s="354"/>
      <c r="R61" s="354"/>
      <c r="S61" s="354"/>
      <c r="T61" s="354"/>
      <c r="U61" s="354" t="s">
        <v>5707</v>
      </c>
      <c r="V61" s="354" t="s">
        <v>68</v>
      </c>
      <c r="W61" s="354" t="s">
        <v>68</v>
      </c>
      <c r="X61" s="354" t="s">
        <v>68</v>
      </c>
      <c r="Y61" s="354" t="s">
        <v>68</v>
      </c>
      <c r="Z61" s="354" t="s">
        <v>69</v>
      </c>
      <c r="AA61" s="354"/>
      <c r="AB61" s="354">
        <v>18000000011</v>
      </c>
      <c r="AC61" s="355">
        <v>13</v>
      </c>
      <c r="AD61" s="355">
        <v>0</v>
      </c>
      <c r="AE61" s="355">
        <v>0</v>
      </c>
      <c r="AF61" s="1043">
        <v>20.8</v>
      </c>
      <c r="AG61" s="1043">
        <v>0</v>
      </c>
      <c r="AH61" s="1043">
        <f t="shared" si="2"/>
        <v>20.8</v>
      </c>
      <c r="AI61" s="1043">
        <f t="shared" si="1"/>
        <v>22.256000000000004</v>
      </c>
    </row>
    <row r="62" spans="1:35" s="356" customFormat="1">
      <c r="A62" s="1051">
        <v>60</v>
      </c>
      <c r="B62" s="354" t="s">
        <v>5289</v>
      </c>
      <c r="C62" s="354" t="s">
        <v>5708</v>
      </c>
      <c r="D62" s="354" t="s">
        <v>5595</v>
      </c>
      <c r="E62" s="354" t="s">
        <v>5606</v>
      </c>
      <c r="F62" s="354" t="s">
        <v>16</v>
      </c>
      <c r="G62" s="354"/>
      <c r="H62" s="354"/>
      <c r="I62" s="354"/>
      <c r="J62" s="354"/>
      <c r="K62" s="354"/>
      <c r="L62" s="354"/>
      <c r="M62" s="354" t="s">
        <v>113</v>
      </c>
      <c r="N62" s="354" t="s">
        <v>113</v>
      </c>
      <c r="O62" s="354"/>
      <c r="P62" s="354"/>
      <c r="Q62" s="354"/>
      <c r="R62" s="354"/>
      <c r="S62" s="354"/>
      <c r="T62" s="354"/>
      <c r="U62" s="354" t="s">
        <v>5709</v>
      </c>
      <c r="V62" s="354" t="s">
        <v>68</v>
      </c>
      <c r="W62" s="354" t="s">
        <v>68</v>
      </c>
      <c r="X62" s="354" t="s">
        <v>68</v>
      </c>
      <c r="Y62" s="354" t="s">
        <v>68</v>
      </c>
      <c r="Z62" s="354" t="s">
        <v>69</v>
      </c>
      <c r="AA62" s="354"/>
      <c r="AB62" s="354">
        <v>18000000011</v>
      </c>
      <c r="AC62" s="355">
        <v>13</v>
      </c>
      <c r="AD62" s="355">
        <v>0</v>
      </c>
      <c r="AE62" s="355">
        <v>0</v>
      </c>
      <c r="AF62" s="1043">
        <v>20.8</v>
      </c>
      <c r="AG62" s="1043">
        <v>0</v>
      </c>
      <c r="AH62" s="1043">
        <f t="shared" si="2"/>
        <v>20.8</v>
      </c>
      <c r="AI62" s="1043">
        <f t="shared" si="1"/>
        <v>22.256000000000004</v>
      </c>
    </row>
    <row r="63" spans="1:35" s="356" customFormat="1">
      <c r="A63" s="1051">
        <v>61</v>
      </c>
      <c r="B63" s="354" t="s">
        <v>5289</v>
      </c>
      <c r="C63" s="354" t="s">
        <v>5710</v>
      </c>
      <c r="D63" s="354" t="s">
        <v>5595</v>
      </c>
      <c r="E63" s="354" t="s">
        <v>5606</v>
      </c>
      <c r="F63" s="354" t="s">
        <v>16</v>
      </c>
      <c r="G63" s="354"/>
      <c r="H63" s="354"/>
      <c r="I63" s="354"/>
      <c r="J63" s="354"/>
      <c r="K63" s="354"/>
      <c r="L63" s="354"/>
      <c r="M63" s="354" t="s">
        <v>113</v>
      </c>
      <c r="N63" s="354" t="s">
        <v>113</v>
      </c>
      <c r="O63" s="354"/>
      <c r="P63" s="354"/>
      <c r="Q63" s="354"/>
      <c r="R63" s="354"/>
      <c r="S63" s="354"/>
      <c r="T63" s="354"/>
      <c r="U63" s="354" t="s">
        <v>5711</v>
      </c>
      <c r="V63" s="354" t="s">
        <v>68</v>
      </c>
      <c r="W63" s="354" t="s">
        <v>68</v>
      </c>
      <c r="X63" s="354" t="s">
        <v>68</v>
      </c>
      <c r="Y63" s="354" t="s">
        <v>68</v>
      </c>
      <c r="Z63" s="354" t="s">
        <v>69</v>
      </c>
      <c r="AA63" s="354"/>
      <c r="AB63" s="354">
        <v>18000000011</v>
      </c>
      <c r="AC63" s="355">
        <v>13</v>
      </c>
      <c r="AD63" s="355">
        <v>0</v>
      </c>
      <c r="AE63" s="355">
        <v>0</v>
      </c>
      <c r="AF63" s="1043">
        <v>20.8</v>
      </c>
      <c r="AG63" s="1043">
        <v>0</v>
      </c>
      <c r="AH63" s="1043">
        <f t="shared" si="2"/>
        <v>20.8</v>
      </c>
      <c r="AI63" s="1043">
        <f t="shared" si="1"/>
        <v>22.256000000000004</v>
      </c>
    </row>
    <row r="64" spans="1:35" s="356" customFormat="1">
      <c r="A64" s="1051">
        <v>62</v>
      </c>
      <c r="B64" s="354" t="s">
        <v>5289</v>
      </c>
      <c r="C64" s="354" t="s">
        <v>5712</v>
      </c>
      <c r="D64" s="354" t="s">
        <v>5595</v>
      </c>
      <c r="E64" s="354" t="s">
        <v>5606</v>
      </c>
      <c r="F64" s="354" t="s">
        <v>16</v>
      </c>
      <c r="G64" s="354"/>
      <c r="H64" s="354"/>
      <c r="I64" s="354"/>
      <c r="J64" s="354"/>
      <c r="K64" s="354"/>
      <c r="L64" s="354"/>
      <c r="M64" s="354" t="s">
        <v>113</v>
      </c>
      <c r="N64" s="354" t="s">
        <v>113</v>
      </c>
      <c r="O64" s="354"/>
      <c r="P64" s="354"/>
      <c r="Q64" s="354"/>
      <c r="R64" s="354"/>
      <c r="S64" s="354"/>
      <c r="T64" s="354"/>
      <c r="U64" s="354" t="s">
        <v>5713</v>
      </c>
      <c r="V64" s="354" t="s">
        <v>68</v>
      </c>
      <c r="W64" s="354" t="s">
        <v>68</v>
      </c>
      <c r="X64" s="354" t="s">
        <v>68</v>
      </c>
      <c r="Y64" s="354" t="s">
        <v>68</v>
      </c>
      <c r="Z64" s="354" t="s">
        <v>69</v>
      </c>
      <c r="AA64" s="354"/>
      <c r="AB64" s="354">
        <v>18000000011</v>
      </c>
      <c r="AC64" s="355">
        <v>13</v>
      </c>
      <c r="AD64" s="355">
        <v>0</v>
      </c>
      <c r="AE64" s="355">
        <v>0</v>
      </c>
      <c r="AF64" s="1043">
        <v>20.8</v>
      </c>
      <c r="AG64" s="1043">
        <v>0</v>
      </c>
      <c r="AH64" s="1043">
        <f t="shared" si="2"/>
        <v>20.8</v>
      </c>
      <c r="AI64" s="1043">
        <f t="shared" si="1"/>
        <v>22.256000000000004</v>
      </c>
    </row>
    <row r="65" spans="1:35" s="356" customFormat="1">
      <c r="A65" s="1051">
        <v>63</v>
      </c>
      <c r="B65" s="354" t="s">
        <v>5289</v>
      </c>
      <c r="C65" s="354" t="s">
        <v>5714</v>
      </c>
      <c r="D65" s="354" t="s">
        <v>5595</v>
      </c>
      <c r="E65" s="354" t="s">
        <v>5606</v>
      </c>
      <c r="F65" s="354" t="s">
        <v>16</v>
      </c>
      <c r="G65" s="354"/>
      <c r="H65" s="354"/>
      <c r="I65" s="354"/>
      <c r="J65" s="354"/>
      <c r="K65" s="354"/>
      <c r="L65" s="354"/>
      <c r="M65" s="354" t="s">
        <v>113</v>
      </c>
      <c r="N65" s="354" t="s">
        <v>113</v>
      </c>
      <c r="O65" s="354"/>
      <c r="P65" s="354"/>
      <c r="Q65" s="354"/>
      <c r="R65" s="354"/>
      <c r="S65" s="354"/>
      <c r="T65" s="354"/>
      <c r="U65" s="354" t="s">
        <v>5715</v>
      </c>
      <c r="V65" s="354" t="s">
        <v>68</v>
      </c>
      <c r="W65" s="354" t="s">
        <v>68</v>
      </c>
      <c r="X65" s="354" t="s">
        <v>68</v>
      </c>
      <c r="Y65" s="354" t="s">
        <v>68</v>
      </c>
      <c r="Z65" s="354" t="s">
        <v>69</v>
      </c>
      <c r="AA65" s="354"/>
      <c r="AB65" s="354">
        <v>18000000011</v>
      </c>
      <c r="AC65" s="355">
        <v>13</v>
      </c>
      <c r="AD65" s="355">
        <v>0</v>
      </c>
      <c r="AE65" s="355">
        <v>0</v>
      </c>
      <c r="AF65" s="1043">
        <v>20.8</v>
      </c>
      <c r="AG65" s="1043">
        <v>0</v>
      </c>
      <c r="AH65" s="1043">
        <f t="shared" si="2"/>
        <v>20.8</v>
      </c>
      <c r="AI65" s="1043">
        <f t="shared" si="1"/>
        <v>22.256000000000004</v>
      </c>
    </row>
    <row r="66" spans="1:35" s="356" customFormat="1">
      <c r="A66" s="1051">
        <v>64</v>
      </c>
      <c r="B66" s="354" t="s">
        <v>5289</v>
      </c>
      <c r="C66" s="354" t="s">
        <v>5716</v>
      </c>
      <c r="D66" s="354" t="s">
        <v>5595</v>
      </c>
      <c r="E66" s="354" t="s">
        <v>5606</v>
      </c>
      <c r="F66" s="354" t="s">
        <v>16</v>
      </c>
      <c r="G66" s="354"/>
      <c r="H66" s="354"/>
      <c r="I66" s="354"/>
      <c r="J66" s="354"/>
      <c r="K66" s="354"/>
      <c r="L66" s="354"/>
      <c r="M66" s="354" t="s">
        <v>113</v>
      </c>
      <c r="N66" s="354" t="s">
        <v>113</v>
      </c>
      <c r="O66" s="354"/>
      <c r="P66" s="354"/>
      <c r="Q66" s="354"/>
      <c r="R66" s="354"/>
      <c r="S66" s="354"/>
      <c r="T66" s="354"/>
      <c r="U66" s="354" t="s">
        <v>5717</v>
      </c>
      <c r="V66" s="354" t="s">
        <v>68</v>
      </c>
      <c r="W66" s="354" t="s">
        <v>68</v>
      </c>
      <c r="X66" s="354" t="s">
        <v>68</v>
      </c>
      <c r="Y66" s="354" t="s">
        <v>68</v>
      </c>
      <c r="Z66" s="354" t="s">
        <v>69</v>
      </c>
      <c r="AA66" s="354"/>
      <c r="AB66" s="354">
        <v>18000000011</v>
      </c>
      <c r="AC66" s="355">
        <v>13</v>
      </c>
      <c r="AD66" s="355">
        <v>0</v>
      </c>
      <c r="AE66" s="355">
        <v>0</v>
      </c>
      <c r="AF66" s="1043">
        <v>20.8</v>
      </c>
      <c r="AG66" s="1043">
        <v>0</v>
      </c>
      <c r="AH66" s="1043">
        <f t="shared" si="2"/>
        <v>20.8</v>
      </c>
      <c r="AI66" s="1043">
        <f t="shared" si="1"/>
        <v>22.256000000000004</v>
      </c>
    </row>
    <row r="67" spans="1:35" s="356" customFormat="1">
      <c r="A67" s="1051">
        <v>65</v>
      </c>
      <c r="B67" s="354" t="s">
        <v>5289</v>
      </c>
      <c r="C67" s="354" t="s">
        <v>5718</v>
      </c>
      <c r="D67" s="354" t="s">
        <v>5595</v>
      </c>
      <c r="E67" s="354" t="s">
        <v>5606</v>
      </c>
      <c r="F67" s="354" t="s">
        <v>16</v>
      </c>
      <c r="G67" s="354"/>
      <c r="H67" s="354"/>
      <c r="I67" s="354"/>
      <c r="J67" s="354"/>
      <c r="K67" s="354"/>
      <c r="L67" s="354"/>
      <c r="M67" s="354" t="s">
        <v>113</v>
      </c>
      <c r="N67" s="354" t="s">
        <v>113</v>
      </c>
      <c r="O67" s="354"/>
      <c r="P67" s="354"/>
      <c r="Q67" s="354"/>
      <c r="R67" s="354"/>
      <c r="S67" s="354"/>
      <c r="T67" s="354"/>
      <c r="U67" s="354" t="s">
        <v>5719</v>
      </c>
      <c r="V67" s="354" t="s">
        <v>68</v>
      </c>
      <c r="W67" s="354" t="s">
        <v>68</v>
      </c>
      <c r="X67" s="354" t="s">
        <v>68</v>
      </c>
      <c r="Y67" s="354" t="s">
        <v>68</v>
      </c>
      <c r="Z67" s="354" t="s">
        <v>69</v>
      </c>
      <c r="AA67" s="354"/>
      <c r="AB67" s="354">
        <v>18000000011</v>
      </c>
      <c r="AC67" s="355">
        <v>13</v>
      </c>
      <c r="AD67" s="355">
        <v>0</v>
      </c>
      <c r="AE67" s="355">
        <v>0</v>
      </c>
      <c r="AF67" s="1043">
        <v>20.8</v>
      </c>
      <c r="AG67" s="1043">
        <v>0</v>
      </c>
      <c r="AH67" s="1043">
        <f t="shared" ref="AH67:AH98" si="3">AF67-AG67</f>
        <v>20.8</v>
      </c>
      <c r="AI67" s="1043">
        <f t="shared" si="1"/>
        <v>22.256000000000004</v>
      </c>
    </row>
    <row r="68" spans="1:35" s="356" customFormat="1">
      <c r="A68" s="1051">
        <v>66</v>
      </c>
      <c r="B68" s="354" t="s">
        <v>5289</v>
      </c>
      <c r="C68" s="354" t="s">
        <v>5720</v>
      </c>
      <c r="D68" s="354" t="s">
        <v>5595</v>
      </c>
      <c r="E68" s="354" t="s">
        <v>5606</v>
      </c>
      <c r="F68" s="354" t="s">
        <v>16</v>
      </c>
      <c r="G68" s="354"/>
      <c r="H68" s="354"/>
      <c r="I68" s="354"/>
      <c r="J68" s="354"/>
      <c r="K68" s="354"/>
      <c r="L68" s="354"/>
      <c r="M68" s="354" t="s">
        <v>113</v>
      </c>
      <c r="N68" s="354" t="s">
        <v>113</v>
      </c>
      <c r="O68" s="354"/>
      <c r="P68" s="354"/>
      <c r="Q68" s="354"/>
      <c r="R68" s="354"/>
      <c r="S68" s="354"/>
      <c r="T68" s="354"/>
      <c r="U68" s="354" t="s">
        <v>5721</v>
      </c>
      <c r="V68" s="354" t="s">
        <v>68</v>
      </c>
      <c r="W68" s="354" t="s">
        <v>68</v>
      </c>
      <c r="X68" s="354" t="s">
        <v>68</v>
      </c>
      <c r="Y68" s="354" t="s">
        <v>68</v>
      </c>
      <c r="Z68" s="354" t="s">
        <v>69</v>
      </c>
      <c r="AA68" s="354"/>
      <c r="AB68" s="354">
        <v>18000000011</v>
      </c>
      <c r="AC68" s="355">
        <v>13</v>
      </c>
      <c r="AD68" s="355">
        <v>0</v>
      </c>
      <c r="AE68" s="355">
        <v>0</v>
      </c>
      <c r="AF68" s="1043">
        <v>20.8</v>
      </c>
      <c r="AG68" s="1043">
        <v>0</v>
      </c>
      <c r="AH68" s="1043">
        <f t="shared" si="3"/>
        <v>20.8</v>
      </c>
      <c r="AI68" s="1043">
        <f t="shared" ref="AI68:AI115" si="4">AF68*1.07</f>
        <v>22.256000000000004</v>
      </c>
    </row>
    <row r="69" spans="1:35" s="356" customFormat="1">
      <c r="A69" s="1051">
        <v>67</v>
      </c>
      <c r="B69" s="354" t="s">
        <v>5289</v>
      </c>
      <c r="C69" s="354" t="s">
        <v>5722</v>
      </c>
      <c r="D69" s="354" t="s">
        <v>5595</v>
      </c>
      <c r="E69" s="354" t="s">
        <v>5606</v>
      </c>
      <c r="F69" s="354" t="s">
        <v>16</v>
      </c>
      <c r="G69" s="354"/>
      <c r="H69" s="354"/>
      <c r="I69" s="354"/>
      <c r="J69" s="354"/>
      <c r="K69" s="354"/>
      <c r="L69" s="354"/>
      <c r="M69" s="354" t="s">
        <v>113</v>
      </c>
      <c r="N69" s="354" t="s">
        <v>113</v>
      </c>
      <c r="O69" s="354"/>
      <c r="P69" s="354"/>
      <c r="Q69" s="354"/>
      <c r="R69" s="354"/>
      <c r="S69" s="354"/>
      <c r="T69" s="354"/>
      <c r="U69" s="354" t="s">
        <v>5723</v>
      </c>
      <c r="V69" s="354" t="s">
        <v>68</v>
      </c>
      <c r="W69" s="354" t="s">
        <v>68</v>
      </c>
      <c r="X69" s="354" t="s">
        <v>68</v>
      </c>
      <c r="Y69" s="354" t="s">
        <v>68</v>
      </c>
      <c r="Z69" s="354" t="s">
        <v>69</v>
      </c>
      <c r="AA69" s="354"/>
      <c r="AB69" s="354">
        <v>18000000011</v>
      </c>
      <c r="AC69" s="355">
        <v>13</v>
      </c>
      <c r="AD69" s="355">
        <v>0</v>
      </c>
      <c r="AE69" s="355">
        <v>0</v>
      </c>
      <c r="AF69" s="1043">
        <v>20.8</v>
      </c>
      <c r="AG69" s="1043">
        <v>0</v>
      </c>
      <c r="AH69" s="1043">
        <f t="shared" si="3"/>
        <v>20.8</v>
      </c>
      <c r="AI69" s="1043">
        <f t="shared" si="4"/>
        <v>22.256000000000004</v>
      </c>
    </row>
    <row r="70" spans="1:35" s="356" customFormat="1">
      <c r="A70" s="1051">
        <v>68</v>
      </c>
      <c r="B70" s="354" t="s">
        <v>5289</v>
      </c>
      <c r="C70" s="354" t="s">
        <v>5724</v>
      </c>
      <c r="D70" s="354" t="s">
        <v>5595</v>
      </c>
      <c r="E70" s="354" t="s">
        <v>5606</v>
      </c>
      <c r="F70" s="354" t="s">
        <v>16</v>
      </c>
      <c r="G70" s="354"/>
      <c r="H70" s="354"/>
      <c r="I70" s="354"/>
      <c r="J70" s="354"/>
      <c r="K70" s="354"/>
      <c r="L70" s="354"/>
      <c r="M70" s="354" t="s">
        <v>113</v>
      </c>
      <c r="N70" s="354" t="s">
        <v>113</v>
      </c>
      <c r="O70" s="354"/>
      <c r="P70" s="354"/>
      <c r="Q70" s="354"/>
      <c r="R70" s="354"/>
      <c r="S70" s="354"/>
      <c r="T70" s="354"/>
      <c r="U70" s="354" t="s">
        <v>5725</v>
      </c>
      <c r="V70" s="354" t="s">
        <v>68</v>
      </c>
      <c r="W70" s="354" t="s">
        <v>68</v>
      </c>
      <c r="X70" s="354" t="s">
        <v>68</v>
      </c>
      <c r="Y70" s="354" t="s">
        <v>68</v>
      </c>
      <c r="Z70" s="354" t="s">
        <v>69</v>
      </c>
      <c r="AA70" s="354"/>
      <c r="AB70" s="354">
        <v>18000000011</v>
      </c>
      <c r="AC70" s="355">
        <v>13</v>
      </c>
      <c r="AD70" s="355">
        <v>0</v>
      </c>
      <c r="AE70" s="355">
        <v>0</v>
      </c>
      <c r="AF70" s="1043">
        <v>20.8</v>
      </c>
      <c r="AG70" s="1043">
        <v>0</v>
      </c>
      <c r="AH70" s="1043">
        <f t="shared" si="3"/>
        <v>20.8</v>
      </c>
      <c r="AI70" s="1043">
        <f t="shared" si="4"/>
        <v>22.256000000000004</v>
      </c>
    </row>
    <row r="71" spans="1:35" s="356" customFormat="1">
      <c r="A71" s="1051">
        <v>69</v>
      </c>
      <c r="B71" s="354" t="s">
        <v>5289</v>
      </c>
      <c r="C71" s="354" t="s">
        <v>5726</v>
      </c>
      <c r="D71" s="354" t="s">
        <v>5595</v>
      </c>
      <c r="E71" s="354" t="s">
        <v>5606</v>
      </c>
      <c r="F71" s="354" t="s">
        <v>16</v>
      </c>
      <c r="G71" s="354"/>
      <c r="H71" s="354"/>
      <c r="I71" s="354"/>
      <c r="J71" s="354"/>
      <c r="K71" s="354"/>
      <c r="L71" s="354"/>
      <c r="M71" s="354" t="s">
        <v>113</v>
      </c>
      <c r="N71" s="354" t="s">
        <v>113</v>
      </c>
      <c r="O71" s="354"/>
      <c r="P71" s="354"/>
      <c r="Q71" s="354"/>
      <c r="R71" s="354"/>
      <c r="S71" s="354"/>
      <c r="T71" s="354"/>
      <c r="U71" s="354" t="s">
        <v>5727</v>
      </c>
      <c r="V71" s="354" t="s">
        <v>68</v>
      </c>
      <c r="W71" s="354" t="s">
        <v>68</v>
      </c>
      <c r="X71" s="354" t="s">
        <v>68</v>
      </c>
      <c r="Y71" s="354" t="s">
        <v>68</v>
      </c>
      <c r="Z71" s="354" t="s">
        <v>69</v>
      </c>
      <c r="AA71" s="354"/>
      <c r="AB71" s="354">
        <v>18000000011</v>
      </c>
      <c r="AC71" s="355">
        <v>13</v>
      </c>
      <c r="AD71" s="355">
        <v>0</v>
      </c>
      <c r="AE71" s="355">
        <v>0</v>
      </c>
      <c r="AF71" s="1043">
        <v>20.8</v>
      </c>
      <c r="AG71" s="1043">
        <v>0</v>
      </c>
      <c r="AH71" s="1043">
        <f t="shared" si="3"/>
        <v>20.8</v>
      </c>
      <c r="AI71" s="1043">
        <f t="shared" si="4"/>
        <v>22.256000000000004</v>
      </c>
    </row>
    <row r="72" spans="1:35" s="356" customFormat="1">
      <c r="A72" s="1051">
        <v>70</v>
      </c>
      <c r="B72" s="354" t="s">
        <v>5289</v>
      </c>
      <c r="C72" s="354" t="s">
        <v>5728</v>
      </c>
      <c r="D72" s="354" t="s">
        <v>5595</v>
      </c>
      <c r="E72" s="354" t="s">
        <v>5606</v>
      </c>
      <c r="F72" s="354" t="s">
        <v>16</v>
      </c>
      <c r="G72" s="354"/>
      <c r="H72" s="354"/>
      <c r="I72" s="354"/>
      <c r="J72" s="354"/>
      <c r="K72" s="354"/>
      <c r="L72" s="354"/>
      <c r="M72" s="354" t="s">
        <v>113</v>
      </c>
      <c r="N72" s="354" t="s">
        <v>113</v>
      </c>
      <c r="O72" s="354"/>
      <c r="P72" s="354"/>
      <c r="Q72" s="354"/>
      <c r="R72" s="354"/>
      <c r="S72" s="354"/>
      <c r="T72" s="354"/>
      <c r="U72" s="354" t="s">
        <v>5729</v>
      </c>
      <c r="V72" s="354" t="s">
        <v>68</v>
      </c>
      <c r="W72" s="354" t="s">
        <v>68</v>
      </c>
      <c r="X72" s="354" t="s">
        <v>68</v>
      </c>
      <c r="Y72" s="354" t="s">
        <v>68</v>
      </c>
      <c r="Z72" s="354" t="s">
        <v>69</v>
      </c>
      <c r="AA72" s="354"/>
      <c r="AB72" s="354">
        <v>18000000011</v>
      </c>
      <c r="AC72" s="355">
        <v>13</v>
      </c>
      <c r="AD72" s="355">
        <v>0</v>
      </c>
      <c r="AE72" s="355">
        <v>0</v>
      </c>
      <c r="AF72" s="1043">
        <v>20.8</v>
      </c>
      <c r="AG72" s="1043">
        <v>0</v>
      </c>
      <c r="AH72" s="1043">
        <f t="shared" si="3"/>
        <v>20.8</v>
      </c>
      <c r="AI72" s="1043">
        <f t="shared" si="4"/>
        <v>22.256000000000004</v>
      </c>
    </row>
    <row r="73" spans="1:35" s="356" customFormat="1">
      <c r="A73" s="1051">
        <v>71</v>
      </c>
      <c r="B73" s="354" t="s">
        <v>5289</v>
      </c>
      <c r="C73" s="354" t="s">
        <v>5730</v>
      </c>
      <c r="D73" s="354" t="s">
        <v>5595</v>
      </c>
      <c r="E73" s="354" t="s">
        <v>5606</v>
      </c>
      <c r="F73" s="354" t="s">
        <v>16</v>
      </c>
      <c r="G73" s="354"/>
      <c r="H73" s="354"/>
      <c r="I73" s="354"/>
      <c r="J73" s="354"/>
      <c r="K73" s="354"/>
      <c r="L73" s="354"/>
      <c r="M73" s="354" t="s">
        <v>113</v>
      </c>
      <c r="N73" s="354" t="s">
        <v>113</v>
      </c>
      <c r="O73" s="354"/>
      <c r="P73" s="354"/>
      <c r="Q73" s="354"/>
      <c r="R73" s="354"/>
      <c r="S73" s="354"/>
      <c r="T73" s="354"/>
      <c r="U73" s="354" t="s">
        <v>5731</v>
      </c>
      <c r="V73" s="354" t="s">
        <v>68</v>
      </c>
      <c r="W73" s="354" t="s">
        <v>68</v>
      </c>
      <c r="X73" s="354" t="s">
        <v>68</v>
      </c>
      <c r="Y73" s="354" t="s">
        <v>68</v>
      </c>
      <c r="Z73" s="354" t="s">
        <v>69</v>
      </c>
      <c r="AA73" s="354"/>
      <c r="AB73" s="354">
        <v>18000000011</v>
      </c>
      <c r="AC73" s="355">
        <v>13</v>
      </c>
      <c r="AD73" s="355">
        <v>0</v>
      </c>
      <c r="AE73" s="355">
        <v>0</v>
      </c>
      <c r="AF73" s="1043">
        <v>20.8</v>
      </c>
      <c r="AG73" s="1043">
        <v>0</v>
      </c>
      <c r="AH73" s="1043">
        <f t="shared" si="3"/>
        <v>20.8</v>
      </c>
      <c r="AI73" s="1043">
        <f t="shared" si="4"/>
        <v>22.256000000000004</v>
      </c>
    </row>
    <row r="74" spans="1:35" s="356" customFormat="1">
      <c r="A74" s="1051">
        <v>72</v>
      </c>
      <c r="B74" s="354" t="s">
        <v>5289</v>
      </c>
      <c r="C74" s="354" t="s">
        <v>5732</v>
      </c>
      <c r="D74" s="354" t="s">
        <v>5595</v>
      </c>
      <c r="E74" s="354" t="s">
        <v>5606</v>
      </c>
      <c r="F74" s="354" t="s">
        <v>16</v>
      </c>
      <c r="G74" s="354"/>
      <c r="H74" s="354"/>
      <c r="I74" s="354"/>
      <c r="J74" s="354"/>
      <c r="K74" s="354"/>
      <c r="L74" s="354"/>
      <c r="M74" s="354" t="s">
        <v>113</v>
      </c>
      <c r="N74" s="354" t="s">
        <v>113</v>
      </c>
      <c r="O74" s="354"/>
      <c r="P74" s="354"/>
      <c r="Q74" s="354"/>
      <c r="R74" s="354"/>
      <c r="S74" s="354"/>
      <c r="T74" s="354"/>
      <c r="U74" s="354" t="s">
        <v>5733</v>
      </c>
      <c r="V74" s="354" t="s">
        <v>68</v>
      </c>
      <c r="W74" s="354" t="s">
        <v>68</v>
      </c>
      <c r="X74" s="354" t="s">
        <v>68</v>
      </c>
      <c r="Y74" s="354" t="s">
        <v>68</v>
      </c>
      <c r="Z74" s="354" t="s">
        <v>69</v>
      </c>
      <c r="AA74" s="354"/>
      <c r="AB74" s="354">
        <v>18000000011</v>
      </c>
      <c r="AC74" s="355">
        <v>13</v>
      </c>
      <c r="AD74" s="355">
        <v>0</v>
      </c>
      <c r="AE74" s="355">
        <v>0</v>
      </c>
      <c r="AF74" s="1043">
        <v>20.8</v>
      </c>
      <c r="AG74" s="1043">
        <v>0</v>
      </c>
      <c r="AH74" s="1043">
        <f t="shared" si="3"/>
        <v>20.8</v>
      </c>
      <c r="AI74" s="1043">
        <f t="shared" si="4"/>
        <v>22.256000000000004</v>
      </c>
    </row>
    <row r="75" spans="1:35" s="356" customFormat="1">
      <c r="A75" s="1051">
        <v>73</v>
      </c>
      <c r="B75" s="354" t="s">
        <v>5289</v>
      </c>
      <c r="C75" s="354" t="s">
        <v>5734</v>
      </c>
      <c r="D75" s="354" t="s">
        <v>5595</v>
      </c>
      <c r="E75" s="354" t="s">
        <v>5606</v>
      </c>
      <c r="F75" s="354" t="s">
        <v>16</v>
      </c>
      <c r="G75" s="354"/>
      <c r="H75" s="354"/>
      <c r="I75" s="354"/>
      <c r="J75" s="354"/>
      <c r="K75" s="354"/>
      <c r="L75" s="354"/>
      <c r="M75" s="354" t="s">
        <v>113</v>
      </c>
      <c r="N75" s="354" t="s">
        <v>113</v>
      </c>
      <c r="O75" s="354"/>
      <c r="P75" s="354"/>
      <c r="Q75" s="354"/>
      <c r="R75" s="354"/>
      <c r="S75" s="354"/>
      <c r="T75" s="354"/>
      <c r="U75" s="354" t="s">
        <v>5735</v>
      </c>
      <c r="V75" s="354" t="s">
        <v>68</v>
      </c>
      <c r="W75" s="354" t="s">
        <v>68</v>
      </c>
      <c r="X75" s="354" t="s">
        <v>68</v>
      </c>
      <c r="Y75" s="354" t="s">
        <v>68</v>
      </c>
      <c r="Z75" s="354" t="s">
        <v>69</v>
      </c>
      <c r="AA75" s="354"/>
      <c r="AB75" s="354">
        <v>18000000011</v>
      </c>
      <c r="AC75" s="355">
        <v>13</v>
      </c>
      <c r="AD75" s="355">
        <v>0</v>
      </c>
      <c r="AE75" s="355">
        <v>0</v>
      </c>
      <c r="AF75" s="1043">
        <v>20.8</v>
      </c>
      <c r="AG75" s="1043">
        <v>0</v>
      </c>
      <c r="AH75" s="1043">
        <f t="shared" si="3"/>
        <v>20.8</v>
      </c>
      <c r="AI75" s="1043">
        <f t="shared" si="4"/>
        <v>22.256000000000004</v>
      </c>
    </row>
    <row r="76" spans="1:35" s="356" customFormat="1">
      <c r="A76" s="1051">
        <v>74</v>
      </c>
      <c r="B76" s="354" t="s">
        <v>5289</v>
      </c>
      <c r="C76" s="354" t="s">
        <v>5736</v>
      </c>
      <c r="D76" s="354" t="s">
        <v>5595</v>
      </c>
      <c r="E76" s="354" t="s">
        <v>5606</v>
      </c>
      <c r="F76" s="354" t="s">
        <v>16</v>
      </c>
      <c r="G76" s="354"/>
      <c r="H76" s="354"/>
      <c r="I76" s="354"/>
      <c r="J76" s="354"/>
      <c r="K76" s="354"/>
      <c r="L76" s="354"/>
      <c r="M76" s="354" t="s">
        <v>113</v>
      </c>
      <c r="N76" s="354" t="s">
        <v>113</v>
      </c>
      <c r="O76" s="354"/>
      <c r="P76" s="354"/>
      <c r="Q76" s="354"/>
      <c r="R76" s="354"/>
      <c r="S76" s="354"/>
      <c r="T76" s="354"/>
      <c r="U76" s="354" t="s">
        <v>5737</v>
      </c>
      <c r="V76" s="354" t="s">
        <v>68</v>
      </c>
      <c r="W76" s="354" t="s">
        <v>68</v>
      </c>
      <c r="X76" s="354" t="s">
        <v>68</v>
      </c>
      <c r="Y76" s="354" t="s">
        <v>68</v>
      </c>
      <c r="Z76" s="354" t="s">
        <v>69</v>
      </c>
      <c r="AA76" s="354"/>
      <c r="AB76" s="354">
        <v>18000000011</v>
      </c>
      <c r="AC76" s="355">
        <v>13</v>
      </c>
      <c r="AD76" s="355">
        <v>0</v>
      </c>
      <c r="AE76" s="355">
        <v>0</v>
      </c>
      <c r="AF76" s="1043">
        <v>20.8</v>
      </c>
      <c r="AG76" s="1043">
        <v>0</v>
      </c>
      <c r="AH76" s="1043">
        <f t="shared" si="3"/>
        <v>20.8</v>
      </c>
      <c r="AI76" s="1043">
        <f t="shared" si="4"/>
        <v>22.256000000000004</v>
      </c>
    </row>
    <row r="77" spans="1:35" s="356" customFormat="1">
      <c r="A77" s="1051">
        <v>75</v>
      </c>
      <c r="B77" s="354" t="s">
        <v>5289</v>
      </c>
      <c r="C77" s="354" t="s">
        <v>5738</v>
      </c>
      <c r="D77" s="354" t="s">
        <v>5595</v>
      </c>
      <c r="E77" s="354" t="s">
        <v>5606</v>
      </c>
      <c r="F77" s="354" t="s">
        <v>16</v>
      </c>
      <c r="G77" s="354"/>
      <c r="H77" s="354"/>
      <c r="I77" s="354"/>
      <c r="J77" s="354"/>
      <c r="K77" s="354"/>
      <c r="L77" s="354"/>
      <c r="M77" s="354" t="s">
        <v>113</v>
      </c>
      <c r="N77" s="354" t="s">
        <v>113</v>
      </c>
      <c r="O77" s="354"/>
      <c r="P77" s="354"/>
      <c r="Q77" s="354"/>
      <c r="R77" s="354"/>
      <c r="S77" s="354"/>
      <c r="T77" s="354"/>
      <c r="U77" s="354" t="s">
        <v>5739</v>
      </c>
      <c r="V77" s="354" t="s">
        <v>68</v>
      </c>
      <c r="W77" s="354" t="s">
        <v>68</v>
      </c>
      <c r="X77" s="354" t="s">
        <v>68</v>
      </c>
      <c r="Y77" s="354" t="s">
        <v>68</v>
      </c>
      <c r="Z77" s="354" t="s">
        <v>69</v>
      </c>
      <c r="AA77" s="354"/>
      <c r="AB77" s="354">
        <v>18000000011</v>
      </c>
      <c r="AC77" s="355">
        <v>13</v>
      </c>
      <c r="AD77" s="355">
        <v>0</v>
      </c>
      <c r="AE77" s="355">
        <v>0</v>
      </c>
      <c r="AF77" s="1043">
        <v>20.8</v>
      </c>
      <c r="AG77" s="1043">
        <v>0</v>
      </c>
      <c r="AH77" s="1043">
        <f t="shared" si="3"/>
        <v>20.8</v>
      </c>
      <c r="AI77" s="1043">
        <f t="shared" si="4"/>
        <v>22.256000000000004</v>
      </c>
    </row>
    <row r="78" spans="1:35" s="356" customFormat="1">
      <c r="A78" s="1051">
        <v>76</v>
      </c>
      <c r="B78" s="354" t="s">
        <v>5289</v>
      </c>
      <c r="C78" s="354" t="s">
        <v>5740</v>
      </c>
      <c r="D78" s="354" t="s">
        <v>5595</v>
      </c>
      <c r="E78" s="354" t="s">
        <v>5606</v>
      </c>
      <c r="F78" s="354" t="s">
        <v>16</v>
      </c>
      <c r="G78" s="354"/>
      <c r="H78" s="354"/>
      <c r="I78" s="354"/>
      <c r="J78" s="354"/>
      <c r="K78" s="354"/>
      <c r="L78" s="354"/>
      <c r="M78" s="354" t="s">
        <v>113</v>
      </c>
      <c r="N78" s="354" t="s">
        <v>113</v>
      </c>
      <c r="O78" s="354"/>
      <c r="P78" s="354"/>
      <c r="Q78" s="354"/>
      <c r="R78" s="354"/>
      <c r="S78" s="354"/>
      <c r="T78" s="354"/>
      <c r="U78" s="354" t="s">
        <v>5741</v>
      </c>
      <c r="V78" s="354" t="s">
        <v>68</v>
      </c>
      <c r="W78" s="354" t="s">
        <v>68</v>
      </c>
      <c r="X78" s="354" t="s">
        <v>68</v>
      </c>
      <c r="Y78" s="354" t="s">
        <v>68</v>
      </c>
      <c r="Z78" s="354" t="s">
        <v>69</v>
      </c>
      <c r="AA78" s="354"/>
      <c r="AB78" s="354">
        <v>18000000011</v>
      </c>
      <c r="AC78" s="355">
        <v>13</v>
      </c>
      <c r="AD78" s="355">
        <v>0</v>
      </c>
      <c r="AE78" s="355">
        <v>0</v>
      </c>
      <c r="AF78" s="1043">
        <v>20.8</v>
      </c>
      <c r="AG78" s="1043">
        <v>0</v>
      </c>
      <c r="AH78" s="1043">
        <f t="shared" si="3"/>
        <v>20.8</v>
      </c>
      <c r="AI78" s="1043">
        <f t="shared" si="4"/>
        <v>22.256000000000004</v>
      </c>
    </row>
    <row r="79" spans="1:35" s="356" customFormat="1">
      <c r="A79" s="1051">
        <v>77</v>
      </c>
      <c r="B79" s="354" t="s">
        <v>5289</v>
      </c>
      <c r="C79" s="354" t="s">
        <v>5742</v>
      </c>
      <c r="D79" s="354" t="s">
        <v>5595</v>
      </c>
      <c r="E79" s="354" t="s">
        <v>5606</v>
      </c>
      <c r="F79" s="354" t="s">
        <v>16</v>
      </c>
      <c r="G79" s="354"/>
      <c r="H79" s="354"/>
      <c r="I79" s="354"/>
      <c r="J79" s="354"/>
      <c r="K79" s="354"/>
      <c r="L79" s="354"/>
      <c r="M79" s="354" t="s">
        <v>113</v>
      </c>
      <c r="N79" s="354" t="s">
        <v>113</v>
      </c>
      <c r="O79" s="354"/>
      <c r="P79" s="354"/>
      <c r="Q79" s="354"/>
      <c r="R79" s="354"/>
      <c r="S79" s="354"/>
      <c r="T79" s="354"/>
      <c r="U79" s="354" t="s">
        <v>5743</v>
      </c>
      <c r="V79" s="354" t="s">
        <v>68</v>
      </c>
      <c r="W79" s="354" t="s">
        <v>68</v>
      </c>
      <c r="X79" s="354" t="s">
        <v>68</v>
      </c>
      <c r="Y79" s="354" t="s">
        <v>68</v>
      </c>
      <c r="Z79" s="354" t="s">
        <v>69</v>
      </c>
      <c r="AA79" s="354"/>
      <c r="AB79" s="354">
        <v>18000000011</v>
      </c>
      <c r="AC79" s="355">
        <v>13</v>
      </c>
      <c r="AD79" s="355">
        <v>0</v>
      </c>
      <c r="AE79" s="355">
        <v>0</v>
      </c>
      <c r="AF79" s="1043">
        <v>20.8</v>
      </c>
      <c r="AG79" s="1043">
        <v>0</v>
      </c>
      <c r="AH79" s="1043">
        <f t="shared" si="3"/>
        <v>20.8</v>
      </c>
      <c r="AI79" s="1043">
        <f t="shared" si="4"/>
        <v>22.256000000000004</v>
      </c>
    </row>
    <row r="80" spans="1:35" s="356" customFormat="1">
      <c r="A80" s="1051">
        <v>78</v>
      </c>
      <c r="B80" s="354" t="s">
        <v>5289</v>
      </c>
      <c r="C80" s="354" t="s">
        <v>5744</v>
      </c>
      <c r="D80" s="354" t="s">
        <v>5595</v>
      </c>
      <c r="E80" s="354" t="s">
        <v>5606</v>
      </c>
      <c r="F80" s="354" t="s">
        <v>16</v>
      </c>
      <c r="G80" s="354"/>
      <c r="H80" s="354"/>
      <c r="I80" s="354"/>
      <c r="J80" s="354"/>
      <c r="K80" s="354"/>
      <c r="L80" s="354"/>
      <c r="M80" s="354" t="s">
        <v>113</v>
      </c>
      <c r="N80" s="354" t="s">
        <v>113</v>
      </c>
      <c r="O80" s="354"/>
      <c r="P80" s="354"/>
      <c r="Q80" s="354"/>
      <c r="R80" s="354"/>
      <c r="S80" s="354"/>
      <c r="T80" s="354"/>
      <c r="U80" s="354" t="s">
        <v>5745</v>
      </c>
      <c r="V80" s="354" t="s">
        <v>68</v>
      </c>
      <c r="W80" s="354" t="s">
        <v>68</v>
      </c>
      <c r="X80" s="354" t="s">
        <v>68</v>
      </c>
      <c r="Y80" s="354" t="s">
        <v>68</v>
      </c>
      <c r="Z80" s="354" t="s">
        <v>69</v>
      </c>
      <c r="AA80" s="354"/>
      <c r="AB80" s="354">
        <v>18000000011</v>
      </c>
      <c r="AC80" s="355">
        <v>13</v>
      </c>
      <c r="AD80" s="355">
        <v>0</v>
      </c>
      <c r="AE80" s="355">
        <v>0</v>
      </c>
      <c r="AF80" s="1043">
        <v>20.8</v>
      </c>
      <c r="AG80" s="1043">
        <v>0</v>
      </c>
      <c r="AH80" s="1043">
        <f t="shared" si="3"/>
        <v>20.8</v>
      </c>
      <c r="AI80" s="1043">
        <f t="shared" si="4"/>
        <v>22.256000000000004</v>
      </c>
    </row>
    <row r="81" spans="1:35" s="356" customFormat="1">
      <c r="A81" s="1051">
        <v>79</v>
      </c>
      <c r="B81" s="354" t="s">
        <v>5289</v>
      </c>
      <c r="C81" s="354" t="s">
        <v>5746</v>
      </c>
      <c r="D81" s="354" t="s">
        <v>5595</v>
      </c>
      <c r="E81" s="354" t="s">
        <v>5606</v>
      </c>
      <c r="F81" s="354" t="s">
        <v>16</v>
      </c>
      <c r="G81" s="354"/>
      <c r="H81" s="354"/>
      <c r="I81" s="354"/>
      <c r="J81" s="354"/>
      <c r="K81" s="354"/>
      <c r="L81" s="354"/>
      <c r="M81" s="354" t="s">
        <v>113</v>
      </c>
      <c r="N81" s="354" t="s">
        <v>113</v>
      </c>
      <c r="O81" s="354"/>
      <c r="P81" s="354"/>
      <c r="Q81" s="354"/>
      <c r="R81" s="354"/>
      <c r="S81" s="354"/>
      <c r="T81" s="354"/>
      <c r="U81" s="354" t="s">
        <v>5747</v>
      </c>
      <c r="V81" s="354" t="s">
        <v>68</v>
      </c>
      <c r="W81" s="354" t="s">
        <v>68</v>
      </c>
      <c r="X81" s="354" t="s">
        <v>68</v>
      </c>
      <c r="Y81" s="354" t="s">
        <v>68</v>
      </c>
      <c r="Z81" s="354" t="s">
        <v>69</v>
      </c>
      <c r="AA81" s="354"/>
      <c r="AB81" s="354">
        <v>18000000011</v>
      </c>
      <c r="AC81" s="355">
        <v>13</v>
      </c>
      <c r="AD81" s="355">
        <v>0</v>
      </c>
      <c r="AE81" s="355">
        <v>0</v>
      </c>
      <c r="AF81" s="1043">
        <v>20.8</v>
      </c>
      <c r="AG81" s="1043">
        <v>0</v>
      </c>
      <c r="AH81" s="1043">
        <f t="shared" si="3"/>
        <v>20.8</v>
      </c>
      <c r="AI81" s="1043">
        <f t="shared" si="4"/>
        <v>22.256000000000004</v>
      </c>
    </row>
    <row r="82" spans="1:35" s="356" customFormat="1">
      <c r="A82" s="1051">
        <v>80</v>
      </c>
      <c r="B82" s="354" t="s">
        <v>5289</v>
      </c>
      <c r="C82" s="354" t="s">
        <v>5748</v>
      </c>
      <c r="D82" s="354" t="s">
        <v>5595</v>
      </c>
      <c r="E82" s="354" t="s">
        <v>5606</v>
      </c>
      <c r="F82" s="354" t="s">
        <v>16</v>
      </c>
      <c r="G82" s="354"/>
      <c r="H82" s="354"/>
      <c r="I82" s="354"/>
      <c r="J82" s="354"/>
      <c r="K82" s="354"/>
      <c r="L82" s="354"/>
      <c r="M82" s="354" t="s">
        <v>113</v>
      </c>
      <c r="N82" s="354" t="s">
        <v>113</v>
      </c>
      <c r="O82" s="354"/>
      <c r="P82" s="354"/>
      <c r="Q82" s="354"/>
      <c r="R82" s="354"/>
      <c r="S82" s="354"/>
      <c r="T82" s="354"/>
      <c r="U82" s="354" t="s">
        <v>5749</v>
      </c>
      <c r="V82" s="354" t="s">
        <v>68</v>
      </c>
      <c r="W82" s="354" t="s">
        <v>68</v>
      </c>
      <c r="X82" s="354" t="s">
        <v>68</v>
      </c>
      <c r="Y82" s="354" t="s">
        <v>68</v>
      </c>
      <c r="Z82" s="354" t="s">
        <v>69</v>
      </c>
      <c r="AA82" s="354"/>
      <c r="AB82" s="354">
        <v>18000000011</v>
      </c>
      <c r="AC82" s="355">
        <v>13</v>
      </c>
      <c r="AD82" s="355">
        <v>0</v>
      </c>
      <c r="AE82" s="355">
        <v>0</v>
      </c>
      <c r="AF82" s="1043">
        <v>20.8</v>
      </c>
      <c r="AG82" s="1043">
        <v>0</v>
      </c>
      <c r="AH82" s="1043">
        <f t="shared" si="3"/>
        <v>20.8</v>
      </c>
      <c r="AI82" s="1043">
        <f t="shared" si="4"/>
        <v>22.256000000000004</v>
      </c>
    </row>
    <row r="83" spans="1:35" s="356" customFormat="1">
      <c r="A83" s="1051">
        <v>81</v>
      </c>
      <c r="B83" s="354" t="s">
        <v>5289</v>
      </c>
      <c r="C83" s="354" t="s">
        <v>5750</v>
      </c>
      <c r="D83" s="354" t="s">
        <v>5595</v>
      </c>
      <c r="E83" s="354" t="s">
        <v>5606</v>
      </c>
      <c r="F83" s="354" t="s">
        <v>16</v>
      </c>
      <c r="G83" s="354"/>
      <c r="H83" s="354"/>
      <c r="I83" s="354"/>
      <c r="J83" s="354"/>
      <c r="K83" s="354"/>
      <c r="L83" s="354"/>
      <c r="M83" s="354" t="s">
        <v>113</v>
      </c>
      <c r="N83" s="354" t="s">
        <v>113</v>
      </c>
      <c r="O83" s="354"/>
      <c r="P83" s="354"/>
      <c r="Q83" s="354"/>
      <c r="R83" s="354"/>
      <c r="S83" s="354"/>
      <c r="T83" s="354"/>
      <c r="U83" s="354" t="s">
        <v>5751</v>
      </c>
      <c r="V83" s="354" t="s">
        <v>68</v>
      </c>
      <c r="W83" s="354" t="s">
        <v>68</v>
      </c>
      <c r="X83" s="354" t="s">
        <v>68</v>
      </c>
      <c r="Y83" s="354" t="s">
        <v>68</v>
      </c>
      <c r="Z83" s="354" t="s">
        <v>69</v>
      </c>
      <c r="AA83" s="354"/>
      <c r="AB83" s="354">
        <v>18000000011</v>
      </c>
      <c r="AC83" s="355">
        <v>13</v>
      </c>
      <c r="AD83" s="355">
        <v>0</v>
      </c>
      <c r="AE83" s="355">
        <v>0</v>
      </c>
      <c r="AF83" s="1043">
        <v>20.8</v>
      </c>
      <c r="AG83" s="1043">
        <v>0</v>
      </c>
      <c r="AH83" s="1043">
        <f t="shared" si="3"/>
        <v>20.8</v>
      </c>
      <c r="AI83" s="1043">
        <f t="shared" si="4"/>
        <v>22.256000000000004</v>
      </c>
    </row>
    <row r="84" spans="1:35" s="356" customFormat="1">
      <c r="A84" s="1051">
        <v>82</v>
      </c>
      <c r="B84" s="354" t="s">
        <v>5289</v>
      </c>
      <c r="C84" s="354" t="s">
        <v>5752</v>
      </c>
      <c r="D84" s="354" t="s">
        <v>5595</v>
      </c>
      <c r="E84" s="354" t="s">
        <v>5606</v>
      </c>
      <c r="F84" s="354" t="s">
        <v>16</v>
      </c>
      <c r="G84" s="354"/>
      <c r="H84" s="354"/>
      <c r="I84" s="354"/>
      <c r="J84" s="354"/>
      <c r="K84" s="354"/>
      <c r="L84" s="354"/>
      <c r="M84" s="354" t="s">
        <v>113</v>
      </c>
      <c r="N84" s="354" t="s">
        <v>113</v>
      </c>
      <c r="O84" s="354"/>
      <c r="P84" s="354"/>
      <c r="Q84" s="354"/>
      <c r="R84" s="354"/>
      <c r="S84" s="354"/>
      <c r="T84" s="354"/>
      <c r="U84" s="354" t="s">
        <v>5753</v>
      </c>
      <c r="V84" s="354" t="s">
        <v>68</v>
      </c>
      <c r="W84" s="354" t="s">
        <v>68</v>
      </c>
      <c r="X84" s="354" t="s">
        <v>68</v>
      </c>
      <c r="Y84" s="354" t="s">
        <v>68</v>
      </c>
      <c r="Z84" s="354" t="s">
        <v>69</v>
      </c>
      <c r="AA84" s="354"/>
      <c r="AB84" s="354">
        <v>18000000011</v>
      </c>
      <c r="AC84" s="355">
        <v>13</v>
      </c>
      <c r="AD84" s="355">
        <v>0</v>
      </c>
      <c r="AE84" s="355">
        <v>0</v>
      </c>
      <c r="AF84" s="1043">
        <v>20.8</v>
      </c>
      <c r="AG84" s="1043">
        <v>0</v>
      </c>
      <c r="AH84" s="1043">
        <f t="shared" si="3"/>
        <v>20.8</v>
      </c>
      <c r="AI84" s="1043">
        <f t="shared" si="4"/>
        <v>22.256000000000004</v>
      </c>
    </row>
    <row r="85" spans="1:35" s="356" customFormat="1">
      <c r="A85" s="1051">
        <v>83</v>
      </c>
      <c r="B85" s="354" t="s">
        <v>5289</v>
      </c>
      <c r="C85" s="354" t="s">
        <v>5754</v>
      </c>
      <c r="D85" s="354" t="s">
        <v>5595</v>
      </c>
      <c r="E85" s="354" t="s">
        <v>5606</v>
      </c>
      <c r="F85" s="354" t="s">
        <v>16</v>
      </c>
      <c r="G85" s="354"/>
      <c r="H85" s="354"/>
      <c r="I85" s="354"/>
      <c r="J85" s="354"/>
      <c r="K85" s="354"/>
      <c r="L85" s="354"/>
      <c r="M85" s="354" t="s">
        <v>113</v>
      </c>
      <c r="N85" s="354" t="s">
        <v>113</v>
      </c>
      <c r="O85" s="354"/>
      <c r="P85" s="354"/>
      <c r="Q85" s="354"/>
      <c r="R85" s="354"/>
      <c r="S85" s="354"/>
      <c r="T85" s="354"/>
      <c r="U85" s="354" t="s">
        <v>5755</v>
      </c>
      <c r="V85" s="354" t="s">
        <v>68</v>
      </c>
      <c r="W85" s="354" t="s">
        <v>68</v>
      </c>
      <c r="X85" s="354" t="s">
        <v>68</v>
      </c>
      <c r="Y85" s="354" t="s">
        <v>68</v>
      </c>
      <c r="Z85" s="354" t="s">
        <v>69</v>
      </c>
      <c r="AA85" s="354"/>
      <c r="AB85" s="354">
        <v>18000000011</v>
      </c>
      <c r="AC85" s="355">
        <v>13</v>
      </c>
      <c r="AD85" s="355">
        <v>0</v>
      </c>
      <c r="AE85" s="355">
        <v>0</v>
      </c>
      <c r="AF85" s="1043">
        <v>20.8</v>
      </c>
      <c r="AG85" s="1043">
        <v>0</v>
      </c>
      <c r="AH85" s="1043">
        <f t="shared" si="3"/>
        <v>20.8</v>
      </c>
      <c r="AI85" s="1043">
        <f t="shared" si="4"/>
        <v>22.256000000000004</v>
      </c>
    </row>
    <row r="86" spans="1:35" s="356" customFormat="1">
      <c r="A86" s="1051">
        <v>84</v>
      </c>
      <c r="B86" s="354" t="s">
        <v>5289</v>
      </c>
      <c r="C86" s="354" t="s">
        <v>5756</v>
      </c>
      <c r="D86" s="354" t="s">
        <v>5595</v>
      </c>
      <c r="E86" s="354" t="s">
        <v>5606</v>
      </c>
      <c r="F86" s="354" t="s">
        <v>16</v>
      </c>
      <c r="G86" s="354"/>
      <c r="H86" s="354"/>
      <c r="I86" s="354"/>
      <c r="J86" s="354"/>
      <c r="K86" s="354"/>
      <c r="L86" s="354"/>
      <c r="M86" s="354" t="s">
        <v>113</v>
      </c>
      <c r="N86" s="354" t="s">
        <v>113</v>
      </c>
      <c r="O86" s="354"/>
      <c r="P86" s="354"/>
      <c r="Q86" s="354"/>
      <c r="R86" s="354"/>
      <c r="S86" s="354"/>
      <c r="T86" s="354"/>
      <c r="U86" s="354" t="s">
        <v>5757</v>
      </c>
      <c r="V86" s="354" t="s">
        <v>68</v>
      </c>
      <c r="W86" s="354" t="s">
        <v>68</v>
      </c>
      <c r="X86" s="354" t="s">
        <v>68</v>
      </c>
      <c r="Y86" s="354" t="s">
        <v>68</v>
      </c>
      <c r="Z86" s="354" t="s">
        <v>69</v>
      </c>
      <c r="AA86" s="354"/>
      <c r="AB86" s="354">
        <v>18000000011</v>
      </c>
      <c r="AC86" s="355">
        <v>13</v>
      </c>
      <c r="AD86" s="355">
        <v>0</v>
      </c>
      <c r="AE86" s="355">
        <v>0</v>
      </c>
      <c r="AF86" s="1043">
        <v>20.8</v>
      </c>
      <c r="AG86" s="1043">
        <v>0</v>
      </c>
      <c r="AH86" s="1043">
        <f t="shared" si="3"/>
        <v>20.8</v>
      </c>
      <c r="AI86" s="1043">
        <f t="shared" si="4"/>
        <v>22.256000000000004</v>
      </c>
    </row>
    <row r="87" spans="1:35" s="356" customFormat="1">
      <c r="A87" s="1051">
        <v>85</v>
      </c>
      <c r="B87" s="354" t="s">
        <v>5289</v>
      </c>
      <c r="C87" s="354" t="s">
        <v>5758</v>
      </c>
      <c r="D87" s="354" t="s">
        <v>5595</v>
      </c>
      <c r="E87" s="354" t="s">
        <v>5606</v>
      </c>
      <c r="F87" s="354" t="s">
        <v>16</v>
      </c>
      <c r="G87" s="354"/>
      <c r="H87" s="354"/>
      <c r="I87" s="354"/>
      <c r="J87" s="354"/>
      <c r="K87" s="354"/>
      <c r="L87" s="354"/>
      <c r="M87" s="354" t="s">
        <v>113</v>
      </c>
      <c r="N87" s="354" t="s">
        <v>113</v>
      </c>
      <c r="O87" s="354"/>
      <c r="P87" s="354"/>
      <c r="Q87" s="354"/>
      <c r="R87" s="354"/>
      <c r="S87" s="354"/>
      <c r="T87" s="354"/>
      <c r="U87" s="354" t="s">
        <v>5759</v>
      </c>
      <c r="V87" s="354" t="s">
        <v>68</v>
      </c>
      <c r="W87" s="354" t="s">
        <v>68</v>
      </c>
      <c r="X87" s="354" t="s">
        <v>68</v>
      </c>
      <c r="Y87" s="354" t="s">
        <v>68</v>
      </c>
      <c r="Z87" s="354" t="s">
        <v>69</v>
      </c>
      <c r="AA87" s="354"/>
      <c r="AB87" s="354">
        <v>18000000011</v>
      </c>
      <c r="AC87" s="355">
        <v>13</v>
      </c>
      <c r="AD87" s="355">
        <v>0</v>
      </c>
      <c r="AE87" s="355">
        <v>0</v>
      </c>
      <c r="AF87" s="1043">
        <v>20.8</v>
      </c>
      <c r="AG87" s="1043">
        <v>0</v>
      </c>
      <c r="AH87" s="1043">
        <f t="shared" si="3"/>
        <v>20.8</v>
      </c>
      <c r="AI87" s="1043">
        <f t="shared" si="4"/>
        <v>22.256000000000004</v>
      </c>
    </row>
    <row r="88" spans="1:35" s="356" customFormat="1">
      <c r="A88" s="1051">
        <v>86</v>
      </c>
      <c r="B88" s="354" t="s">
        <v>5289</v>
      </c>
      <c r="C88" s="354" t="s">
        <v>5760</v>
      </c>
      <c r="D88" s="354" t="s">
        <v>5595</v>
      </c>
      <c r="E88" s="354" t="s">
        <v>5606</v>
      </c>
      <c r="F88" s="354" t="s">
        <v>16</v>
      </c>
      <c r="G88" s="354"/>
      <c r="H88" s="354"/>
      <c r="I88" s="354"/>
      <c r="J88" s="354"/>
      <c r="K88" s="354"/>
      <c r="L88" s="354"/>
      <c r="M88" s="354" t="s">
        <v>113</v>
      </c>
      <c r="N88" s="354" t="s">
        <v>113</v>
      </c>
      <c r="O88" s="354"/>
      <c r="P88" s="354"/>
      <c r="Q88" s="354"/>
      <c r="R88" s="354"/>
      <c r="S88" s="354"/>
      <c r="T88" s="354"/>
      <c r="U88" s="354" t="s">
        <v>5761</v>
      </c>
      <c r="V88" s="354" t="s">
        <v>68</v>
      </c>
      <c r="W88" s="354" t="s">
        <v>68</v>
      </c>
      <c r="X88" s="354" t="s">
        <v>68</v>
      </c>
      <c r="Y88" s="354" t="s">
        <v>68</v>
      </c>
      <c r="Z88" s="354" t="s">
        <v>69</v>
      </c>
      <c r="AA88" s="354"/>
      <c r="AB88" s="354">
        <v>18000000011</v>
      </c>
      <c r="AC88" s="355">
        <v>13</v>
      </c>
      <c r="AD88" s="355">
        <v>0</v>
      </c>
      <c r="AE88" s="355">
        <v>0</v>
      </c>
      <c r="AF88" s="1043">
        <v>20.8</v>
      </c>
      <c r="AG88" s="1043">
        <v>0</v>
      </c>
      <c r="AH88" s="1043">
        <f t="shared" si="3"/>
        <v>20.8</v>
      </c>
      <c r="AI88" s="1043">
        <f t="shared" si="4"/>
        <v>22.256000000000004</v>
      </c>
    </row>
    <row r="89" spans="1:35" s="356" customFormat="1">
      <c r="A89" s="1051">
        <v>87</v>
      </c>
      <c r="B89" s="354" t="s">
        <v>5289</v>
      </c>
      <c r="C89" s="354" t="s">
        <v>5762</v>
      </c>
      <c r="D89" s="354" t="s">
        <v>5595</v>
      </c>
      <c r="E89" s="354" t="s">
        <v>5606</v>
      </c>
      <c r="F89" s="354" t="s">
        <v>16</v>
      </c>
      <c r="G89" s="354"/>
      <c r="H89" s="354"/>
      <c r="I89" s="354"/>
      <c r="J89" s="354"/>
      <c r="K89" s="354"/>
      <c r="L89" s="354"/>
      <c r="M89" s="354" t="s">
        <v>113</v>
      </c>
      <c r="N89" s="354" t="s">
        <v>113</v>
      </c>
      <c r="O89" s="354"/>
      <c r="P89" s="354"/>
      <c r="Q89" s="354"/>
      <c r="R89" s="354"/>
      <c r="S89" s="354"/>
      <c r="T89" s="354"/>
      <c r="U89" s="354" t="s">
        <v>5763</v>
      </c>
      <c r="V89" s="354" t="s">
        <v>68</v>
      </c>
      <c r="W89" s="354" t="s">
        <v>68</v>
      </c>
      <c r="X89" s="354" t="s">
        <v>68</v>
      </c>
      <c r="Y89" s="354" t="s">
        <v>68</v>
      </c>
      <c r="Z89" s="354" t="s">
        <v>69</v>
      </c>
      <c r="AA89" s="354"/>
      <c r="AB89" s="354">
        <v>18000000011</v>
      </c>
      <c r="AC89" s="355">
        <v>13</v>
      </c>
      <c r="AD89" s="355">
        <v>0</v>
      </c>
      <c r="AE89" s="355">
        <v>0</v>
      </c>
      <c r="AF89" s="1043">
        <v>20.8</v>
      </c>
      <c r="AG89" s="1043">
        <v>0</v>
      </c>
      <c r="AH89" s="1043">
        <f t="shared" si="3"/>
        <v>20.8</v>
      </c>
      <c r="AI89" s="1043">
        <f t="shared" si="4"/>
        <v>22.256000000000004</v>
      </c>
    </row>
    <row r="90" spans="1:35" s="356" customFormat="1">
      <c r="A90" s="1051">
        <v>88</v>
      </c>
      <c r="B90" s="354" t="s">
        <v>5289</v>
      </c>
      <c r="C90" s="354" t="s">
        <v>5764</v>
      </c>
      <c r="D90" s="354" t="s">
        <v>5595</v>
      </c>
      <c r="E90" s="354" t="s">
        <v>5606</v>
      </c>
      <c r="F90" s="354" t="s">
        <v>16</v>
      </c>
      <c r="G90" s="354"/>
      <c r="H90" s="354"/>
      <c r="I90" s="354"/>
      <c r="J90" s="354"/>
      <c r="K90" s="354"/>
      <c r="L90" s="354"/>
      <c r="M90" s="354" t="s">
        <v>113</v>
      </c>
      <c r="N90" s="354" t="s">
        <v>113</v>
      </c>
      <c r="O90" s="354"/>
      <c r="P90" s="354"/>
      <c r="Q90" s="354"/>
      <c r="R90" s="354"/>
      <c r="S90" s="354"/>
      <c r="T90" s="354"/>
      <c r="U90" s="354" t="s">
        <v>5765</v>
      </c>
      <c r="V90" s="354" t="s">
        <v>68</v>
      </c>
      <c r="W90" s="354" t="s">
        <v>68</v>
      </c>
      <c r="X90" s="354" t="s">
        <v>68</v>
      </c>
      <c r="Y90" s="354" t="s">
        <v>68</v>
      </c>
      <c r="Z90" s="354" t="s">
        <v>69</v>
      </c>
      <c r="AA90" s="354"/>
      <c r="AB90" s="354">
        <v>18000000011</v>
      </c>
      <c r="AC90" s="355">
        <v>13</v>
      </c>
      <c r="AD90" s="355">
        <v>0</v>
      </c>
      <c r="AE90" s="355">
        <v>0</v>
      </c>
      <c r="AF90" s="1043">
        <v>20.8</v>
      </c>
      <c r="AG90" s="1043">
        <v>0</v>
      </c>
      <c r="AH90" s="1043">
        <f t="shared" si="3"/>
        <v>20.8</v>
      </c>
      <c r="AI90" s="1043">
        <f t="shared" si="4"/>
        <v>22.256000000000004</v>
      </c>
    </row>
    <row r="91" spans="1:35" s="356" customFormat="1">
      <c r="A91" s="1051">
        <v>89</v>
      </c>
      <c r="B91" s="354" t="s">
        <v>5289</v>
      </c>
      <c r="C91" s="354" t="s">
        <v>5766</v>
      </c>
      <c r="D91" s="354" t="s">
        <v>5595</v>
      </c>
      <c r="E91" s="354" t="s">
        <v>5606</v>
      </c>
      <c r="F91" s="354" t="s">
        <v>16</v>
      </c>
      <c r="G91" s="354"/>
      <c r="H91" s="354"/>
      <c r="I91" s="354"/>
      <c r="J91" s="354"/>
      <c r="K91" s="354"/>
      <c r="L91" s="354"/>
      <c r="M91" s="354" t="s">
        <v>113</v>
      </c>
      <c r="N91" s="354" t="s">
        <v>113</v>
      </c>
      <c r="O91" s="354"/>
      <c r="P91" s="354"/>
      <c r="Q91" s="354"/>
      <c r="R91" s="354"/>
      <c r="S91" s="354"/>
      <c r="T91" s="354"/>
      <c r="U91" s="354" t="s">
        <v>5767</v>
      </c>
      <c r="V91" s="354" t="s">
        <v>68</v>
      </c>
      <c r="W91" s="354" t="s">
        <v>68</v>
      </c>
      <c r="X91" s="354" t="s">
        <v>68</v>
      </c>
      <c r="Y91" s="354" t="s">
        <v>68</v>
      </c>
      <c r="Z91" s="354" t="s">
        <v>69</v>
      </c>
      <c r="AA91" s="354"/>
      <c r="AB91" s="354">
        <v>18000000011</v>
      </c>
      <c r="AC91" s="355">
        <v>13</v>
      </c>
      <c r="AD91" s="355">
        <v>0</v>
      </c>
      <c r="AE91" s="355">
        <v>0</v>
      </c>
      <c r="AF91" s="1043">
        <v>20.8</v>
      </c>
      <c r="AG91" s="1043">
        <v>0</v>
      </c>
      <c r="AH91" s="1043">
        <f t="shared" si="3"/>
        <v>20.8</v>
      </c>
      <c r="AI91" s="1043">
        <f t="shared" si="4"/>
        <v>22.256000000000004</v>
      </c>
    </row>
    <row r="92" spans="1:35" s="356" customFormat="1">
      <c r="A92" s="1051">
        <v>90</v>
      </c>
      <c r="B92" s="354" t="s">
        <v>5289</v>
      </c>
      <c r="C92" s="354" t="s">
        <v>5768</v>
      </c>
      <c r="D92" s="354" t="s">
        <v>5595</v>
      </c>
      <c r="E92" s="354" t="s">
        <v>5606</v>
      </c>
      <c r="F92" s="354" t="s">
        <v>16</v>
      </c>
      <c r="G92" s="354"/>
      <c r="H92" s="354"/>
      <c r="I92" s="354"/>
      <c r="J92" s="354"/>
      <c r="K92" s="354"/>
      <c r="L92" s="354"/>
      <c r="M92" s="354" t="s">
        <v>113</v>
      </c>
      <c r="N92" s="354" t="s">
        <v>113</v>
      </c>
      <c r="O92" s="354"/>
      <c r="P92" s="354"/>
      <c r="Q92" s="354"/>
      <c r="R92" s="354"/>
      <c r="S92" s="354"/>
      <c r="T92" s="354"/>
      <c r="U92" s="354" t="s">
        <v>5769</v>
      </c>
      <c r="V92" s="354" t="s">
        <v>68</v>
      </c>
      <c r="W92" s="354" t="s">
        <v>68</v>
      </c>
      <c r="X92" s="354" t="s">
        <v>68</v>
      </c>
      <c r="Y92" s="354" t="s">
        <v>68</v>
      </c>
      <c r="Z92" s="354" t="s">
        <v>69</v>
      </c>
      <c r="AA92" s="354"/>
      <c r="AB92" s="354">
        <v>18000000011</v>
      </c>
      <c r="AC92" s="355">
        <v>13</v>
      </c>
      <c r="AD92" s="355">
        <v>0</v>
      </c>
      <c r="AE92" s="355">
        <v>0</v>
      </c>
      <c r="AF92" s="1043">
        <v>20.8</v>
      </c>
      <c r="AG92" s="1043">
        <v>0</v>
      </c>
      <c r="AH92" s="1043">
        <f t="shared" si="3"/>
        <v>20.8</v>
      </c>
      <c r="AI92" s="1043">
        <f t="shared" si="4"/>
        <v>22.256000000000004</v>
      </c>
    </row>
    <row r="93" spans="1:35" s="356" customFormat="1">
      <c r="A93" s="1051">
        <v>91</v>
      </c>
      <c r="B93" s="354" t="s">
        <v>5289</v>
      </c>
      <c r="C93" s="354" t="s">
        <v>5770</v>
      </c>
      <c r="D93" s="354" t="s">
        <v>5595</v>
      </c>
      <c r="E93" s="354" t="s">
        <v>5606</v>
      </c>
      <c r="F93" s="354" t="s">
        <v>16</v>
      </c>
      <c r="G93" s="354"/>
      <c r="H93" s="354"/>
      <c r="I93" s="354"/>
      <c r="J93" s="354"/>
      <c r="K93" s="354"/>
      <c r="L93" s="354"/>
      <c r="M93" s="354" t="s">
        <v>113</v>
      </c>
      <c r="N93" s="354" t="s">
        <v>113</v>
      </c>
      <c r="O93" s="354"/>
      <c r="P93" s="354"/>
      <c r="Q93" s="354"/>
      <c r="R93" s="354"/>
      <c r="S93" s="354"/>
      <c r="T93" s="354"/>
      <c r="U93" s="354" t="s">
        <v>5771</v>
      </c>
      <c r="V93" s="354" t="s">
        <v>68</v>
      </c>
      <c r="W93" s="354" t="s">
        <v>68</v>
      </c>
      <c r="X93" s="354" t="s">
        <v>68</v>
      </c>
      <c r="Y93" s="354" t="s">
        <v>68</v>
      </c>
      <c r="Z93" s="354" t="s">
        <v>69</v>
      </c>
      <c r="AA93" s="354"/>
      <c r="AB93" s="354">
        <v>18000000011</v>
      </c>
      <c r="AC93" s="355">
        <v>13</v>
      </c>
      <c r="AD93" s="355">
        <v>0</v>
      </c>
      <c r="AE93" s="355">
        <v>0</v>
      </c>
      <c r="AF93" s="1043">
        <v>20.8</v>
      </c>
      <c r="AG93" s="1043">
        <v>0</v>
      </c>
      <c r="AH93" s="1043">
        <f t="shared" si="3"/>
        <v>20.8</v>
      </c>
      <c r="AI93" s="1043">
        <f t="shared" si="4"/>
        <v>22.256000000000004</v>
      </c>
    </row>
    <row r="94" spans="1:35" s="356" customFormat="1">
      <c r="A94" s="1051">
        <v>92</v>
      </c>
      <c r="B94" s="354" t="s">
        <v>5289</v>
      </c>
      <c r="C94" s="354" t="s">
        <v>5772</v>
      </c>
      <c r="D94" s="354" t="s">
        <v>5595</v>
      </c>
      <c r="E94" s="354" t="s">
        <v>5606</v>
      </c>
      <c r="F94" s="354" t="s">
        <v>16</v>
      </c>
      <c r="G94" s="354"/>
      <c r="H94" s="354"/>
      <c r="I94" s="354"/>
      <c r="J94" s="354"/>
      <c r="K94" s="354"/>
      <c r="L94" s="354"/>
      <c r="M94" s="354" t="s">
        <v>113</v>
      </c>
      <c r="N94" s="354" t="s">
        <v>113</v>
      </c>
      <c r="O94" s="354"/>
      <c r="P94" s="354"/>
      <c r="Q94" s="354"/>
      <c r="R94" s="354"/>
      <c r="S94" s="354"/>
      <c r="T94" s="354"/>
      <c r="U94" s="354" t="s">
        <v>5773</v>
      </c>
      <c r="V94" s="354" t="s">
        <v>68</v>
      </c>
      <c r="W94" s="354" t="s">
        <v>68</v>
      </c>
      <c r="X94" s="354" t="s">
        <v>68</v>
      </c>
      <c r="Y94" s="354" t="s">
        <v>68</v>
      </c>
      <c r="Z94" s="354" t="s">
        <v>69</v>
      </c>
      <c r="AA94" s="354"/>
      <c r="AB94" s="354">
        <v>18000000011</v>
      </c>
      <c r="AC94" s="355">
        <v>13</v>
      </c>
      <c r="AD94" s="355">
        <v>0</v>
      </c>
      <c r="AE94" s="355">
        <v>0</v>
      </c>
      <c r="AF94" s="1043">
        <v>20.8</v>
      </c>
      <c r="AG94" s="1043">
        <v>0</v>
      </c>
      <c r="AH94" s="1043">
        <f t="shared" si="3"/>
        <v>20.8</v>
      </c>
      <c r="AI94" s="1043">
        <f t="shared" si="4"/>
        <v>22.256000000000004</v>
      </c>
    </row>
    <row r="95" spans="1:35" s="356" customFormat="1">
      <c r="A95" s="1051">
        <v>93</v>
      </c>
      <c r="B95" s="354" t="s">
        <v>5289</v>
      </c>
      <c r="C95" s="354" t="s">
        <v>5774</v>
      </c>
      <c r="D95" s="354" t="s">
        <v>5595</v>
      </c>
      <c r="E95" s="354" t="s">
        <v>5606</v>
      </c>
      <c r="F95" s="354" t="s">
        <v>16</v>
      </c>
      <c r="G95" s="354"/>
      <c r="H95" s="354"/>
      <c r="I95" s="354"/>
      <c r="J95" s="354"/>
      <c r="K95" s="354"/>
      <c r="L95" s="354"/>
      <c r="M95" s="354" t="s">
        <v>113</v>
      </c>
      <c r="N95" s="354" t="s">
        <v>113</v>
      </c>
      <c r="O95" s="354"/>
      <c r="P95" s="354"/>
      <c r="Q95" s="354"/>
      <c r="R95" s="354"/>
      <c r="S95" s="354"/>
      <c r="T95" s="354"/>
      <c r="U95" s="354" t="s">
        <v>5775</v>
      </c>
      <c r="V95" s="354" t="s">
        <v>68</v>
      </c>
      <c r="W95" s="354" t="s">
        <v>68</v>
      </c>
      <c r="X95" s="354" t="s">
        <v>68</v>
      </c>
      <c r="Y95" s="354" t="s">
        <v>68</v>
      </c>
      <c r="Z95" s="354" t="s">
        <v>69</v>
      </c>
      <c r="AA95" s="354"/>
      <c r="AB95" s="354">
        <v>18000000011</v>
      </c>
      <c r="AC95" s="355">
        <v>13</v>
      </c>
      <c r="AD95" s="355">
        <v>0</v>
      </c>
      <c r="AE95" s="355">
        <v>0</v>
      </c>
      <c r="AF95" s="1043">
        <v>20.8</v>
      </c>
      <c r="AG95" s="1043">
        <v>0</v>
      </c>
      <c r="AH95" s="1043">
        <f t="shared" si="3"/>
        <v>20.8</v>
      </c>
      <c r="AI95" s="1043">
        <f t="shared" si="4"/>
        <v>22.256000000000004</v>
      </c>
    </row>
    <row r="96" spans="1:35" s="356" customFormat="1">
      <c r="A96" s="1051">
        <v>94</v>
      </c>
      <c r="B96" s="354" t="s">
        <v>5289</v>
      </c>
      <c r="C96" s="354" t="s">
        <v>5776</v>
      </c>
      <c r="D96" s="354" t="s">
        <v>5595</v>
      </c>
      <c r="E96" s="354" t="s">
        <v>5606</v>
      </c>
      <c r="F96" s="354" t="s">
        <v>16</v>
      </c>
      <c r="G96" s="354"/>
      <c r="H96" s="354"/>
      <c r="I96" s="354"/>
      <c r="J96" s="354"/>
      <c r="K96" s="354"/>
      <c r="L96" s="354"/>
      <c r="M96" s="354" t="s">
        <v>113</v>
      </c>
      <c r="N96" s="354" t="s">
        <v>113</v>
      </c>
      <c r="O96" s="354"/>
      <c r="P96" s="354"/>
      <c r="Q96" s="354"/>
      <c r="R96" s="354"/>
      <c r="S96" s="354"/>
      <c r="T96" s="354"/>
      <c r="U96" s="354" t="s">
        <v>5777</v>
      </c>
      <c r="V96" s="354" t="s">
        <v>68</v>
      </c>
      <c r="W96" s="354" t="s">
        <v>68</v>
      </c>
      <c r="X96" s="354" t="s">
        <v>68</v>
      </c>
      <c r="Y96" s="354" t="s">
        <v>68</v>
      </c>
      <c r="Z96" s="354" t="s">
        <v>69</v>
      </c>
      <c r="AA96" s="354"/>
      <c r="AB96" s="354">
        <v>18000000011</v>
      </c>
      <c r="AC96" s="355">
        <v>13</v>
      </c>
      <c r="AD96" s="355">
        <v>0</v>
      </c>
      <c r="AE96" s="355">
        <v>0</v>
      </c>
      <c r="AF96" s="1043">
        <v>20.8</v>
      </c>
      <c r="AG96" s="1043">
        <v>0</v>
      </c>
      <c r="AH96" s="1043">
        <f t="shared" si="3"/>
        <v>20.8</v>
      </c>
      <c r="AI96" s="1043">
        <f t="shared" si="4"/>
        <v>22.256000000000004</v>
      </c>
    </row>
    <row r="97" spans="1:35" s="356" customFormat="1">
      <c r="A97" s="1051">
        <v>95</v>
      </c>
      <c r="B97" s="354" t="s">
        <v>5289</v>
      </c>
      <c r="C97" s="354" t="s">
        <v>5778</v>
      </c>
      <c r="D97" s="354" t="s">
        <v>5595</v>
      </c>
      <c r="E97" s="354" t="s">
        <v>5606</v>
      </c>
      <c r="F97" s="354" t="s">
        <v>16</v>
      </c>
      <c r="G97" s="354"/>
      <c r="H97" s="354"/>
      <c r="I97" s="354"/>
      <c r="J97" s="354"/>
      <c r="K97" s="354"/>
      <c r="L97" s="354"/>
      <c r="M97" s="354" t="s">
        <v>113</v>
      </c>
      <c r="N97" s="354" t="s">
        <v>113</v>
      </c>
      <c r="O97" s="354"/>
      <c r="P97" s="354"/>
      <c r="Q97" s="354"/>
      <c r="R97" s="354"/>
      <c r="S97" s="354"/>
      <c r="T97" s="354"/>
      <c r="U97" s="354" t="s">
        <v>5779</v>
      </c>
      <c r="V97" s="354" t="s">
        <v>68</v>
      </c>
      <c r="W97" s="354" t="s">
        <v>68</v>
      </c>
      <c r="X97" s="354" t="s">
        <v>68</v>
      </c>
      <c r="Y97" s="354" t="s">
        <v>68</v>
      </c>
      <c r="Z97" s="354" t="s">
        <v>69</v>
      </c>
      <c r="AA97" s="354"/>
      <c r="AB97" s="354">
        <v>18000000011</v>
      </c>
      <c r="AC97" s="355">
        <v>13</v>
      </c>
      <c r="AD97" s="355">
        <v>0</v>
      </c>
      <c r="AE97" s="355">
        <v>0</v>
      </c>
      <c r="AF97" s="1043">
        <v>20.8</v>
      </c>
      <c r="AG97" s="1043">
        <v>0</v>
      </c>
      <c r="AH97" s="1043">
        <f t="shared" si="3"/>
        <v>20.8</v>
      </c>
      <c r="AI97" s="1043">
        <f t="shared" si="4"/>
        <v>22.256000000000004</v>
      </c>
    </row>
    <row r="98" spans="1:35" s="356" customFormat="1">
      <c r="A98" s="1051">
        <v>96</v>
      </c>
      <c r="B98" s="354" t="s">
        <v>5289</v>
      </c>
      <c r="C98" s="354" t="s">
        <v>5780</v>
      </c>
      <c r="D98" s="354" t="s">
        <v>5595</v>
      </c>
      <c r="E98" s="354" t="s">
        <v>5606</v>
      </c>
      <c r="F98" s="354" t="s">
        <v>16</v>
      </c>
      <c r="G98" s="354"/>
      <c r="H98" s="354"/>
      <c r="I98" s="354"/>
      <c r="J98" s="354"/>
      <c r="K98" s="354"/>
      <c r="L98" s="354"/>
      <c r="M98" s="354" t="s">
        <v>113</v>
      </c>
      <c r="N98" s="354" t="s">
        <v>113</v>
      </c>
      <c r="O98" s="354"/>
      <c r="P98" s="354"/>
      <c r="Q98" s="354"/>
      <c r="R98" s="354"/>
      <c r="S98" s="354"/>
      <c r="T98" s="354"/>
      <c r="U98" s="354" t="s">
        <v>5781</v>
      </c>
      <c r="V98" s="354" t="s">
        <v>68</v>
      </c>
      <c r="W98" s="354" t="s">
        <v>68</v>
      </c>
      <c r="X98" s="354" t="s">
        <v>68</v>
      </c>
      <c r="Y98" s="354" t="s">
        <v>68</v>
      </c>
      <c r="Z98" s="354" t="s">
        <v>69</v>
      </c>
      <c r="AA98" s="354"/>
      <c r="AB98" s="354">
        <v>18000000011</v>
      </c>
      <c r="AC98" s="355">
        <v>13</v>
      </c>
      <c r="AD98" s="355">
        <v>0</v>
      </c>
      <c r="AE98" s="355">
        <v>0</v>
      </c>
      <c r="AF98" s="1043">
        <v>20.8</v>
      </c>
      <c r="AG98" s="1043">
        <v>0</v>
      </c>
      <c r="AH98" s="1043">
        <f t="shared" si="3"/>
        <v>20.8</v>
      </c>
      <c r="AI98" s="1043">
        <f t="shared" si="4"/>
        <v>22.256000000000004</v>
      </c>
    </row>
    <row r="99" spans="1:35" s="356" customFormat="1">
      <c r="A99" s="1051">
        <v>97</v>
      </c>
      <c r="B99" s="354" t="s">
        <v>5289</v>
      </c>
      <c r="C99" s="354" t="s">
        <v>5782</v>
      </c>
      <c r="D99" s="354" t="s">
        <v>5595</v>
      </c>
      <c r="E99" s="354" t="s">
        <v>5606</v>
      </c>
      <c r="F99" s="354" t="s">
        <v>16</v>
      </c>
      <c r="G99" s="354"/>
      <c r="H99" s="354"/>
      <c r="I99" s="354"/>
      <c r="J99" s="354"/>
      <c r="K99" s="354"/>
      <c r="L99" s="354"/>
      <c r="M99" s="354" t="s">
        <v>113</v>
      </c>
      <c r="N99" s="354" t="s">
        <v>113</v>
      </c>
      <c r="O99" s="354"/>
      <c r="P99" s="354"/>
      <c r="Q99" s="354"/>
      <c r="R99" s="354"/>
      <c r="S99" s="354"/>
      <c r="T99" s="354"/>
      <c r="U99" s="354" t="s">
        <v>5783</v>
      </c>
      <c r="V99" s="354" t="s">
        <v>68</v>
      </c>
      <c r="W99" s="354" t="s">
        <v>68</v>
      </c>
      <c r="X99" s="354" t="s">
        <v>68</v>
      </c>
      <c r="Y99" s="354" t="s">
        <v>68</v>
      </c>
      <c r="Z99" s="354" t="s">
        <v>69</v>
      </c>
      <c r="AA99" s="354"/>
      <c r="AB99" s="354">
        <v>18000000011</v>
      </c>
      <c r="AC99" s="355">
        <v>13</v>
      </c>
      <c r="AD99" s="355">
        <v>0</v>
      </c>
      <c r="AE99" s="355">
        <v>0</v>
      </c>
      <c r="AF99" s="1043">
        <v>20.8</v>
      </c>
      <c r="AG99" s="1043">
        <v>0</v>
      </c>
      <c r="AH99" s="1043">
        <f t="shared" ref="AH99:AH115" si="5">AF99-AG99</f>
        <v>20.8</v>
      </c>
      <c r="AI99" s="1043">
        <f t="shared" si="4"/>
        <v>22.256000000000004</v>
      </c>
    </row>
    <row r="100" spans="1:35" s="356" customFormat="1">
      <c r="A100" s="1051">
        <v>98</v>
      </c>
      <c r="B100" s="354" t="s">
        <v>5289</v>
      </c>
      <c r="C100" s="354" t="s">
        <v>5784</v>
      </c>
      <c r="D100" s="354" t="s">
        <v>5595</v>
      </c>
      <c r="E100" s="354" t="s">
        <v>5606</v>
      </c>
      <c r="F100" s="354" t="s">
        <v>16</v>
      </c>
      <c r="G100" s="354"/>
      <c r="H100" s="354"/>
      <c r="I100" s="354"/>
      <c r="J100" s="354"/>
      <c r="K100" s="354"/>
      <c r="L100" s="354"/>
      <c r="M100" s="354" t="s">
        <v>113</v>
      </c>
      <c r="N100" s="354" t="s">
        <v>113</v>
      </c>
      <c r="O100" s="354"/>
      <c r="P100" s="354"/>
      <c r="Q100" s="354"/>
      <c r="R100" s="354"/>
      <c r="S100" s="354"/>
      <c r="T100" s="354"/>
      <c r="U100" s="354" t="s">
        <v>5785</v>
      </c>
      <c r="V100" s="354" t="s">
        <v>68</v>
      </c>
      <c r="W100" s="354" t="s">
        <v>68</v>
      </c>
      <c r="X100" s="354" t="s">
        <v>68</v>
      </c>
      <c r="Y100" s="354" t="s">
        <v>68</v>
      </c>
      <c r="Z100" s="354" t="s">
        <v>69</v>
      </c>
      <c r="AA100" s="354"/>
      <c r="AB100" s="354">
        <v>18000000011</v>
      </c>
      <c r="AC100" s="355">
        <v>13</v>
      </c>
      <c r="AD100" s="355">
        <v>0</v>
      </c>
      <c r="AE100" s="355">
        <v>0</v>
      </c>
      <c r="AF100" s="1043">
        <v>20.8</v>
      </c>
      <c r="AG100" s="1043">
        <v>0</v>
      </c>
      <c r="AH100" s="1043">
        <f t="shared" si="5"/>
        <v>20.8</v>
      </c>
      <c r="AI100" s="1043">
        <f t="shared" si="4"/>
        <v>22.256000000000004</v>
      </c>
    </row>
    <row r="101" spans="1:35" s="356" customFormat="1">
      <c r="A101" s="1051">
        <v>99</v>
      </c>
      <c r="B101" s="354" t="s">
        <v>5289</v>
      </c>
      <c r="C101" s="354" t="s">
        <v>5786</v>
      </c>
      <c r="D101" s="354" t="s">
        <v>5595</v>
      </c>
      <c r="E101" s="354" t="s">
        <v>5606</v>
      </c>
      <c r="F101" s="354" t="s">
        <v>16</v>
      </c>
      <c r="G101" s="354"/>
      <c r="H101" s="354"/>
      <c r="I101" s="354"/>
      <c r="J101" s="354"/>
      <c r="K101" s="354"/>
      <c r="L101" s="354"/>
      <c r="M101" s="354" t="s">
        <v>113</v>
      </c>
      <c r="N101" s="354" t="s">
        <v>113</v>
      </c>
      <c r="O101" s="354"/>
      <c r="P101" s="354"/>
      <c r="Q101" s="354"/>
      <c r="R101" s="354"/>
      <c r="S101" s="354"/>
      <c r="T101" s="354"/>
      <c r="U101" s="354" t="s">
        <v>5787</v>
      </c>
      <c r="V101" s="354" t="s">
        <v>68</v>
      </c>
      <c r="W101" s="354" t="s">
        <v>68</v>
      </c>
      <c r="X101" s="354" t="s">
        <v>68</v>
      </c>
      <c r="Y101" s="354" t="s">
        <v>68</v>
      </c>
      <c r="Z101" s="354" t="s">
        <v>69</v>
      </c>
      <c r="AA101" s="354"/>
      <c r="AB101" s="354">
        <v>18000000011</v>
      </c>
      <c r="AC101" s="355">
        <v>13</v>
      </c>
      <c r="AD101" s="355">
        <v>0</v>
      </c>
      <c r="AE101" s="355">
        <v>0</v>
      </c>
      <c r="AF101" s="1043">
        <v>20.8</v>
      </c>
      <c r="AG101" s="1043">
        <v>0</v>
      </c>
      <c r="AH101" s="1043">
        <f t="shared" si="5"/>
        <v>20.8</v>
      </c>
      <c r="AI101" s="1043">
        <f t="shared" si="4"/>
        <v>22.256000000000004</v>
      </c>
    </row>
    <row r="102" spans="1:35" s="356" customFormat="1">
      <c r="A102" s="1051">
        <v>100</v>
      </c>
      <c r="B102" s="354" t="s">
        <v>5289</v>
      </c>
      <c r="C102" s="354" t="s">
        <v>5788</v>
      </c>
      <c r="D102" s="354" t="s">
        <v>5595</v>
      </c>
      <c r="E102" s="354" t="s">
        <v>5606</v>
      </c>
      <c r="F102" s="354" t="s">
        <v>16</v>
      </c>
      <c r="G102" s="354"/>
      <c r="H102" s="354"/>
      <c r="I102" s="354"/>
      <c r="J102" s="354"/>
      <c r="K102" s="354"/>
      <c r="L102" s="354"/>
      <c r="M102" s="354" t="s">
        <v>113</v>
      </c>
      <c r="N102" s="354" t="s">
        <v>113</v>
      </c>
      <c r="O102" s="354"/>
      <c r="P102" s="354"/>
      <c r="Q102" s="354"/>
      <c r="R102" s="354"/>
      <c r="S102" s="354"/>
      <c r="T102" s="354"/>
      <c r="U102" s="354" t="s">
        <v>5789</v>
      </c>
      <c r="V102" s="354" t="s">
        <v>68</v>
      </c>
      <c r="W102" s="354" t="s">
        <v>68</v>
      </c>
      <c r="X102" s="354" t="s">
        <v>68</v>
      </c>
      <c r="Y102" s="354" t="s">
        <v>68</v>
      </c>
      <c r="Z102" s="354" t="s">
        <v>69</v>
      </c>
      <c r="AA102" s="354"/>
      <c r="AB102" s="354">
        <v>18000000011</v>
      </c>
      <c r="AC102" s="355">
        <v>13</v>
      </c>
      <c r="AD102" s="355">
        <v>0</v>
      </c>
      <c r="AE102" s="355">
        <v>0</v>
      </c>
      <c r="AF102" s="1043">
        <v>20.8</v>
      </c>
      <c r="AG102" s="1043">
        <v>0</v>
      </c>
      <c r="AH102" s="1043">
        <f t="shared" si="5"/>
        <v>20.8</v>
      </c>
      <c r="AI102" s="1043">
        <f t="shared" si="4"/>
        <v>22.256000000000004</v>
      </c>
    </row>
    <row r="103" spans="1:35" s="356" customFormat="1">
      <c r="A103" s="1051">
        <v>101</v>
      </c>
      <c r="B103" s="354" t="s">
        <v>5289</v>
      </c>
      <c r="C103" s="354" t="s">
        <v>5790</v>
      </c>
      <c r="D103" s="354" t="s">
        <v>5595</v>
      </c>
      <c r="E103" s="354" t="s">
        <v>5606</v>
      </c>
      <c r="F103" s="354" t="s">
        <v>16</v>
      </c>
      <c r="G103" s="354"/>
      <c r="H103" s="354"/>
      <c r="I103" s="354"/>
      <c r="J103" s="354"/>
      <c r="K103" s="354"/>
      <c r="L103" s="354"/>
      <c r="M103" s="354" t="s">
        <v>113</v>
      </c>
      <c r="N103" s="354" t="s">
        <v>113</v>
      </c>
      <c r="O103" s="354"/>
      <c r="P103" s="354"/>
      <c r="Q103" s="354"/>
      <c r="R103" s="354"/>
      <c r="S103" s="354"/>
      <c r="T103" s="354"/>
      <c r="U103" s="354" t="s">
        <v>5791</v>
      </c>
      <c r="V103" s="354" t="s">
        <v>68</v>
      </c>
      <c r="W103" s="354" t="s">
        <v>68</v>
      </c>
      <c r="X103" s="354" t="s">
        <v>68</v>
      </c>
      <c r="Y103" s="354" t="s">
        <v>68</v>
      </c>
      <c r="Z103" s="354" t="s">
        <v>69</v>
      </c>
      <c r="AA103" s="354"/>
      <c r="AB103" s="354">
        <v>18000000011</v>
      </c>
      <c r="AC103" s="355">
        <v>13</v>
      </c>
      <c r="AD103" s="355">
        <v>0</v>
      </c>
      <c r="AE103" s="355">
        <v>0</v>
      </c>
      <c r="AF103" s="1043">
        <v>20.8</v>
      </c>
      <c r="AG103" s="1043">
        <v>0</v>
      </c>
      <c r="AH103" s="1043">
        <f t="shared" si="5"/>
        <v>20.8</v>
      </c>
      <c r="AI103" s="1043">
        <f t="shared" si="4"/>
        <v>22.256000000000004</v>
      </c>
    </row>
    <row r="104" spans="1:35" s="356" customFormat="1">
      <c r="A104" s="1051">
        <v>102</v>
      </c>
      <c r="B104" s="354" t="s">
        <v>5289</v>
      </c>
      <c r="C104" s="354" t="s">
        <v>5792</v>
      </c>
      <c r="D104" s="354" t="s">
        <v>5595</v>
      </c>
      <c r="E104" s="354" t="s">
        <v>5606</v>
      </c>
      <c r="F104" s="354" t="s">
        <v>16</v>
      </c>
      <c r="G104" s="354"/>
      <c r="H104" s="354"/>
      <c r="I104" s="354"/>
      <c r="J104" s="354"/>
      <c r="K104" s="354"/>
      <c r="L104" s="354"/>
      <c r="M104" s="354" t="s">
        <v>113</v>
      </c>
      <c r="N104" s="354" t="s">
        <v>113</v>
      </c>
      <c r="O104" s="354"/>
      <c r="P104" s="354"/>
      <c r="Q104" s="354"/>
      <c r="R104" s="354"/>
      <c r="S104" s="354"/>
      <c r="T104" s="354"/>
      <c r="U104" s="354" t="s">
        <v>5793</v>
      </c>
      <c r="V104" s="354" t="s">
        <v>68</v>
      </c>
      <c r="W104" s="354" t="s">
        <v>68</v>
      </c>
      <c r="X104" s="354" t="s">
        <v>68</v>
      </c>
      <c r="Y104" s="354" t="s">
        <v>68</v>
      </c>
      <c r="Z104" s="354" t="s">
        <v>69</v>
      </c>
      <c r="AA104" s="354"/>
      <c r="AB104" s="354">
        <v>18000000011</v>
      </c>
      <c r="AC104" s="355">
        <v>13</v>
      </c>
      <c r="AD104" s="355">
        <v>0</v>
      </c>
      <c r="AE104" s="355">
        <v>0</v>
      </c>
      <c r="AF104" s="1043">
        <v>20.8</v>
      </c>
      <c r="AG104" s="1043">
        <v>0</v>
      </c>
      <c r="AH104" s="1043">
        <f t="shared" si="5"/>
        <v>20.8</v>
      </c>
      <c r="AI104" s="1043">
        <f t="shared" si="4"/>
        <v>22.256000000000004</v>
      </c>
    </row>
    <row r="105" spans="1:35" s="356" customFormat="1">
      <c r="A105" s="1051">
        <v>103</v>
      </c>
      <c r="B105" s="354" t="s">
        <v>5289</v>
      </c>
      <c r="C105" s="354" t="s">
        <v>5794</v>
      </c>
      <c r="D105" s="354" t="s">
        <v>5595</v>
      </c>
      <c r="E105" s="354" t="s">
        <v>5606</v>
      </c>
      <c r="F105" s="354" t="s">
        <v>16</v>
      </c>
      <c r="G105" s="354"/>
      <c r="H105" s="354"/>
      <c r="I105" s="354"/>
      <c r="J105" s="354"/>
      <c r="K105" s="354"/>
      <c r="L105" s="354"/>
      <c r="M105" s="354" t="s">
        <v>113</v>
      </c>
      <c r="N105" s="354" t="s">
        <v>113</v>
      </c>
      <c r="O105" s="354"/>
      <c r="P105" s="354"/>
      <c r="Q105" s="354"/>
      <c r="R105" s="354"/>
      <c r="S105" s="354"/>
      <c r="T105" s="354"/>
      <c r="U105" s="354" t="s">
        <v>5795</v>
      </c>
      <c r="V105" s="354" t="s">
        <v>68</v>
      </c>
      <c r="W105" s="354" t="s">
        <v>68</v>
      </c>
      <c r="X105" s="354" t="s">
        <v>68</v>
      </c>
      <c r="Y105" s="354" t="s">
        <v>68</v>
      </c>
      <c r="Z105" s="354" t="s">
        <v>69</v>
      </c>
      <c r="AA105" s="354"/>
      <c r="AB105" s="354">
        <v>18000000011</v>
      </c>
      <c r="AC105" s="355">
        <v>13</v>
      </c>
      <c r="AD105" s="355">
        <v>0</v>
      </c>
      <c r="AE105" s="355">
        <v>0</v>
      </c>
      <c r="AF105" s="1043">
        <v>20.8</v>
      </c>
      <c r="AG105" s="1043">
        <v>0</v>
      </c>
      <c r="AH105" s="1043">
        <f t="shared" si="5"/>
        <v>20.8</v>
      </c>
      <c r="AI105" s="1043">
        <f t="shared" si="4"/>
        <v>22.256000000000004</v>
      </c>
    </row>
    <row r="106" spans="1:35" s="356" customFormat="1">
      <c r="A106" s="1051">
        <v>104</v>
      </c>
      <c r="B106" s="354" t="s">
        <v>5289</v>
      </c>
      <c r="C106" s="354" t="s">
        <v>5796</v>
      </c>
      <c r="D106" s="354" t="s">
        <v>5595</v>
      </c>
      <c r="E106" s="354" t="s">
        <v>5606</v>
      </c>
      <c r="F106" s="354" t="s">
        <v>16</v>
      </c>
      <c r="G106" s="354"/>
      <c r="H106" s="354"/>
      <c r="I106" s="354"/>
      <c r="J106" s="354"/>
      <c r="K106" s="354"/>
      <c r="L106" s="354"/>
      <c r="M106" s="354" t="s">
        <v>113</v>
      </c>
      <c r="N106" s="354" t="s">
        <v>113</v>
      </c>
      <c r="O106" s="354"/>
      <c r="P106" s="354"/>
      <c r="Q106" s="354"/>
      <c r="R106" s="354"/>
      <c r="S106" s="354"/>
      <c r="T106" s="354"/>
      <c r="U106" s="354" t="s">
        <v>5797</v>
      </c>
      <c r="V106" s="354" t="s">
        <v>68</v>
      </c>
      <c r="W106" s="354" t="s">
        <v>68</v>
      </c>
      <c r="X106" s="354" t="s">
        <v>68</v>
      </c>
      <c r="Y106" s="354" t="s">
        <v>68</v>
      </c>
      <c r="Z106" s="354" t="s">
        <v>69</v>
      </c>
      <c r="AA106" s="354"/>
      <c r="AB106" s="354">
        <v>18000000011</v>
      </c>
      <c r="AC106" s="355">
        <v>13</v>
      </c>
      <c r="AD106" s="355">
        <v>0</v>
      </c>
      <c r="AE106" s="355">
        <v>0</v>
      </c>
      <c r="AF106" s="1043">
        <v>20.8</v>
      </c>
      <c r="AG106" s="1043">
        <v>0</v>
      </c>
      <c r="AH106" s="1043">
        <f t="shared" si="5"/>
        <v>20.8</v>
      </c>
      <c r="AI106" s="1043">
        <f t="shared" si="4"/>
        <v>22.256000000000004</v>
      </c>
    </row>
    <row r="107" spans="1:35" s="356" customFormat="1">
      <c r="A107" s="1051">
        <v>105</v>
      </c>
      <c r="B107" s="354" t="s">
        <v>5289</v>
      </c>
      <c r="C107" s="354" t="s">
        <v>5798</v>
      </c>
      <c r="D107" s="354" t="s">
        <v>5595</v>
      </c>
      <c r="E107" s="354" t="s">
        <v>5606</v>
      </c>
      <c r="F107" s="354" t="s">
        <v>16</v>
      </c>
      <c r="G107" s="354"/>
      <c r="H107" s="354"/>
      <c r="I107" s="354"/>
      <c r="J107" s="354"/>
      <c r="K107" s="354"/>
      <c r="L107" s="354"/>
      <c r="M107" s="354" t="s">
        <v>113</v>
      </c>
      <c r="N107" s="354" t="s">
        <v>113</v>
      </c>
      <c r="O107" s="354"/>
      <c r="P107" s="354"/>
      <c r="Q107" s="354"/>
      <c r="R107" s="354"/>
      <c r="S107" s="354"/>
      <c r="T107" s="354"/>
      <c r="U107" s="354" t="s">
        <v>5799</v>
      </c>
      <c r="V107" s="354" t="s">
        <v>68</v>
      </c>
      <c r="W107" s="354" t="s">
        <v>68</v>
      </c>
      <c r="X107" s="354" t="s">
        <v>68</v>
      </c>
      <c r="Y107" s="354" t="s">
        <v>68</v>
      </c>
      <c r="Z107" s="354" t="s">
        <v>69</v>
      </c>
      <c r="AA107" s="354"/>
      <c r="AB107" s="354">
        <v>18000000011</v>
      </c>
      <c r="AC107" s="355">
        <v>13</v>
      </c>
      <c r="AD107" s="355">
        <v>0</v>
      </c>
      <c r="AE107" s="355">
        <v>0</v>
      </c>
      <c r="AF107" s="1043">
        <v>20.8</v>
      </c>
      <c r="AG107" s="1043">
        <v>0</v>
      </c>
      <c r="AH107" s="1043">
        <f t="shared" si="5"/>
        <v>20.8</v>
      </c>
      <c r="AI107" s="1043">
        <f t="shared" si="4"/>
        <v>22.256000000000004</v>
      </c>
    </row>
    <row r="108" spans="1:35" s="356" customFormat="1">
      <c r="A108" s="1051">
        <v>106</v>
      </c>
      <c r="B108" s="354" t="s">
        <v>5289</v>
      </c>
      <c r="C108" s="354" t="s">
        <v>5800</v>
      </c>
      <c r="D108" s="354" t="s">
        <v>5595</v>
      </c>
      <c r="E108" s="354" t="s">
        <v>5606</v>
      </c>
      <c r="F108" s="354" t="s">
        <v>16</v>
      </c>
      <c r="G108" s="354"/>
      <c r="H108" s="354"/>
      <c r="I108" s="354"/>
      <c r="J108" s="354"/>
      <c r="K108" s="354"/>
      <c r="L108" s="354"/>
      <c r="M108" s="354" t="s">
        <v>113</v>
      </c>
      <c r="N108" s="354" t="s">
        <v>113</v>
      </c>
      <c r="O108" s="354"/>
      <c r="P108" s="354"/>
      <c r="Q108" s="354"/>
      <c r="R108" s="354"/>
      <c r="S108" s="354"/>
      <c r="T108" s="354"/>
      <c r="U108" s="354" t="s">
        <v>5801</v>
      </c>
      <c r="V108" s="354" t="s">
        <v>68</v>
      </c>
      <c r="W108" s="354" t="s">
        <v>68</v>
      </c>
      <c r="X108" s="354" t="s">
        <v>68</v>
      </c>
      <c r="Y108" s="354" t="s">
        <v>68</v>
      </c>
      <c r="Z108" s="354" t="s">
        <v>69</v>
      </c>
      <c r="AA108" s="354"/>
      <c r="AB108" s="354">
        <v>18000000011</v>
      </c>
      <c r="AC108" s="355">
        <v>13</v>
      </c>
      <c r="AD108" s="355">
        <v>0</v>
      </c>
      <c r="AE108" s="355">
        <v>0</v>
      </c>
      <c r="AF108" s="1043">
        <v>20.8</v>
      </c>
      <c r="AG108" s="1043">
        <v>0</v>
      </c>
      <c r="AH108" s="1043">
        <f t="shared" si="5"/>
        <v>20.8</v>
      </c>
      <c r="AI108" s="1043">
        <f t="shared" si="4"/>
        <v>22.256000000000004</v>
      </c>
    </row>
    <row r="109" spans="1:35" s="356" customFormat="1">
      <c r="A109" s="1051">
        <v>107</v>
      </c>
      <c r="B109" s="354" t="s">
        <v>5289</v>
      </c>
      <c r="C109" s="354" t="s">
        <v>5802</v>
      </c>
      <c r="D109" s="354" t="s">
        <v>5595</v>
      </c>
      <c r="E109" s="354" t="s">
        <v>5606</v>
      </c>
      <c r="F109" s="354" t="s">
        <v>16</v>
      </c>
      <c r="G109" s="354"/>
      <c r="H109" s="354"/>
      <c r="I109" s="354"/>
      <c r="J109" s="354"/>
      <c r="K109" s="354"/>
      <c r="L109" s="354"/>
      <c r="M109" s="354" t="s">
        <v>113</v>
      </c>
      <c r="N109" s="354" t="s">
        <v>113</v>
      </c>
      <c r="O109" s="354"/>
      <c r="P109" s="354"/>
      <c r="Q109" s="354"/>
      <c r="R109" s="354"/>
      <c r="S109" s="354"/>
      <c r="T109" s="354"/>
      <c r="U109" s="354" t="s">
        <v>5803</v>
      </c>
      <c r="V109" s="354" t="s">
        <v>68</v>
      </c>
      <c r="W109" s="354" t="s">
        <v>68</v>
      </c>
      <c r="X109" s="354" t="s">
        <v>68</v>
      </c>
      <c r="Y109" s="354" t="s">
        <v>68</v>
      </c>
      <c r="Z109" s="354" t="s">
        <v>69</v>
      </c>
      <c r="AA109" s="354"/>
      <c r="AB109" s="354">
        <v>18000000011</v>
      </c>
      <c r="AC109" s="355">
        <v>13</v>
      </c>
      <c r="AD109" s="355">
        <v>0</v>
      </c>
      <c r="AE109" s="355">
        <v>0</v>
      </c>
      <c r="AF109" s="1043">
        <v>20.8</v>
      </c>
      <c r="AG109" s="1043">
        <v>0</v>
      </c>
      <c r="AH109" s="1043">
        <f t="shared" si="5"/>
        <v>20.8</v>
      </c>
      <c r="AI109" s="1043">
        <f t="shared" si="4"/>
        <v>22.256000000000004</v>
      </c>
    </row>
    <row r="110" spans="1:35" s="356" customFormat="1">
      <c r="A110" s="1051">
        <v>108</v>
      </c>
      <c r="B110" s="354" t="s">
        <v>5289</v>
      </c>
      <c r="C110" s="354" t="s">
        <v>5804</v>
      </c>
      <c r="D110" s="354" t="s">
        <v>5595</v>
      </c>
      <c r="E110" s="354" t="s">
        <v>5606</v>
      </c>
      <c r="F110" s="354" t="s">
        <v>16</v>
      </c>
      <c r="G110" s="354"/>
      <c r="H110" s="354"/>
      <c r="I110" s="354"/>
      <c r="J110" s="354"/>
      <c r="K110" s="354"/>
      <c r="L110" s="354"/>
      <c r="M110" s="354" t="s">
        <v>113</v>
      </c>
      <c r="N110" s="354" t="s">
        <v>113</v>
      </c>
      <c r="O110" s="354"/>
      <c r="P110" s="354"/>
      <c r="Q110" s="354"/>
      <c r="R110" s="354"/>
      <c r="S110" s="354"/>
      <c r="T110" s="354"/>
      <c r="U110" s="354" t="s">
        <v>5805</v>
      </c>
      <c r="V110" s="354" t="s">
        <v>68</v>
      </c>
      <c r="W110" s="354" t="s">
        <v>68</v>
      </c>
      <c r="X110" s="354" t="s">
        <v>68</v>
      </c>
      <c r="Y110" s="354" t="s">
        <v>68</v>
      </c>
      <c r="Z110" s="354" t="s">
        <v>69</v>
      </c>
      <c r="AA110" s="354"/>
      <c r="AB110" s="354">
        <v>18000000011</v>
      </c>
      <c r="AC110" s="355">
        <v>13</v>
      </c>
      <c r="AD110" s="355">
        <v>0</v>
      </c>
      <c r="AE110" s="355">
        <v>0</v>
      </c>
      <c r="AF110" s="1043">
        <v>20.8</v>
      </c>
      <c r="AG110" s="1043">
        <v>0</v>
      </c>
      <c r="AH110" s="1043">
        <f t="shared" si="5"/>
        <v>20.8</v>
      </c>
      <c r="AI110" s="1043">
        <f t="shared" si="4"/>
        <v>22.256000000000004</v>
      </c>
    </row>
    <row r="111" spans="1:35" s="356" customFormat="1">
      <c r="A111" s="1051">
        <v>109</v>
      </c>
      <c r="B111" s="354" t="s">
        <v>5289</v>
      </c>
      <c r="C111" s="354" t="s">
        <v>5806</v>
      </c>
      <c r="D111" s="354" t="s">
        <v>5595</v>
      </c>
      <c r="E111" s="354" t="s">
        <v>5606</v>
      </c>
      <c r="F111" s="354" t="s">
        <v>16</v>
      </c>
      <c r="G111" s="354"/>
      <c r="H111" s="354"/>
      <c r="I111" s="354"/>
      <c r="J111" s="354"/>
      <c r="K111" s="354"/>
      <c r="L111" s="354"/>
      <c r="M111" s="354" t="s">
        <v>113</v>
      </c>
      <c r="N111" s="354" t="s">
        <v>113</v>
      </c>
      <c r="O111" s="354"/>
      <c r="P111" s="354"/>
      <c r="Q111" s="354"/>
      <c r="R111" s="354"/>
      <c r="S111" s="354"/>
      <c r="T111" s="354"/>
      <c r="U111" s="354" t="s">
        <v>5807</v>
      </c>
      <c r="V111" s="354" t="s">
        <v>68</v>
      </c>
      <c r="W111" s="354" t="s">
        <v>68</v>
      </c>
      <c r="X111" s="354" t="s">
        <v>68</v>
      </c>
      <c r="Y111" s="354" t="s">
        <v>68</v>
      </c>
      <c r="Z111" s="354" t="s">
        <v>69</v>
      </c>
      <c r="AA111" s="354"/>
      <c r="AB111" s="354">
        <v>18000000011</v>
      </c>
      <c r="AC111" s="355">
        <v>13</v>
      </c>
      <c r="AD111" s="355">
        <v>0</v>
      </c>
      <c r="AE111" s="355">
        <v>0</v>
      </c>
      <c r="AF111" s="1043">
        <v>20.8</v>
      </c>
      <c r="AG111" s="1043">
        <v>0</v>
      </c>
      <c r="AH111" s="1043">
        <f t="shared" si="5"/>
        <v>20.8</v>
      </c>
      <c r="AI111" s="1043">
        <f t="shared" si="4"/>
        <v>22.256000000000004</v>
      </c>
    </row>
    <row r="112" spans="1:35" s="356" customFormat="1">
      <c r="A112" s="1051">
        <v>110</v>
      </c>
      <c r="B112" s="354" t="s">
        <v>5289</v>
      </c>
      <c r="C112" s="354" t="s">
        <v>5808</v>
      </c>
      <c r="D112" s="354" t="s">
        <v>5595</v>
      </c>
      <c r="E112" s="354" t="s">
        <v>5606</v>
      </c>
      <c r="F112" s="354" t="s">
        <v>16</v>
      </c>
      <c r="G112" s="354"/>
      <c r="H112" s="354"/>
      <c r="I112" s="354"/>
      <c r="J112" s="354"/>
      <c r="K112" s="354"/>
      <c r="L112" s="354"/>
      <c r="M112" s="354" t="s">
        <v>113</v>
      </c>
      <c r="N112" s="354" t="s">
        <v>113</v>
      </c>
      <c r="O112" s="354"/>
      <c r="P112" s="354"/>
      <c r="Q112" s="354"/>
      <c r="R112" s="354"/>
      <c r="S112" s="354"/>
      <c r="T112" s="354"/>
      <c r="U112" s="354" t="s">
        <v>5809</v>
      </c>
      <c r="V112" s="354" t="s">
        <v>68</v>
      </c>
      <c r="W112" s="354" t="s">
        <v>68</v>
      </c>
      <c r="X112" s="354" t="s">
        <v>68</v>
      </c>
      <c r="Y112" s="354" t="s">
        <v>68</v>
      </c>
      <c r="Z112" s="354" t="s">
        <v>69</v>
      </c>
      <c r="AA112" s="354"/>
      <c r="AB112" s="354">
        <v>18000000011</v>
      </c>
      <c r="AC112" s="355">
        <v>13</v>
      </c>
      <c r="AD112" s="355">
        <v>0</v>
      </c>
      <c r="AE112" s="355">
        <v>0</v>
      </c>
      <c r="AF112" s="1043">
        <v>20.8</v>
      </c>
      <c r="AG112" s="1043">
        <v>0</v>
      </c>
      <c r="AH112" s="1043">
        <f t="shared" si="5"/>
        <v>20.8</v>
      </c>
      <c r="AI112" s="1043">
        <f t="shared" si="4"/>
        <v>22.256000000000004</v>
      </c>
    </row>
    <row r="113" spans="1:35" s="356" customFormat="1">
      <c r="A113" s="1051">
        <v>111</v>
      </c>
      <c r="B113" s="354" t="s">
        <v>5289</v>
      </c>
      <c r="C113" s="354" t="s">
        <v>5810</v>
      </c>
      <c r="D113" s="354" t="s">
        <v>5595</v>
      </c>
      <c r="E113" s="354" t="s">
        <v>5606</v>
      </c>
      <c r="F113" s="354" t="s">
        <v>16</v>
      </c>
      <c r="G113" s="354"/>
      <c r="H113" s="354"/>
      <c r="I113" s="354"/>
      <c r="J113" s="354"/>
      <c r="K113" s="354"/>
      <c r="L113" s="354"/>
      <c r="M113" s="354" t="s">
        <v>113</v>
      </c>
      <c r="N113" s="354" t="s">
        <v>113</v>
      </c>
      <c r="O113" s="354"/>
      <c r="P113" s="354"/>
      <c r="Q113" s="354"/>
      <c r="R113" s="354"/>
      <c r="S113" s="354"/>
      <c r="T113" s="354"/>
      <c r="U113" s="354" t="s">
        <v>5811</v>
      </c>
      <c r="V113" s="354" t="s">
        <v>68</v>
      </c>
      <c r="W113" s="354" t="s">
        <v>68</v>
      </c>
      <c r="X113" s="354" t="s">
        <v>68</v>
      </c>
      <c r="Y113" s="354" t="s">
        <v>68</v>
      </c>
      <c r="Z113" s="354" t="s">
        <v>69</v>
      </c>
      <c r="AA113" s="354"/>
      <c r="AB113" s="354">
        <v>18000000011</v>
      </c>
      <c r="AC113" s="355">
        <v>13</v>
      </c>
      <c r="AD113" s="355">
        <v>0</v>
      </c>
      <c r="AE113" s="355">
        <v>0</v>
      </c>
      <c r="AF113" s="1043">
        <v>20.8</v>
      </c>
      <c r="AG113" s="1043">
        <v>0</v>
      </c>
      <c r="AH113" s="1043">
        <f t="shared" si="5"/>
        <v>20.8</v>
      </c>
      <c r="AI113" s="1043">
        <f t="shared" si="4"/>
        <v>22.256000000000004</v>
      </c>
    </row>
    <row r="114" spans="1:35" s="356" customFormat="1">
      <c r="A114" s="1051">
        <v>112</v>
      </c>
      <c r="B114" s="354" t="s">
        <v>8</v>
      </c>
      <c r="C114" s="354" t="s">
        <v>5812</v>
      </c>
      <c r="D114" s="354" t="s">
        <v>5595</v>
      </c>
      <c r="E114" s="354" t="s">
        <v>5813</v>
      </c>
      <c r="F114" s="354" t="s">
        <v>5210</v>
      </c>
      <c r="G114" s="354"/>
      <c r="H114" s="354"/>
      <c r="I114" s="354"/>
      <c r="J114" s="354"/>
      <c r="K114" s="354"/>
      <c r="L114" s="354"/>
      <c r="M114" s="354" t="s">
        <v>113</v>
      </c>
      <c r="N114" s="354" t="s">
        <v>113</v>
      </c>
      <c r="O114" s="354"/>
      <c r="P114" s="354"/>
      <c r="Q114" s="354"/>
      <c r="R114" s="354"/>
      <c r="S114" s="354"/>
      <c r="T114" s="354"/>
      <c r="U114" s="354" t="s">
        <v>5814</v>
      </c>
      <c r="V114" s="354" t="s">
        <v>68</v>
      </c>
      <c r="W114" s="354" t="s">
        <v>68</v>
      </c>
      <c r="X114" s="354" t="s">
        <v>68</v>
      </c>
      <c r="Y114" s="354" t="s">
        <v>68</v>
      </c>
      <c r="Z114" s="354" t="s">
        <v>69</v>
      </c>
      <c r="AA114" s="354"/>
      <c r="AB114" s="354">
        <v>18033000011</v>
      </c>
      <c r="AC114" s="355">
        <v>11</v>
      </c>
      <c r="AD114" s="355">
        <v>0</v>
      </c>
      <c r="AE114" s="355">
        <v>0</v>
      </c>
      <c r="AF114" s="1043">
        <v>17.600000000000001</v>
      </c>
      <c r="AG114" s="1043">
        <v>0</v>
      </c>
      <c r="AH114" s="1043">
        <f t="shared" si="5"/>
        <v>17.600000000000001</v>
      </c>
      <c r="AI114" s="1043">
        <f t="shared" si="4"/>
        <v>18.832000000000004</v>
      </c>
    </row>
    <row r="115" spans="1:35" s="1049" customFormat="1" ht="15.75" thickBot="1">
      <c r="A115" s="1052">
        <v>113</v>
      </c>
      <c r="B115" s="1046" t="s">
        <v>8</v>
      </c>
      <c r="C115" s="1046" t="s">
        <v>5815</v>
      </c>
      <c r="D115" s="1046" t="s">
        <v>5595</v>
      </c>
      <c r="E115" s="1046" t="s">
        <v>5813</v>
      </c>
      <c r="F115" s="1046" t="s">
        <v>5222</v>
      </c>
      <c r="G115" s="1046"/>
      <c r="H115" s="1046"/>
      <c r="I115" s="1046"/>
      <c r="J115" s="1046"/>
      <c r="K115" s="1046"/>
      <c r="L115" s="1046"/>
      <c r="M115" s="1046" t="s">
        <v>113</v>
      </c>
      <c r="N115" s="1046" t="s">
        <v>113</v>
      </c>
      <c r="O115" s="1046"/>
      <c r="P115" s="1046"/>
      <c r="Q115" s="1046"/>
      <c r="R115" s="1046"/>
      <c r="S115" s="1046"/>
      <c r="T115" s="1046"/>
      <c r="U115" s="1046" t="s">
        <v>5816</v>
      </c>
      <c r="V115" s="1046" t="s">
        <v>68</v>
      </c>
      <c r="W115" s="1046" t="s">
        <v>68</v>
      </c>
      <c r="X115" s="1046" t="s">
        <v>68</v>
      </c>
      <c r="Y115" s="1046" t="s">
        <v>68</v>
      </c>
      <c r="Z115" s="1046" t="s">
        <v>69</v>
      </c>
      <c r="AA115" s="1046"/>
      <c r="AB115" s="1046">
        <v>18033000011</v>
      </c>
      <c r="AC115" s="1047">
        <v>13</v>
      </c>
      <c r="AD115" s="1047">
        <v>0</v>
      </c>
      <c r="AE115" s="1047">
        <v>0</v>
      </c>
      <c r="AF115" s="1048">
        <v>20.8</v>
      </c>
      <c r="AG115" s="1048">
        <v>0</v>
      </c>
      <c r="AH115" s="1048">
        <f t="shared" si="5"/>
        <v>20.8</v>
      </c>
      <c r="AI115" s="1048">
        <f t="shared" si="4"/>
        <v>22.256000000000004</v>
      </c>
    </row>
    <row r="117" spans="1:35">
      <c r="A117" s="1053" t="s">
        <v>133</v>
      </c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/>
    </customSheetView>
    <customSheetView guid="{5B1FA305-463D-4B6E-BF98-81A6929C891E}" scale="75" hiddenColumns="1">
      <pageMargins left="0" right="0" top="0" bottom="0" header="0" footer="0"/>
      <pageSetup orientation="portrait" horizontalDpi="4294967295" verticalDpi="4294967295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/>
    </customSheetView>
    <customSheetView guid="{B6E6045D-E631-482D-8F65-2EABDB0B6ECE}" scale="75" hiddenColumns="1">
      <selection activeCell="AW39" sqref="AW39"/>
      <pageMargins left="0" right="0" top="0" bottom="0" header="0" footer="0"/>
      <pageSetup orientation="portrait" horizontalDpi="4294967295" verticalDpi="4294967295"/>
    </customSheetView>
    <customSheetView guid="{074FE138-8171-45F3-8951-6B9C47661CC2}" scale="75" hiddenColumns="1">
      <selection activeCell="AW39" sqref="AW39"/>
      <pageMargins left="0" right="0" top="0" bottom="0" header="0" footer="0"/>
      <pageSetup orientation="portrait" horizontalDpi="4294967295" verticalDpi="4294967295"/>
    </customSheetView>
    <customSheetView guid="{6B75CD61-CFF4-4706-A14B-83CD51F19D1B}" scale="75" hiddenColumns="1">
      <pageMargins left="0" right="0" top="0" bottom="0" header="0" footer="0"/>
      <pageSetup orientation="portrait" horizontalDpi="4294967295" verticalDpi="4294967295"/>
    </customSheetView>
    <customSheetView guid="{8ABA602B-BA8D-44BA-AAC3-E387ACC3E4C4}" scale="75" hiddenColumns="1">
      <pageMargins left="0" right="0" top="0" bottom="0" header="0" footer="0"/>
      <pageSetup orientation="portrait" horizontalDpi="4294967295" verticalDpi="4294967295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/>
    </customSheetView>
    <customSheetView guid="{71B299E4-61CE-49C1-81D9-062E3F90F2BD}" scale="75" hiddenColumns="1">
      <pageMargins left="0" right="0" top="0" bottom="0" header="0" footer="0"/>
      <pageSetup orientation="portrait" horizontalDpi="4294967295" verticalDpi="4294967295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/>
    </customSheetView>
  </customSheetViews>
  <pageMargins left="0" right="0" top="0" bottom="0" header="0" footer="0"/>
  <pageSetup orientation="portrait" horizontalDpi="4294967295" verticalDpi="4294967295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A1:AI69"/>
  <sheetViews>
    <sheetView topLeftCell="A33" zoomScale="75" zoomScaleNormal="75" workbookViewId="0">
      <selection activeCell="K53" sqref="K53"/>
    </sheetView>
  </sheetViews>
  <sheetFormatPr baseColWidth="10" defaultColWidth="6.85546875" defaultRowHeight="15"/>
  <cols>
    <col min="1" max="1" width="4.28515625" style="1053" bestFit="1" customWidth="1"/>
    <col min="2" max="2" width="19.5703125" style="218" bestFit="1" customWidth="1"/>
    <col min="3" max="3" width="12.85546875" style="218" hidden="1" customWidth="1"/>
    <col min="4" max="4" width="8" style="218" hidden="1" customWidth="1"/>
    <col min="5" max="5" width="11.5703125" style="218" hidden="1" customWidth="1"/>
    <col min="6" max="6" width="21" style="218" bestFit="1" customWidth="1"/>
    <col min="7" max="7" width="7.140625" style="218" hidden="1" customWidth="1"/>
    <col min="8" max="8" width="6.28515625" style="218" bestFit="1" customWidth="1"/>
    <col min="9" max="9" width="8.85546875" style="218" hidden="1" customWidth="1"/>
    <col min="10" max="10" width="6.42578125" style="218" bestFit="1" customWidth="1"/>
    <col min="11" max="11" width="11.5703125" style="218" bestFit="1" customWidth="1"/>
    <col min="12" max="12" width="6.28515625" style="218" bestFit="1" customWidth="1"/>
    <col min="13" max="13" width="11.140625" style="218" bestFit="1" customWidth="1"/>
    <col min="14" max="14" width="6.42578125" style="218" bestFit="1" customWidth="1"/>
    <col min="15" max="15" width="10.5703125" style="218" bestFit="1" customWidth="1"/>
    <col min="16" max="16" width="9.28515625" style="218" hidden="1" customWidth="1"/>
    <col min="17" max="17" width="12.85546875" style="218" hidden="1" customWidth="1"/>
    <col min="18" max="18" width="15.7109375" style="218" hidden="1" customWidth="1"/>
    <col min="19" max="19" width="16.7109375" style="218" bestFit="1" customWidth="1"/>
    <col min="20" max="20" width="10.5703125" style="218" hidden="1" customWidth="1"/>
    <col min="21" max="21" width="15.140625" style="218" bestFit="1" customWidth="1"/>
    <col min="22" max="22" width="14.140625" style="218" hidden="1" customWidth="1"/>
    <col min="23" max="23" width="16.28515625" style="218" bestFit="1" customWidth="1"/>
    <col min="24" max="24" width="16.85546875" style="218" bestFit="1" customWidth="1"/>
    <col min="25" max="25" width="15" style="218" bestFit="1" customWidth="1"/>
    <col min="26" max="26" width="4.7109375" style="218" bestFit="1" customWidth="1"/>
    <col min="27" max="27" width="6" style="218" bestFit="1" customWidth="1"/>
    <col min="28" max="28" width="13.85546875" style="218" hidden="1" customWidth="1"/>
    <col min="29" max="29" width="13.140625" style="219" hidden="1" customWidth="1"/>
    <col min="30" max="30" width="10" style="219" hidden="1" customWidth="1"/>
    <col min="31" max="31" width="9.85546875" style="219" hidden="1" customWidth="1"/>
    <col min="32" max="32" width="7.42578125" style="1044" bestFit="1" customWidth="1"/>
    <col min="33" max="33" width="12.5703125" style="1044" bestFit="1" customWidth="1"/>
    <col min="34" max="34" width="8.5703125" style="1044" bestFit="1" customWidth="1"/>
    <col min="35" max="35" width="11" style="1044" bestFit="1" customWidth="1"/>
    <col min="36" max="16384" width="6.85546875" style="220"/>
  </cols>
  <sheetData>
    <row r="1" spans="1:35" s="356" customFormat="1" ht="77.25" customHeight="1" thickBot="1">
      <c r="A1" s="1050"/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354"/>
      <c r="T1" s="354"/>
      <c r="U1" s="354"/>
      <c r="V1" s="354"/>
      <c r="W1" s="354"/>
      <c r="X1" s="354"/>
      <c r="Y1" s="354"/>
      <c r="Z1" s="354"/>
      <c r="AA1" s="354"/>
      <c r="AB1" s="354"/>
      <c r="AC1" s="355"/>
      <c r="AD1" s="355"/>
      <c r="AE1" s="355"/>
      <c r="AF1" s="1043"/>
      <c r="AG1" s="1043"/>
      <c r="AH1" s="1044"/>
      <c r="AI1" s="1044"/>
    </row>
    <row r="2" spans="1:35" s="1061" customFormat="1" ht="15.75" thickBot="1">
      <c r="A2" s="571" t="s">
        <v>22</v>
      </c>
      <c r="B2" s="925" t="s">
        <v>23</v>
      </c>
      <c r="C2" s="925" t="s">
        <v>24</v>
      </c>
      <c r="D2" s="925" t="s">
        <v>25</v>
      </c>
      <c r="E2" s="925" t="s">
        <v>26</v>
      </c>
      <c r="F2" s="925" t="s">
        <v>27</v>
      </c>
      <c r="G2" s="925" t="s">
        <v>28</v>
      </c>
      <c r="H2" s="925" t="s">
        <v>29</v>
      </c>
      <c r="I2" s="925" t="s">
        <v>30</v>
      </c>
      <c r="J2" s="925" t="s">
        <v>31</v>
      </c>
      <c r="K2" s="925" t="s">
        <v>32</v>
      </c>
      <c r="L2" s="925" t="s">
        <v>33</v>
      </c>
      <c r="M2" s="925" t="s">
        <v>34</v>
      </c>
      <c r="N2" s="925" t="s">
        <v>35</v>
      </c>
      <c r="O2" s="925" t="s">
        <v>36</v>
      </c>
      <c r="P2" s="925" t="s">
        <v>37</v>
      </c>
      <c r="Q2" s="925" t="s">
        <v>38</v>
      </c>
      <c r="R2" s="925" t="s">
        <v>39</v>
      </c>
      <c r="S2" s="925" t="s">
        <v>40</v>
      </c>
      <c r="T2" s="925" t="s">
        <v>41</v>
      </c>
      <c r="U2" s="925" t="s">
        <v>42</v>
      </c>
      <c r="V2" s="925" t="s">
        <v>43</v>
      </c>
      <c r="W2" s="925" t="s">
        <v>44</v>
      </c>
      <c r="X2" s="925" t="s">
        <v>45</v>
      </c>
      <c r="Y2" s="925" t="s">
        <v>46</v>
      </c>
      <c r="Z2" s="925" t="s">
        <v>47</v>
      </c>
      <c r="AA2" s="925" t="s">
        <v>48</v>
      </c>
      <c r="AB2" s="925" t="s">
        <v>49</v>
      </c>
      <c r="AC2" s="583" t="s">
        <v>50</v>
      </c>
      <c r="AD2" s="583" t="s">
        <v>51</v>
      </c>
      <c r="AE2" s="583" t="s">
        <v>52</v>
      </c>
      <c r="AF2" s="583" t="s">
        <v>53</v>
      </c>
      <c r="AG2" s="583" t="s">
        <v>54</v>
      </c>
      <c r="AH2" s="1060" t="s">
        <v>55</v>
      </c>
      <c r="AI2" s="1060" t="s">
        <v>56</v>
      </c>
    </row>
    <row r="3" spans="1:35" s="356" customFormat="1">
      <c r="A3" s="1051">
        <v>1</v>
      </c>
      <c r="B3" s="354" t="s">
        <v>5817</v>
      </c>
      <c r="C3" s="354" t="s">
        <v>5818</v>
      </c>
      <c r="D3" s="354" t="s">
        <v>5819</v>
      </c>
      <c r="E3" s="354" t="s">
        <v>5820</v>
      </c>
      <c r="F3" s="354" t="s">
        <v>16</v>
      </c>
      <c r="G3" s="354"/>
      <c r="H3" s="354"/>
      <c r="I3" s="354"/>
      <c r="J3" s="354"/>
      <c r="K3" s="354"/>
      <c r="L3" s="354"/>
      <c r="M3" s="354" t="s">
        <v>113</v>
      </c>
      <c r="N3" s="354" t="s">
        <v>113</v>
      </c>
      <c r="O3" s="354" t="s">
        <v>5047</v>
      </c>
      <c r="P3" s="354"/>
      <c r="Q3" s="354"/>
      <c r="R3" s="354"/>
      <c r="S3" s="354"/>
      <c r="T3" s="354"/>
      <c r="U3" s="354" t="s">
        <v>5821</v>
      </c>
      <c r="V3" s="354" t="s">
        <v>68</v>
      </c>
      <c r="W3" s="354" t="s">
        <v>68</v>
      </c>
      <c r="X3" s="354" t="s">
        <v>68</v>
      </c>
      <c r="Y3" s="354" t="s">
        <v>68</v>
      </c>
      <c r="Z3" s="354" t="s">
        <v>69</v>
      </c>
      <c r="AA3" s="354"/>
      <c r="AB3" s="354">
        <v>18000000011</v>
      </c>
      <c r="AC3" s="355">
        <v>13</v>
      </c>
      <c r="AD3" s="355">
        <v>0</v>
      </c>
      <c r="AE3" s="355">
        <v>0</v>
      </c>
      <c r="AF3" s="1043">
        <v>20.8</v>
      </c>
      <c r="AG3" s="1043">
        <v>0</v>
      </c>
      <c r="AH3" s="1043">
        <f t="shared" ref="AH3:AH34" si="0">AF3-AG3</f>
        <v>20.8</v>
      </c>
      <c r="AI3" s="1043">
        <f>AF3*1.07</f>
        <v>22.256000000000004</v>
      </c>
    </row>
    <row r="4" spans="1:35" s="356" customFormat="1">
      <c r="A4" s="1051">
        <v>2</v>
      </c>
      <c r="B4" s="354" t="s">
        <v>5817</v>
      </c>
      <c r="C4" s="354" t="s">
        <v>5822</v>
      </c>
      <c r="D4" s="354" t="s">
        <v>5819</v>
      </c>
      <c r="E4" s="354" t="s">
        <v>5823</v>
      </c>
      <c r="F4" s="354" t="s">
        <v>16</v>
      </c>
      <c r="G4" s="354"/>
      <c r="H4" s="354"/>
      <c r="I4" s="354"/>
      <c r="J4" s="354"/>
      <c r="K4" s="354"/>
      <c r="L4" s="354"/>
      <c r="M4" s="354" t="s">
        <v>113</v>
      </c>
      <c r="N4" s="354" t="s">
        <v>113</v>
      </c>
      <c r="O4" s="354" t="s">
        <v>5047</v>
      </c>
      <c r="P4" s="354"/>
      <c r="Q4" s="354"/>
      <c r="R4" s="354"/>
      <c r="S4" s="354"/>
      <c r="T4" s="354"/>
      <c r="U4" s="354" t="s">
        <v>5824</v>
      </c>
      <c r="V4" s="354" t="s">
        <v>68</v>
      </c>
      <c r="W4" s="354" t="s">
        <v>68</v>
      </c>
      <c r="X4" s="354" t="s">
        <v>68</v>
      </c>
      <c r="Y4" s="354" t="s">
        <v>68</v>
      </c>
      <c r="Z4" s="354" t="s">
        <v>69</v>
      </c>
      <c r="AA4" s="354"/>
      <c r="AB4" s="354">
        <v>18000000011</v>
      </c>
      <c r="AC4" s="355">
        <v>13</v>
      </c>
      <c r="AD4" s="355">
        <v>0</v>
      </c>
      <c r="AE4" s="355">
        <v>0</v>
      </c>
      <c r="AF4" s="1043">
        <v>20.8</v>
      </c>
      <c r="AG4" s="1043">
        <v>0</v>
      </c>
      <c r="AH4" s="1043">
        <f t="shared" si="0"/>
        <v>20.8</v>
      </c>
      <c r="AI4" s="1043">
        <f t="shared" ref="AI4:AI67" si="1">AF4*1.07</f>
        <v>22.256000000000004</v>
      </c>
    </row>
    <row r="5" spans="1:35" s="356" customFormat="1">
      <c r="A5" s="1051">
        <v>3</v>
      </c>
      <c r="B5" s="354" t="s">
        <v>5294</v>
      </c>
      <c r="C5" s="354" t="s">
        <v>5825</v>
      </c>
      <c r="D5" s="354" t="s">
        <v>5819</v>
      </c>
      <c r="E5" s="354" t="s">
        <v>5826</v>
      </c>
      <c r="F5" s="354" t="s">
        <v>5338</v>
      </c>
      <c r="G5" s="354"/>
      <c r="H5" s="354"/>
      <c r="I5" s="354"/>
      <c r="J5" s="354"/>
      <c r="K5" s="354"/>
      <c r="L5" s="354"/>
      <c r="M5" s="354" t="s">
        <v>113</v>
      </c>
      <c r="N5" s="354" t="s">
        <v>113</v>
      </c>
      <c r="O5" s="354" t="s">
        <v>5047</v>
      </c>
      <c r="P5" s="354"/>
      <c r="Q5" s="354"/>
      <c r="R5" s="354"/>
      <c r="S5" s="354"/>
      <c r="T5" s="354"/>
      <c r="U5" s="354" t="s">
        <v>5827</v>
      </c>
      <c r="V5" s="354" t="s">
        <v>68</v>
      </c>
      <c r="W5" s="354" t="s">
        <v>68</v>
      </c>
      <c r="X5" s="354" t="s">
        <v>68</v>
      </c>
      <c r="Y5" s="354" t="s">
        <v>68</v>
      </c>
      <c r="Z5" s="354" t="s">
        <v>69</v>
      </c>
      <c r="AA5" s="354"/>
      <c r="AB5" s="354">
        <v>18000000011</v>
      </c>
      <c r="AC5" s="355">
        <v>14</v>
      </c>
      <c r="AD5" s="355">
        <v>0</v>
      </c>
      <c r="AE5" s="355">
        <v>0</v>
      </c>
      <c r="AF5" s="1043">
        <v>22.400000000000002</v>
      </c>
      <c r="AG5" s="1043">
        <v>0</v>
      </c>
      <c r="AH5" s="1043">
        <f t="shared" si="0"/>
        <v>22.400000000000002</v>
      </c>
      <c r="AI5" s="1043">
        <f t="shared" si="1"/>
        <v>23.968000000000004</v>
      </c>
    </row>
    <row r="6" spans="1:35" s="356" customFormat="1">
      <c r="A6" s="1051">
        <v>4</v>
      </c>
      <c r="B6" s="354" t="s">
        <v>5294</v>
      </c>
      <c r="C6" s="354" t="s">
        <v>5828</v>
      </c>
      <c r="D6" s="354" t="s">
        <v>5819</v>
      </c>
      <c r="E6" s="354" t="s">
        <v>5826</v>
      </c>
      <c r="F6" s="354" t="s">
        <v>5338</v>
      </c>
      <c r="G6" s="354"/>
      <c r="H6" s="354"/>
      <c r="I6" s="354"/>
      <c r="J6" s="354"/>
      <c r="K6" s="354"/>
      <c r="L6" s="354"/>
      <c r="M6" s="354" t="s">
        <v>113</v>
      </c>
      <c r="N6" s="354" t="s">
        <v>113</v>
      </c>
      <c r="O6" s="354" t="s">
        <v>5047</v>
      </c>
      <c r="P6" s="354"/>
      <c r="Q6" s="354"/>
      <c r="R6" s="354"/>
      <c r="S6" s="354"/>
      <c r="T6" s="354"/>
      <c r="U6" s="354" t="s">
        <v>5829</v>
      </c>
      <c r="V6" s="354" t="s">
        <v>68</v>
      </c>
      <c r="W6" s="354" t="s">
        <v>68</v>
      </c>
      <c r="X6" s="354" t="s">
        <v>68</v>
      </c>
      <c r="Y6" s="354" t="s">
        <v>68</v>
      </c>
      <c r="Z6" s="354" t="s">
        <v>69</v>
      </c>
      <c r="AA6" s="354"/>
      <c r="AB6" s="354">
        <v>18000000011</v>
      </c>
      <c r="AC6" s="355">
        <v>14</v>
      </c>
      <c r="AD6" s="355">
        <v>0</v>
      </c>
      <c r="AE6" s="355">
        <v>0</v>
      </c>
      <c r="AF6" s="1043">
        <v>22.400000000000002</v>
      </c>
      <c r="AG6" s="1043">
        <v>0</v>
      </c>
      <c r="AH6" s="1043">
        <f t="shared" si="0"/>
        <v>22.400000000000002</v>
      </c>
      <c r="AI6" s="1043">
        <f t="shared" si="1"/>
        <v>23.968000000000004</v>
      </c>
    </row>
    <row r="7" spans="1:35" s="356" customFormat="1">
      <c r="A7" s="1051">
        <v>5</v>
      </c>
      <c r="B7" s="354" t="s">
        <v>5294</v>
      </c>
      <c r="C7" s="354" t="s">
        <v>5830</v>
      </c>
      <c r="D7" s="354" t="s">
        <v>5819</v>
      </c>
      <c r="E7" s="354" t="s">
        <v>5826</v>
      </c>
      <c r="F7" s="354" t="s">
        <v>5338</v>
      </c>
      <c r="G7" s="354"/>
      <c r="H7" s="354"/>
      <c r="I7" s="354"/>
      <c r="J7" s="354"/>
      <c r="K7" s="354"/>
      <c r="L7" s="354"/>
      <c r="M7" s="354" t="s">
        <v>113</v>
      </c>
      <c r="N7" s="354" t="s">
        <v>113</v>
      </c>
      <c r="O7" s="354" t="s">
        <v>5047</v>
      </c>
      <c r="P7" s="354"/>
      <c r="Q7" s="354"/>
      <c r="R7" s="354"/>
      <c r="S7" s="354"/>
      <c r="T7" s="354"/>
      <c r="U7" s="354" t="s">
        <v>5831</v>
      </c>
      <c r="V7" s="354" t="s">
        <v>68</v>
      </c>
      <c r="W7" s="354" t="s">
        <v>68</v>
      </c>
      <c r="X7" s="354" t="s">
        <v>68</v>
      </c>
      <c r="Y7" s="354" t="s">
        <v>68</v>
      </c>
      <c r="Z7" s="354" t="s">
        <v>69</v>
      </c>
      <c r="AA7" s="354"/>
      <c r="AB7" s="354">
        <v>18000000011</v>
      </c>
      <c r="AC7" s="355">
        <v>14</v>
      </c>
      <c r="AD7" s="355">
        <v>0</v>
      </c>
      <c r="AE7" s="355">
        <v>0</v>
      </c>
      <c r="AF7" s="1043">
        <v>22.400000000000002</v>
      </c>
      <c r="AG7" s="1043">
        <v>0</v>
      </c>
      <c r="AH7" s="1043">
        <f t="shared" si="0"/>
        <v>22.400000000000002</v>
      </c>
      <c r="AI7" s="1043">
        <f t="shared" si="1"/>
        <v>23.968000000000004</v>
      </c>
    </row>
    <row r="8" spans="1:35" s="356" customFormat="1">
      <c r="A8" s="1051">
        <v>6</v>
      </c>
      <c r="B8" s="354" t="s">
        <v>5294</v>
      </c>
      <c r="C8" s="354" t="s">
        <v>5832</v>
      </c>
      <c r="D8" s="354" t="s">
        <v>5819</v>
      </c>
      <c r="E8" s="354" t="s">
        <v>5826</v>
      </c>
      <c r="F8" s="354" t="s">
        <v>5338</v>
      </c>
      <c r="G8" s="354"/>
      <c r="H8" s="354"/>
      <c r="I8" s="354"/>
      <c r="J8" s="354"/>
      <c r="K8" s="354"/>
      <c r="L8" s="354"/>
      <c r="M8" s="354" t="s">
        <v>113</v>
      </c>
      <c r="N8" s="354" t="s">
        <v>113</v>
      </c>
      <c r="O8" s="354" t="s">
        <v>5047</v>
      </c>
      <c r="P8" s="354"/>
      <c r="Q8" s="354"/>
      <c r="R8" s="354"/>
      <c r="S8" s="354"/>
      <c r="T8" s="354"/>
      <c r="U8" s="354" t="s">
        <v>5833</v>
      </c>
      <c r="V8" s="354" t="s">
        <v>68</v>
      </c>
      <c r="W8" s="354" t="s">
        <v>68</v>
      </c>
      <c r="X8" s="354" t="s">
        <v>68</v>
      </c>
      <c r="Y8" s="354" t="s">
        <v>68</v>
      </c>
      <c r="Z8" s="354" t="s">
        <v>69</v>
      </c>
      <c r="AA8" s="354"/>
      <c r="AB8" s="354">
        <v>18000000011</v>
      </c>
      <c r="AC8" s="355">
        <v>14</v>
      </c>
      <c r="AD8" s="355">
        <v>0</v>
      </c>
      <c r="AE8" s="355">
        <v>0</v>
      </c>
      <c r="AF8" s="1043">
        <v>22.400000000000002</v>
      </c>
      <c r="AG8" s="1043">
        <v>0</v>
      </c>
      <c r="AH8" s="1043">
        <f t="shared" si="0"/>
        <v>22.400000000000002</v>
      </c>
      <c r="AI8" s="1043">
        <f t="shared" si="1"/>
        <v>23.968000000000004</v>
      </c>
    </row>
    <row r="9" spans="1:35" s="356" customFormat="1">
      <c r="A9" s="1051">
        <v>7</v>
      </c>
      <c r="B9" s="354" t="s">
        <v>5294</v>
      </c>
      <c r="C9" s="354" t="s">
        <v>5834</v>
      </c>
      <c r="D9" s="354" t="s">
        <v>5819</v>
      </c>
      <c r="E9" s="354" t="s">
        <v>5826</v>
      </c>
      <c r="F9" s="354" t="s">
        <v>5338</v>
      </c>
      <c r="G9" s="354"/>
      <c r="H9" s="354"/>
      <c r="I9" s="354"/>
      <c r="J9" s="354"/>
      <c r="K9" s="354"/>
      <c r="L9" s="354"/>
      <c r="M9" s="354" t="s">
        <v>113</v>
      </c>
      <c r="N9" s="354" t="s">
        <v>113</v>
      </c>
      <c r="O9" s="354" t="s">
        <v>5047</v>
      </c>
      <c r="P9" s="354"/>
      <c r="Q9" s="354"/>
      <c r="R9" s="354"/>
      <c r="S9" s="354"/>
      <c r="T9" s="354"/>
      <c r="U9" s="354" t="s">
        <v>5835</v>
      </c>
      <c r="V9" s="354" t="s">
        <v>68</v>
      </c>
      <c r="W9" s="354" t="s">
        <v>68</v>
      </c>
      <c r="X9" s="354" t="s">
        <v>68</v>
      </c>
      <c r="Y9" s="354" t="s">
        <v>68</v>
      </c>
      <c r="Z9" s="354" t="s">
        <v>69</v>
      </c>
      <c r="AA9" s="354"/>
      <c r="AB9" s="354">
        <v>18000000011</v>
      </c>
      <c r="AC9" s="355">
        <v>14</v>
      </c>
      <c r="AD9" s="355">
        <v>0</v>
      </c>
      <c r="AE9" s="355">
        <v>0</v>
      </c>
      <c r="AF9" s="1043">
        <v>22.400000000000002</v>
      </c>
      <c r="AG9" s="1043">
        <v>0</v>
      </c>
      <c r="AH9" s="1043">
        <f t="shared" si="0"/>
        <v>22.400000000000002</v>
      </c>
      <c r="AI9" s="1043">
        <f t="shared" si="1"/>
        <v>23.968000000000004</v>
      </c>
    </row>
    <row r="10" spans="1:35" s="356" customFormat="1">
      <c r="A10" s="1051">
        <v>8</v>
      </c>
      <c r="B10" s="354" t="s">
        <v>5294</v>
      </c>
      <c r="C10" s="354" t="s">
        <v>5836</v>
      </c>
      <c r="D10" s="354" t="s">
        <v>5819</v>
      </c>
      <c r="E10" s="354" t="s">
        <v>5826</v>
      </c>
      <c r="F10" s="354" t="s">
        <v>5338</v>
      </c>
      <c r="G10" s="354"/>
      <c r="H10" s="354"/>
      <c r="I10" s="354"/>
      <c r="J10" s="354"/>
      <c r="K10" s="354"/>
      <c r="L10" s="354"/>
      <c r="M10" s="354" t="s">
        <v>113</v>
      </c>
      <c r="N10" s="354" t="s">
        <v>113</v>
      </c>
      <c r="O10" s="354" t="s">
        <v>5047</v>
      </c>
      <c r="P10" s="354"/>
      <c r="Q10" s="354"/>
      <c r="R10" s="354"/>
      <c r="S10" s="354"/>
      <c r="T10" s="354"/>
      <c r="U10" s="354" t="s">
        <v>5837</v>
      </c>
      <c r="V10" s="354" t="s">
        <v>68</v>
      </c>
      <c r="W10" s="354" t="s">
        <v>68</v>
      </c>
      <c r="X10" s="354" t="s">
        <v>68</v>
      </c>
      <c r="Y10" s="354" t="s">
        <v>68</v>
      </c>
      <c r="Z10" s="354" t="s">
        <v>69</v>
      </c>
      <c r="AA10" s="354"/>
      <c r="AB10" s="354">
        <v>18000000011</v>
      </c>
      <c r="AC10" s="355">
        <v>14</v>
      </c>
      <c r="AD10" s="355">
        <v>0</v>
      </c>
      <c r="AE10" s="355">
        <v>0</v>
      </c>
      <c r="AF10" s="1043">
        <v>22.400000000000002</v>
      </c>
      <c r="AG10" s="1043">
        <v>0</v>
      </c>
      <c r="AH10" s="1043">
        <f t="shared" si="0"/>
        <v>22.400000000000002</v>
      </c>
      <c r="AI10" s="1043">
        <f t="shared" si="1"/>
        <v>23.968000000000004</v>
      </c>
    </row>
    <row r="11" spans="1:35" s="356" customFormat="1">
      <c r="A11" s="1051">
        <v>9</v>
      </c>
      <c r="B11" s="354" t="s">
        <v>5294</v>
      </c>
      <c r="C11" s="354" t="s">
        <v>5838</v>
      </c>
      <c r="D11" s="354" t="s">
        <v>5819</v>
      </c>
      <c r="E11" s="354" t="s">
        <v>5826</v>
      </c>
      <c r="F11" s="354" t="s">
        <v>5338</v>
      </c>
      <c r="G11" s="354"/>
      <c r="H11" s="354"/>
      <c r="I11" s="354"/>
      <c r="J11" s="354"/>
      <c r="K11" s="354"/>
      <c r="L11" s="354"/>
      <c r="M11" s="354" t="s">
        <v>113</v>
      </c>
      <c r="N11" s="354" t="s">
        <v>113</v>
      </c>
      <c r="O11" s="354" t="s">
        <v>5047</v>
      </c>
      <c r="P11" s="354"/>
      <c r="Q11" s="354"/>
      <c r="R11" s="354"/>
      <c r="S11" s="354"/>
      <c r="T11" s="354"/>
      <c r="U11" s="354" t="s">
        <v>5839</v>
      </c>
      <c r="V11" s="354" t="s">
        <v>68</v>
      </c>
      <c r="W11" s="354" t="s">
        <v>68</v>
      </c>
      <c r="X11" s="354" t="s">
        <v>68</v>
      </c>
      <c r="Y11" s="354" t="s">
        <v>68</v>
      </c>
      <c r="Z11" s="354" t="s">
        <v>69</v>
      </c>
      <c r="AA11" s="354"/>
      <c r="AB11" s="354">
        <v>18000000011</v>
      </c>
      <c r="AC11" s="355">
        <v>14</v>
      </c>
      <c r="AD11" s="355">
        <v>0</v>
      </c>
      <c r="AE11" s="355">
        <v>0</v>
      </c>
      <c r="AF11" s="1043">
        <v>22.400000000000002</v>
      </c>
      <c r="AG11" s="1043">
        <v>0</v>
      </c>
      <c r="AH11" s="1043">
        <f t="shared" si="0"/>
        <v>22.400000000000002</v>
      </c>
      <c r="AI11" s="1043">
        <f t="shared" si="1"/>
        <v>23.968000000000004</v>
      </c>
    </row>
    <row r="12" spans="1:35" s="356" customFormat="1">
      <c r="A12" s="1051">
        <v>10</v>
      </c>
      <c r="B12" s="354" t="s">
        <v>5294</v>
      </c>
      <c r="C12" s="354" t="s">
        <v>5840</v>
      </c>
      <c r="D12" s="354" t="s">
        <v>5819</v>
      </c>
      <c r="E12" s="354" t="s">
        <v>5826</v>
      </c>
      <c r="F12" s="354" t="s">
        <v>5338</v>
      </c>
      <c r="G12" s="354"/>
      <c r="H12" s="354"/>
      <c r="I12" s="354"/>
      <c r="J12" s="354"/>
      <c r="K12" s="354"/>
      <c r="L12" s="354"/>
      <c r="M12" s="354" t="s">
        <v>113</v>
      </c>
      <c r="N12" s="354" t="s">
        <v>113</v>
      </c>
      <c r="O12" s="354" t="s">
        <v>5047</v>
      </c>
      <c r="P12" s="354"/>
      <c r="Q12" s="354"/>
      <c r="R12" s="354"/>
      <c r="S12" s="354"/>
      <c r="T12" s="354"/>
      <c r="U12" s="354" t="s">
        <v>5841</v>
      </c>
      <c r="V12" s="354" t="s">
        <v>68</v>
      </c>
      <c r="W12" s="354" t="s">
        <v>68</v>
      </c>
      <c r="X12" s="354" t="s">
        <v>68</v>
      </c>
      <c r="Y12" s="354" t="s">
        <v>68</v>
      </c>
      <c r="Z12" s="354" t="s">
        <v>69</v>
      </c>
      <c r="AA12" s="354"/>
      <c r="AB12" s="354">
        <v>18000000011</v>
      </c>
      <c r="AC12" s="355">
        <v>14</v>
      </c>
      <c r="AD12" s="355">
        <v>0</v>
      </c>
      <c r="AE12" s="355">
        <v>0</v>
      </c>
      <c r="AF12" s="1043">
        <v>22.400000000000002</v>
      </c>
      <c r="AG12" s="1043">
        <v>0</v>
      </c>
      <c r="AH12" s="1043">
        <f t="shared" si="0"/>
        <v>22.400000000000002</v>
      </c>
      <c r="AI12" s="1043">
        <f t="shared" si="1"/>
        <v>23.968000000000004</v>
      </c>
    </row>
    <row r="13" spans="1:35" s="356" customFormat="1">
      <c r="A13" s="1051">
        <v>11</v>
      </c>
      <c r="B13" s="354" t="s">
        <v>5294</v>
      </c>
      <c r="C13" s="354" t="s">
        <v>5842</v>
      </c>
      <c r="D13" s="354" t="s">
        <v>5819</v>
      </c>
      <c r="E13" s="354" t="s">
        <v>5826</v>
      </c>
      <c r="F13" s="354" t="s">
        <v>5338</v>
      </c>
      <c r="G13" s="354"/>
      <c r="H13" s="354"/>
      <c r="I13" s="354"/>
      <c r="J13" s="354"/>
      <c r="K13" s="354"/>
      <c r="L13" s="354"/>
      <c r="M13" s="354" t="s">
        <v>113</v>
      </c>
      <c r="N13" s="354" t="s">
        <v>113</v>
      </c>
      <c r="O13" s="354" t="s">
        <v>5047</v>
      </c>
      <c r="P13" s="354"/>
      <c r="Q13" s="354"/>
      <c r="R13" s="354"/>
      <c r="S13" s="354"/>
      <c r="T13" s="354"/>
      <c r="U13" s="354" t="s">
        <v>5843</v>
      </c>
      <c r="V13" s="354" t="s">
        <v>68</v>
      </c>
      <c r="W13" s="354" t="s">
        <v>68</v>
      </c>
      <c r="X13" s="354" t="s">
        <v>68</v>
      </c>
      <c r="Y13" s="354" t="s">
        <v>68</v>
      </c>
      <c r="Z13" s="354" t="s">
        <v>69</v>
      </c>
      <c r="AA13" s="354"/>
      <c r="AB13" s="354">
        <v>18000000011</v>
      </c>
      <c r="AC13" s="355">
        <v>14</v>
      </c>
      <c r="AD13" s="355">
        <v>0</v>
      </c>
      <c r="AE13" s="355">
        <v>0</v>
      </c>
      <c r="AF13" s="1043">
        <v>22.400000000000002</v>
      </c>
      <c r="AG13" s="1043">
        <v>0</v>
      </c>
      <c r="AH13" s="1043">
        <f t="shared" si="0"/>
        <v>22.400000000000002</v>
      </c>
      <c r="AI13" s="1043">
        <f t="shared" si="1"/>
        <v>23.968000000000004</v>
      </c>
    </row>
    <row r="14" spans="1:35" s="356" customFormat="1">
      <c r="A14" s="1051">
        <v>12</v>
      </c>
      <c r="B14" s="354" t="s">
        <v>5294</v>
      </c>
      <c r="C14" s="354" t="s">
        <v>5844</v>
      </c>
      <c r="D14" s="354" t="s">
        <v>5819</v>
      </c>
      <c r="E14" s="354" t="s">
        <v>5826</v>
      </c>
      <c r="F14" s="354" t="s">
        <v>5338</v>
      </c>
      <c r="G14" s="354"/>
      <c r="H14" s="354"/>
      <c r="I14" s="354"/>
      <c r="J14" s="354"/>
      <c r="K14" s="354"/>
      <c r="L14" s="354"/>
      <c r="M14" s="354" t="s">
        <v>113</v>
      </c>
      <c r="N14" s="354" t="s">
        <v>113</v>
      </c>
      <c r="O14" s="354" t="s">
        <v>5047</v>
      </c>
      <c r="P14" s="354"/>
      <c r="Q14" s="354"/>
      <c r="R14" s="354"/>
      <c r="S14" s="354"/>
      <c r="T14" s="354"/>
      <c r="U14" s="354" t="s">
        <v>5845</v>
      </c>
      <c r="V14" s="354" t="s">
        <v>68</v>
      </c>
      <c r="W14" s="354" t="s">
        <v>68</v>
      </c>
      <c r="X14" s="354" t="s">
        <v>68</v>
      </c>
      <c r="Y14" s="354" t="s">
        <v>68</v>
      </c>
      <c r="Z14" s="354" t="s">
        <v>69</v>
      </c>
      <c r="AA14" s="354"/>
      <c r="AB14" s="354">
        <v>18000000011</v>
      </c>
      <c r="AC14" s="355">
        <v>14</v>
      </c>
      <c r="AD14" s="355">
        <v>0</v>
      </c>
      <c r="AE14" s="355">
        <v>0</v>
      </c>
      <c r="AF14" s="1043">
        <v>22.400000000000002</v>
      </c>
      <c r="AG14" s="1043">
        <v>0</v>
      </c>
      <c r="AH14" s="1043">
        <f t="shared" si="0"/>
        <v>22.400000000000002</v>
      </c>
      <c r="AI14" s="1043">
        <f t="shared" si="1"/>
        <v>23.968000000000004</v>
      </c>
    </row>
    <row r="15" spans="1:35" s="356" customFormat="1">
      <c r="A15" s="1051">
        <v>13</v>
      </c>
      <c r="B15" s="354" t="s">
        <v>5294</v>
      </c>
      <c r="C15" s="354" t="s">
        <v>5846</v>
      </c>
      <c r="D15" s="354" t="s">
        <v>5819</v>
      </c>
      <c r="E15" s="354" t="s">
        <v>5826</v>
      </c>
      <c r="F15" s="354" t="s">
        <v>5338</v>
      </c>
      <c r="G15" s="354"/>
      <c r="H15" s="354"/>
      <c r="I15" s="354"/>
      <c r="J15" s="354"/>
      <c r="K15" s="354"/>
      <c r="L15" s="354"/>
      <c r="M15" s="354" t="s">
        <v>113</v>
      </c>
      <c r="N15" s="354" t="s">
        <v>113</v>
      </c>
      <c r="O15" s="354" t="s">
        <v>5047</v>
      </c>
      <c r="P15" s="354"/>
      <c r="Q15" s="354"/>
      <c r="R15" s="354"/>
      <c r="S15" s="354"/>
      <c r="T15" s="354"/>
      <c r="U15" s="354" t="s">
        <v>5847</v>
      </c>
      <c r="V15" s="354" t="s">
        <v>68</v>
      </c>
      <c r="W15" s="354" t="s">
        <v>68</v>
      </c>
      <c r="X15" s="354" t="s">
        <v>68</v>
      </c>
      <c r="Y15" s="354" t="s">
        <v>68</v>
      </c>
      <c r="Z15" s="354" t="s">
        <v>69</v>
      </c>
      <c r="AA15" s="354"/>
      <c r="AB15" s="354">
        <v>18000000011</v>
      </c>
      <c r="AC15" s="355">
        <v>14</v>
      </c>
      <c r="AD15" s="355">
        <v>0</v>
      </c>
      <c r="AE15" s="355">
        <v>0</v>
      </c>
      <c r="AF15" s="1043">
        <v>22.400000000000002</v>
      </c>
      <c r="AG15" s="1043">
        <v>0</v>
      </c>
      <c r="AH15" s="1043">
        <f t="shared" si="0"/>
        <v>22.400000000000002</v>
      </c>
      <c r="AI15" s="1043">
        <f t="shared" si="1"/>
        <v>23.968000000000004</v>
      </c>
    </row>
    <row r="16" spans="1:35" s="356" customFormat="1">
      <c r="A16" s="1051">
        <v>14</v>
      </c>
      <c r="B16" s="354" t="s">
        <v>5317</v>
      </c>
      <c r="C16" s="354" t="s">
        <v>5848</v>
      </c>
      <c r="D16" s="354" t="s">
        <v>5819</v>
      </c>
      <c r="E16" s="354" t="s">
        <v>5826</v>
      </c>
      <c r="F16" s="354">
        <v>520</v>
      </c>
      <c r="G16" s="354"/>
      <c r="H16" s="354"/>
      <c r="I16" s="354"/>
      <c r="J16" s="354"/>
      <c r="K16" s="354"/>
      <c r="L16" s="354"/>
      <c r="M16" s="354" t="s">
        <v>113</v>
      </c>
      <c r="N16" s="354" t="s">
        <v>113</v>
      </c>
      <c r="O16" s="354" t="s">
        <v>5047</v>
      </c>
      <c r="P16" s="354"/>
      <c r="Q16" s="354"/>
      <c r="R16" s="354"/>
      <c r="S16" s="354"/>
      <c r="T16" s="354"/>
      <c r="U16" s="354" t="s">
        <v>5849</v>
      </c>
      <c r="V16" s="354" t="s">
        <v>68</v>
      </c>
      <c r="W16" s="354" t="s">
        <v>68</v>
      </c>
      <c r="X16" s="354" t="s">
        <v>68</v>
      </c>
      <c r="Y16" s="354" t="s">
        <v>68</v>
      </c>
      <c r="Z16" s="354" t="s">
        <v>69</v>
      </c>
      <c r="AA16" s="354"/>
      <c r="AB16" s="354">
        <v>18000000011</v>
      </c>
      <c r="AC16" s="355">
        <v>14</v>
      </c>
      <c r="AD16" s="355">
        <v>0</v>
      </c>
      <c r="AE16" s="355">
        <v>0</v>
      </c>
      <c r="AF16" s="1043">
        <v>22.400000000000002</v>
      </c>
      <c r="AG16" s="1043">
        <v>0</v>
      </c>
      <c r="AH16" s="1043">
        <f t="shared" si="0"/>
        <v>22.400000000000002</v>
      </c>
      <c r="AI16" s="1043">
        <f t="shared" si="1"/>
        <v>23.968000000000004</v>
      </c>
    </row>
    <row r="17" spans="1:35" s="356" customFormat="1">
      <c r="A17" s="1051">
        <v>15</v>
      </c>
      <c r="B17" s="354" t="s">
        <v>5317</v>
      </c>
      <c r="C17" s="354" t="s">
        <v>5850</v>
      </c>
      <c r="D17" s="354" t="s">
        <v>5819</v>
      </c>
      <c r="E17" s="354" t="s">
        <v>5826</v>
      </c>
      <c r="F17" s="354">
        <v>520</v>
      </c>
      <c r="G17" s="354"/>
      <c r="H17" s="354"/>
      <c r="I17" s="354"/>
      <c r="J17" s="354"/>
      <c r="K17" s="354"/>
      <c r="L17" s="354"/>
      <c r="M17" s="354" t="s">
        <v>113</v>
      </c>
      <c r="N17" s="354" t="s">
        <v>113</v>
      </c>
      <c r="O17" s="354" t="s">
        <v>5047</v>
      </c>
      <c r="P17" s="354"/>
      <c r="Q17" s="354"/>
      <c r="R17" s="354"/>
      <c r="S17" s="354"/>
      <c r="T17" s="354"/>
      <c r="U17" s="354" t="s">
        <v>5851</v>
      </c>
      <c r="V17" s="354" t="s">
        <v>68</v>
      </c>
      <c r="W17" s="354" t="s">
        <v>68</v>
      </c>
      <c r="X17" s="354" t="s">
        <v>68</v>
      </c>
      <c r="Y17" s="354" t="s">
        <v>68</v>
      </c>
      <c r="Z17" s="354" t="s">
        <v>69</v>
      </c>
      <c r="AA17" s="354"/>
      <c r="AB17" s="354">
        <v>18000000011</v>
      </c>
      <c r="AC17" s="355">
        <v>14</v>
      </c>
      <c r="AD17" s="355">
        <v>0</v>
      </c>
      <c r="AE17" s="355">
        <v>0</v>
      </c>
      <c r="AF17" s="1043">
        <v>22.400000000000002</v>
      </c>
      <c r="AG17" s="1043">
        <v>0</v>
      </c>
      <c r="AH17" s="1043">
        <f t="shared" si="0"/>
        <v>22.400000000000002</v>
      </c>
      <c r="AI17" s="1043">
        <f t="shared" si="1"/>
        <v>23.968000000000004</v>
      </c>
    </row>
    <row r="18" spans="1:35" s="356" customFormat="1">
      <c r="A18" s="1051">
        <v>16</v>
      </c>
      <c r="B18" s="354" t="s">
        <v>5317</v>
      </c>
      <c r="C18" s="354" t="s">
        <v>5852</v>
      </c>
      <c r="D18" s="354" t="s">
        <v>5819</v>
      </c>
      <c r="E18" s="354" t="s">
        <v>5826</v>
      </c>
      <c r="F18" s="354">
        <v>520</v>
      </c>
      <c r="G18" s="354"/>
      <c r="H18" s="354"/>
      <c r="I18" s="354"/>
      <c r="J18" s="354"/>
      <c r="K18" s="354"/>
      <c r="L18" s="354"/>
      <c r="M18" s="354" t="s">
        <v>113</v>
      </c>
      <c r="N18" s="354" t="s">
        <v>113</v>
      </c>
      <c r="O18" s="354" t="s">
        <v>5047</v>
      </c>
      <c r="P18" s="354"/>
      <c r="Q18" s="354"/>
      <c r="R18" s="354"/>
      <c r="S18" s="354"/>
      <c r="T18" s="354"/>
      <c r="U18" s="354" t="s">
        <v>5853</v>
      </c>
      <c r="V18" s="354" t="s">
        <v>68</v>
      </c>
      <c r="W18" s="354" t="s">
        <v>68</v>
      </c>
      <c r="X18" s="354" t="s">
        <v>68</v>
      </c>
      <c r="Y18" s="354" t="s">
        <v>68</v>
      </c>
      <c r="Z18" s="354" t="s">
        <v>69</v>
      </c>
      <c r="AA18" s="354"/>
      <c r="AB18" s="354">
        <v>18000000011</v>
      </c>
      <c r="AC18" s="355">
        <v>14</v>
      </c>
      <c r="AD18" s="355">
        <v>0</v>
      </c>
      <c r="AE18" s="355">
        <v>0</v>
      </c>
      <c r="AF18" s="1043">
        <v>22.400000000000002</v>
      </c>
      <c r="AG18" s="1043">
        <v>0</v>
      </c>
      <c r="AH18" s="1043">
        <f t="shared" si="0"/>
        <v>22.400000000000002</v>
      </c>
      <c r="AI18" s="1043">
        <f t="shared" si="1"/>
        <v>23.968000000000004</v>
      </c>
    </row>
    <row r="19" spans="1:35" s="356" customFormat="1">
      <c r="A19" s="1051">
        <v>17</v>
      </c>
      <c r="B19" s="354" t="s">
        <v>5317</v>
      </c>
      <c r="C19" s="354" t="s">
        <v>5854</v>
      </c>
      <c r="D19" s="354" t="s">
        <v>5819</v>
      </c>
      <c r="E19" s="354" t="s">
        <v>5820</v>
      </c>
      <c r="F19" s="354" t="s">
        <v>5855</v>
      </c>
      <c r="G19" s="354"/>
      <c r="H19" s="354"/>
      <c r="I19" s="354"/>
      <c r="J19" s="354"/>
      <c r="K19" s="354"/>
      <c r="L19" s="354"/>
      <c r="M19" s="354" t="s">
        <v>113</v>
      </c>
      <c r="N19" s="354" t="s">
        <v>113</v>
      </c>
      <c r="O19" s="354" t="s">
        <v>5047</v>
      </c>
      <c r="P19" s="354"/>
      <c r="Q19" s="354"/>
      <c r="R19" s="354"/>
      <c r="S19" s="354"/>
      <c r="T19" s="354"/>
      <c r="U19" s="354" t="s">
        <v>5856</v>
      </c>
      <c r="V19" s="354" t="s">
        <v>68</v>
      </c>
      <c r="W19" s="354" t="s">
        <v>68</v>
      </c>
      <c r="X19" s="354" t="s">
        <v>68</v>
      </c>
      <c r="Y19" s="354" t="s">
        <v>68</v>
      </c>
      <c r="Z19" s="354" t="s">
        <v>69</v>
      </c>
      <c r="AA19" s="354"/>
      <c r="AB19" s="354">
        <v>18000000011</v>
      </c>
      <c r="AC19" s="355">
        <v>14</v>
      </c>
      <c r="AD19" s="355">
        <v>0</v>
      </c>
      <c r="AE19" s="355">
        <v>0</v>
      </c>
      <c r="AF19" s="1043">
        <v>22.400000000000002</v>
      </c>
      <c r="AG19" s="1043">
        <v>0</v>
      </c>
      <c r="AH19" s="1043">
        <f t="shared" si="0"/>
        <v>22.400000000000002</v>
      </c>
      <c r="AI19" s="1043">
        <f t="shared" si="1"/>
        <v>23.968000000000004</v>
      </c>
    </row>
    <row r="20" spans="1:35" s="356" customFormat="1">
      <c r="A20" s="1051">
        <v>18</v>
      </c>
      <c r="B20" s="354" t="s">
        <v>5317</v>
      </c>
      <c r="C20" s="354" t="s">
        <v>5857</v>
      </c>
      <c r="D20" s="354" t="s">
        <v>5819</v>
      </c>
      <c r="E20" s="354" t="s">
        <v>5820</v>
      </c>
      <c r="F20" s="354" t="s">
        <v>5855</v>
      </c>
      <c r="G20" s="354"/>
      <c r="H20" s="354"/>
      <c r="I20" s="354"/>
      <c r="J20" s="354"/>
      <c r="K20" s="354"/>
      <c r="L20" s="354"/>
      <c r="M20" s="354" t="s">
        <v>113</v>
      </c>
      <c r="N20" s="354" t="s">
        <v>113</v>
      </c>
      <c r="O20" s="354" t="s">
        <v>5047</v>
      </c>
      <c r="P20" s="354"/>
      <c r="Q20" s="354"/>
      <c r="R20" s="354"/>
      <c r="S20" s="354"/>
      <c r="T20" s="354"/>
      <c r="U20" s="354" t="s">
        <v>5858</v>
      </c>
      <c r="V20" s="354" t="s">
        <v>68</v>
      </c>
      <c r="W20" s="354" t="s">
        <v>68</v>
      </c>
      <c r="X20" s="354" t="s">
        <v>68</v>
      </c>
      <c r="Y20" s="354" t="s">
        <v>68</v>
      </c>
      <c r="Z20" s="354" t="s">
        <v>69</v>
      </c>
      <c r="AA20" s="354"/>
      <c r="AB20" s="354">
        <v>18000000011</v>
      </c>
      <c r="AC20" s="355">
        <v>14</v>
      </c>
      <c r="AD20" s="355">
        <v>0</v>
      </c>
      <c r="AE20" s="355">
        <v>0</v>
      </c>
      <c r="AF20" s="1043">
        <v>22.400000000000002</v>
      </c>
      <c r="AG20" s="1043">
        <v>0</v>
      </c>
      <c r="AH20" s="1043">
        <f t="shared" si="0"/>
        <v>22.400000000000002</v>
      </c>
      <c r="AI20" s="1043">
        <f t="shared" si="1"/>
        <v>23.968000000000004</v>
      </c>
    </row>
    <row r="21" spans="1:35" s="356" customFormat="1">
      <c r="A21" s="1051">
        <v>19</v>
      </c>
      <c r="B21" s="354" t="s">
        <v>5317</v>
      </c>
      <c r="C21" s="354" t="s">
        <v>5859</v>
      </c>
      <c r="D21" s="354" t="s">
        <v>5819</v>
      </c>
      <c r="E21" s="354" t="s">
        <v>5820</v>
      </c>
      <c r="F21" s="354" t="s">
        <v>5855</v>
      </c>
      <c r="G21" s="354"/>
      <c r="H21" s="354"/>
      <c r="I21" s="354"/>
      <c r="J21" s="354"/>
      <c r="K21" s="354"/>
      <c r="L21" s="354"/>
      <c r="M21" s="354" t="s">
        <v>113</v>
      </c>
      <c r="N21" s="354" t="s">
        <v>113</v>
      </c>
      <c r="O21" s="354" t="s">
        <v>5047</v>
      </c>
      <c r="P21" s="354"/>
      <c r="Q21" s="354"/>
      <c r="R21" s="354"/>
      <c r="S21" s="354"/>
      <c r="T21" s="354"/>
      <c r="U21" s="354" t="s">
        <v>5860</v>
      </c>
      <c r="V21" s="354" t="s">
        <v>246</v>
      </c>
      <c r="W21" s="354" t="s">
        <v>246</v>
      </c>
      <c r="X21" s="354" t="s">
        <v>68</v>
      </c>
      <c r="Y21" s="354" t="s">
        <v>68</v>
      </c>
      <c r="Z21" s="354" t="s">
        <v>69</v>
      </c>
      <c r="AA21" s="354"/>
      <c r="AB21" s="354">
        <v>18000000021</v>
      </c>
      <c r="AC21" s="355">
        <v>14</v>
      </c>
      <c r="AD21" s="355">
        <v>0</v>
      </c>
      <c r="AE21" s="355">
        <v>0</v>
      </c>
      <c r="AF21" s="1043">
        <v>22.400000000000002</v>
      </c>
      <c r="AG21" s="1043">
        <v>0</v>
      </c>
      <c r="AH21" s="1043">
        <f t="shared" si="0"/>
        <v>22.400000000000002</v>
      </c>
      <c r="AI21" s="1043">
        <f t="shared" si="1"/>
        <v>23.968000000000004</v>
      </c>
    </row>
    <row r="22" spans="1:35" s="356" customFormat="1">
      <c r="A22" s="1051">
        <v>20</v>
      </c>
      <c r="B22" s="354" t="s">
        <v>5317</v>
      </c>
      <c r="C22" s="354" t="s">
        <v>5861</v>
      </c>
      <c r="D22" s="354" t="s">
        <v>5819</v>
      </c>
      <c r="E22" s="354" t="s">
        <v>5826</v>
      </c>
      <c r="F22" s="354" t="s">
        <v>17</v>
      </c>
      <c r="G22" s="354"/>
      <c r="H22" s="354"/>
      <c r="I22" s="354"/>
      <c r="J22" s="354"/>
      <c r="K22" s="354"/>
      <c r="L22" s="354"/>
      <c r="M22" s="354" t="s">
        <v>113</v>
      </c>
      <c r="N22" s="354" t="s">
        <v>113</v>
      </c>
      <c r="O22" s="354" t="s">
        <v>5047</v>
      </c>
      <c r="P22" s="354"/>
      <c r="Q22" s="354"/>
      <c r="R22" s="354"/>
      <c r="S22" s="354"/>
      <c r="T22" s="354"/>
      <c r="U22" s="354" t="s">
        <v>5862</v>
      </c>
      <c r="V22" s="354" t="s">
        <v>68</v>
      </c>
      <c r="W22" s="354" t="s">
        <v>68</v>
      </c>
      <c r="X22" s="354" t="s">
        <v>68</v>
      </c>
      <c r="Y22" s="354" t="s">
        <v>68</v>
      </c>
      <c r="Z22" s="354" t="s">
        <v>69</v>
      </c>
      <c r="AA22" s="354"/>
      <c r="AB22" s="354">
        <v>18000000011</v>
      </c>
      <c r="AC22" s="355">
        <v>14</v>
      </c>
      <c r="AD22" s="355">
        <v>0</v>
      </c>
      <c r="AE22" s="355">
        <v>0</v>
      </c>
      <c r="AF22" s="1043">
        <v>22.400000000000002</v>
      </c>
      <c r="AG22" s="1043">
        <v>0</v>
      </c>
      <c r="AH22" s="1043">
        <f t="shared" si="0"/>
        <v>22.400000000000002</v>
      </c>
      <c r="AI22" s="1043">
        <f t="shared" si="1"/>
        <v>23.968000000000004</v>
      </c>
    </row>
    <row r="23" spans="1:35" s="356" customFormat="1">
      <c r="A23" s="1051">
        <v>21</v>
      </c>
      <c r="B23" s="354" t="s">
        <v>5317</v>
      </c>
      <c r="C23" s="354" t="s">
        <v>5863</v>
      </c>
      <c r="D23" s="354" t="s">
        <v>5819</v>
      </c>
      <c r="E23" s="354" t="s">
        <v>5826</v>
      </c>
      <c r="F23" s="354" t="s">
        <v>17</v>
      </c>
      <c r="G23" s="354"/>
      <c r="H23" s="354"/>
      <c r="I23" s="354"/>
      <c r="J23" s="354"/>
      <c r="K23" s="354"/>
      <c r="L23" s="354"/>
      <c r="M23" s="354" t="s">
        <v>113</v>
      </c>
      <c r="N23" s="354" t="s">
        <v>113</v>
      </c>
      <c r="O23" s="354" t="s">
        <v>5047</v>
      </c>
      <c r="P23" s="354"/>
      <c r="Q23" s="354"/>
      <c r="R23" s="354"/>
      <c r="S23" s="354"/>
      <c r="T23" s="354"/>
      <c r="U23" s="354" t="s">
        <v>5864</v>
      </c>
      <c r="V23" s="354" t="s">
        <v>68</v>
      </c>
      <c r="W23" s="354" t="s">
        <v>68</v>
      </c>
      <c r="X23" s="354" t="s">
        <v>68</v>
      </c>
      <c r="Y23" s="354" t="s">
        <v>68</v>
      </c>
      <c r="Z23" s="354" t="s">
        <v>69</v>
      </c>
      <c r="AA23" s="354"/>
      <c r="AB23" s="354">
        <v>18000000011</v>
      </c>
      <c r="AC23" s="355">
        <v>14</v>
      </c>
      <c r="AD23" s="355">
        <v>0</v>
      </c>
      <c r="AE23" s="355">
        <v>0</v>
      </c>
      <c r="AF23" s="1043">
        <v>22.400000000000002</v>
      </c>
      <c r="AG23" s="1043">
        <v>0</v>
      </c>
      <c r="AH23" s="1043">
        <f t="shared" si="0"/>
        <v>22.400000000000002</v>
      </c>
      <c r="AI23" s="1043">
        <f t="shared" si="1"/>
        <v>23.968000000000004</v>
      </c>
    </row>
    <row r="24" spans="1:35" s="356" customFormat="1">
      <c r="A24" s="1051">
        <v>22</v>
      </c>
      <c r="B24" s="354" t="s">
        <v>5317</v>
      </c>
      <c r="C24" s="354" t="s">
        <v>5865</v>
      </c>
      <c r="D24" s="354" t="s">
        <v>5819</v>
      </c>
      <c r="E24" s="354" t="s">
        <v>5826</v>
      </c>
      <c r="F24" s="354" t="s">
        <v>17</v>
      </c>
      <c r="G24" s="354"/>
      <c r="H24" s="354"/>
      <c r="I24" s="354"/>
      <c r="J24" s="354"/>
      <c r="K24" s="354"/>
      <c r="L24" s="354"/>
      <c r="M24" s="354" t="s">
        <v>113</v>
      </c>
      <c r="N24" s="354" t="s">
        <v>113</v>
      </c>
      <c r="O24" s="354" t="s">
        <v>5047</v>
      </c>
      <c r="P24" s="354"/>
      <c r="Q24" s="354"/>
      <c r="R24" s="354"/>
      <c r="S24" s="354"/>
      <c r="T24" s="354"/>
      <c r="U24" s="354" t="s">
        <v>5866</v>
      </c>
      <c r="V24" s="354" t="s">
        <v>68</v>
      </c>
      <c r="W24" s="354" t="s">
        <v>68</v>
      </c>
      <c r="X24" s="354" t="s">
        <v>68</v>
      </c>
      <c r="Y24" s="354" t="s">
        <v>68</v>
      </c>
      <c r="Z24" s="354" t="s">
        <v>69</v>
      </c>
      <c r="AA24" s="354"/>
      <c r="AB24" s="354">
        <v>18000000011</v>
      </c>
      <c r="AC24" s="355">
        <v>14</v>
      </c>
      <c r="AD24" s="355">
        <v>0</v>
      </c>
      <c r="AE24" s="355">
        <v>0</v>
      </c>
      <c r="AF24" s="1043">
        <v>22.400000000000002</v>
      </c>
      <c r="AG24" s="1043">
        <v>0</v>
      </c>
      <c r="AH24" s="1043">
        <f t="shared" si="0"/>
        <v>22.400000000000002</v>
      </c>
      <c r="AI24" s="1043">
        <f t="shared" si="1"/>
        <v>23.968000000000004</v>
      </c>
    </row>
    <row r="25" spans="1:35" s="356" customFormat="1">
      <c r="A25" s="1051">
        <v>23</v>
      </c>
      <c r="B25" s="354" t="s">
        <v>5317</v>
      </c>
      <c r="C25" s="354" t="s">
        <v>5867</v>
      </c>
      <c r="D25" s="354" t="s">
        <v>5819</v>
      </c>
      <c r="E25" s="354" t="s">
        <v>5826</v>
      </c>
      <c r="F25" s="354" t="s">
        <v>17</v>
      </c>
      <c r="G25" s="354"/>
      <c r="H25" s="354"/>
      <c r="I25" s="354"/>
      <c r="J25" s="354"/>
      <c r="K25" s="354"/>
      <c r="L25" s="354"/>
      <c r="M25" s="354" t="s">
        <v>113</v>
      </c>
      <c r="N25" s="354" t="s">
        <v>113</v>
      </c>
      <c r="O25" s="354" t="s">
        <v>5047</v>
      </c>
      <c r="P25" s="354"/>
      <c r="Q25" s="354"/>
      <c r="R25" s="354"/>
      <c r="S25" s="354"/>
      <c r="T25" s="354"/>
      <c r="U25" s="354" t="s">
        <v>5868</v>
      </c>
      <c r="V25" s="354" t="s">
        <v>68</v>
      </c>
      <c r="W25" s="354" t="s">
        <v>68</v>
      </c>
      <c r="X25" s="354" t="s">
        <v>68</v>
      </c>
      <c r="Y25" s="354" t="s">
        <v>68</v>
      </c>
      <c r="Z25" s="354" t="s">
        <v>69</v>
      </c>
      <c r="AA25" s="354"/>
      <c r="AB25" s="354">
        <v>18000000011</v>
      </c>
      <c r="AC25" s="355">
        <v>14</v>
      </c>
      <c r="AD25" s="355">
        <v>0</v>
      </c>
      <c r="AE25" s="355">
        <v>0</v>
      </c>
      <c r="AF25" s="1043">
        <v>22.400000000000002</v>
      </c>
      <c r="AG25" s="1043">
        <v>0</v>
      </c>
      <c r="AH25" s="1043">
        <f t="shared" si="0"/>
        <v>22.400000000000002</v>
      </c>
      <c r="AI25" s="1043">
        <f t="shared" si="1"/>
        <v>23.968000000000004</v>
      </c>
    </row>
    <row r="26" spans="1:35" s="356" customFormat="1">
      <c r="A26" s="1051">
        <v>24</v>
      </c>
      <c r="B26" s="354" t="s">
        <v>5317</v>
      </c>
      <c r="C26" s="354" t="s">
        <v>5869</v>
      </c>
      <c r="D26" s="354" t="s">
        <v>5819</v>
      </c>
      <c r="E26" s="354" t="s">
        <v>5826</v>
      </c>
      <c r="F26" s="354" t="s">
        <v>17</v>
      </c>
      <c r="G26" s="354"/>
      <c r="H26" s="354"/>
      <c r="I26" s="354"/>
      <c r="J26" s="354"/>
      <c r="K26" s="354"/>
      <c r="L26" s="354"/>
      <c r="M26" s="354" t="s">
        <v>113</v>
      </c>
      <c r="N26" s="354" t="s">
        <v>113</v>
      </c>
      <c r="O26" s="354" t="s">
        <v>5047</v>
      </c>
      <c r="P26" s="354"/>
      <c r="Q26" s="354"/>
      <c r="R26" s="354"/>
      <c r="S26" s="354"/>
      <c r="T26" s="354"/>
      <c r="U26" s="354" t="s">
        <v>5870</v>
      </c>
      <c r="V26" s="354" t="s">
        <v>68</v>
      </c>
      <c r="W26" s="354" t="s">
        <v>68</v>
      </c>
      <c r="X26" s="354" t="s">
        <v>68</v>
      </c>
      <c r="Y26" s="354" t="s">
        <v>68</v>
      </c>
      <c r="Z26" s="354" t="s">
        <v>69</v>
      </c>
      <c r="AA26" s="354"/>
      <c r="AB26" s="354">
        <v>18000000011</v>
      </c>
      <c r="AC26" s="355">
        <v>14</v>
      </c>
      <c r="AD26" s="355">
        <v>0</v>
      </c>
      <c r="AE26" s="355">
        <v>0</v>
      </c>
      <c r="AF26" s="1043">
        <v>22.400000000000002</v>
      </c>
      <c r="AG26" s="1043">
        <v>0</v>
      </c>
      <c r="AH26" s="1043">
        <f t="shared" si="0"/>
        <v>22.400000000000002</v>
      </c>
      <c r="AI26" s="1043">
        <f t="shared" si="1"/>
        <v>23.968000000000004</v>
      </c>
    </row>
    <row r="27" spans="1:35" s="356" customFormat="1">
      <c r="A27" s="1051">
        <v>25</v>
      </c>
      <c r="B27" s="354" t="s">
        <v>5317</v>
      </c>
      <c r="C27" s="354" t="s">
        <v>5871</v>
      </c>
      <c r="D27" s="354" t="s">
        <v>5819</v>
      </c>
      <c r="E27" s="354" t="s">
        <v>5826</v>
      </c>
      <c r="F27" s="354" t="s">
        <v>17</v>
      </c>
      <c r="G27" s="354"/>
      <c r="H27" s="354"/>
      <c r="I27" s="354"/>
      <c r="J27" s="354"/>
      <c r="K27" s="354"/>
      <c r="L27" s="354"/>
      <c r="M27" s="354" t="s">
        <v>113</v>
      </c>
      <c r="N27" s="354" t="s">
        <v>113</v>
      </c>
      <c r="O27" s="354" t="s">
        <v>5047</v>
      </c>
      <c r="P27" s="354"/>
      <c r="Q27" s="354"/>
      <c r="R27" s="354"/>
      <c r="S27" s="354"/>
      <c r="T27" s="354"/>
      <c r="U27" s="354" t="s">
        <v>5872</v>
      </c>
      <c r="V27" s="354" t="s">
        <v>68</v>
      </c>
      <c r="W27" s="354" t="s">
        <v>68</v>
      </c>
      <c r="X27" s="354" t="s">
        <v>68</v>
      </c>
      <c r="Y27" s="354" t="s">
        <v>68</v>
      </c>
      <c r="Z27" s="354" t="s">
        <v>69</v>
      </c>
      <c r="AA27" s="354"/>
      <c r="AB27" s="354">
        <v>18000000011</v>
      </c>
      <c r="AC27" s="355">
        <v>14</v>
      </c>
      <c r="AD27" s="355">
        <v>0</v>
      </c>
      <c r="AE27" s="355">
        <v>0</v>
      </c>
      <c r="AF27" s="1043">
        <v>22.400000000000002</v>
      </c>
      <c r="AG27" s="1043">
        <v>0</v>
      </c>
      <c r="AH27" s="1043">
        <f t="shared" si="0"/>
        <v>22.400000000000002</v>
      </c>
      <c r="AI27" s="1043">
        <f t="shared" si="1"/>
        <v>23.968000000000004</v>
      </c>
    </row>
    <row r="28" spans="1:35" s="356" customFormat="1">
      <c r="A28" s="1051">
        <v>26</v>
      </c>
      <c r="B28" s="354" t="s">
        <v>5317</v>
      </c>
      <c r="C28" s="354" t="s">
        <v>5873</v>
      </c>
      <c r="D28" s="354" t="s">
        <v>5819</v>
      </c>
      <c r="E28" s="354" t="s">
        <v>5826</v>
      </c>
      <c r="F28" s="354" t="s">
        <v>17</v>
      </c>
      <c r="G28" s="354"/>
      <c r="H28" s="354"/>
      <c r="I28" s="354"/>
      <c r="J28" s="354"/>
      <c r="K28" s="354"/>
      <c r="L28" s="354"/>
      <c r="M28" s="354" t="s">
        <v>113</v>
      </c>
      <c r="N28" s="354" t="s">
        <v>113</v>
      </c>
      <c r="O28" s="354" t="s">
        <v>5047</v>
      </c>
      <c r="P28" s="354"/>
      <c r="Q28" s="354"/>
      <c r="R28" s="354"/>
      <c r="S28" s="354"/>
      <c r="T28" s="354"/>
      <c r="U28" s="354" t="s">
        <v>5874</v>
      </c>
      <c r="V28" s="354" t="s">
        <v>68</v>
      </c>
      <c r="W28" s="354" t="s">
        <v>68</v>
      </c>
      <c r="X28" s="354" t="s">
        <v>68</v>
      </c>
      <c r="Y28" s="354" t="s">
        <v>68</v>
      </c>
      <c r="Z28" s="354" t="s">
        <v>69</v>
      </c>
      <c r="AA28" s="354"/>
      <c r="AB28" s="354">
        <v>18000000011</v>
      </c>
      <c r="AC28" s="355">
        <v>14</v>
      </c>
      <c r="AD28" s="355">
        <v>0</v>
      </c>
      <c r="AE28" s="355">
        <v>0</v>
      </c>
      <c r="AF28" s="1043">
        <v>22.400000000000002</v>
      </c>
      <c r="AG28" s="1043">
        <v>0</v>
      </c>
      <c r="AH28" s="1043">
        <f t="shared" si="0"/>
        <v>22.400000000000002</v>
      </c>
      <c r="AI28" s="1043">
        <f t="shared" si="1"/>
        <v>23.968000000000004</v>
      </c>
    </row>
    <row r="29" spans="1:35" s="356" customFormat="1">
      <c r="A29" s="1051">
        <v>27</v>
      </c>
      <c r="B29" s="354" t="s">
        <v>5317</v>
      </c>
      <c r="C29" s="354" t="s">
        <v>5875</v>
      </c>
      <c r="D29" s="354" t="s">
        <v>5819</v>
      </c>
      <c r="E29" s="354" t="s">
        <v>5826</v>
      </c>
      <c r="F29" s="354" t="s">
        <v>17</v>
      </c>
      <c r="G29" s="354"/>
      <c r="H29" s="354"/>
      <c r="I29" s="354"/>
      <c r="J29" s="354"/>
      <c r="K29" s="354"/>
      <c r="L29" s="354"/>
      <c r="M29" s="354" t="s">
        <v>113</v>
      </c>
      <c r="N29" s="354" t="s">
        <v>113</v>
      </c>
      <c r="O29" s="354" t="s">
        <v>5047</v>
      </c>
      <c r="P29" s="354"/>
      <c r="Q29" s="354"/>
      <c r="R29" s="354"/>
      <c r="S29" s="354"/>
      <c r="T29" s="354"/>
      <c r="U29" s="354" t="s">
        <v>5876</v>
      </c>
      <c r="V29" s="354" t="s">
        <v>68</v>
      </c>
      <c r="W29" s="354" t="s">
        <v>68</v>
      </c>
      <c r="X29" s="354" t="s">
        <v>68</v>
      </c>
      <c r="Y29" s="354" t="s">
        <v>68</v>
      </c>
      <c r="Z29" s="354" t="s">
        <v>69</v>
      </c>
      <c r="AA29" s="354"/>
      <c r="AB29" s="354">
        <v>18000000011</v>
      </c>
      <c r="AC29" s="355">
        <v>14</v>
      </c>
      <c r="AD29" s="355">
        <v>0</v>
      </c>
      <c r="AE29" s="355">
        <v>0</v>
      </c>
      <c r="AF29" s="1043">
        <v>22.400000000000002</v>
      </c>
      <c r="AG29" s="1043">
        <v>0</v>
      </c>
      <c r="AH29" s="1043">
        <f t="shared" si="0"/>
        <v>22.400000000000002</v>
      </c>
      <c r="AI29" s="1043">
        <f t="shared" si="1"/>
        <v>23.968000000000004</v>
      </c>
    </row>
    <row r="30" spans="1:35" s="356" customFormat="1">
      <c r="A30" s="1051">
        <v>28</v>
      </c>
      <c r="B30" s="354" t="s">
        <v>5317</v>
      </c>
      <c r="C30" s="354" t="s">
        <v>5877</v>
      </c>
      <c r="D30" s="354" t="s">
        <v>5819</v>
      </c>
      <c r="E30" s="354" t="s">
        <v>5826</v>
      </c>
      <c r="F30" s="354" t="s">
        <v>17</v>
      </c>
      <c r="G30" s="354"/>
      <c r="H30" s="354"/>
      <c r="I30" s="354"/>
      <c r="J30" s="354"/>
      <c r="K30" s="354"/>
      <c r="L30" s="354"/>
      <c r="M30" s="354" t="s">
        <v>113</v>
      </c>
      <c r="N30" s="354" t="s">
        <v>113</v>
      </c>
      <c r="O30" s="354" t="s">
        <v>5047</v>
      </c>
      <c r="P30" s="354"/>
      <c r="Q30" s="354"/>
      <c r="R30" s="354"/>
      <c r="S30" s="354"/>
      <c r="T30" s="354"/>
      <c r="U30" s="354" t="s">
        <v>5878</v>
      </c>
      <c r="V30" s="354" t="s">
        <v>68</v>
      </c>
      <c r="W30" s="354" t="s">
        <v>68</v>
      </c>
      <c r="X30" s="354" t="s">
        <v>68</v>
      </c>
      <c r="Y30" s="354" t="s">
        <v>68</v>
      </c>
      <c r="Z30" s="354" t="s">
        <v>69</v>
      </c>
      <c r="AA30" s="354"/>
      <c r="AB30" s="354">
        <v>18000000011</v>
      </c>
      <c r="AC30" s="355">
        <v>14</v>
      </c>
      <c r="AD30" s="355">
        <v>0</v>
      </c>
      <c r="AE30" s="355">
        <v>0</v>
      </c>
      <c r="AF30" s="1043">
        <v>22.400000000000002</v>
      </c>
      <c r="AG30" s="1043">
        <v>0</v>
      </c>
      <c r="AH30" s="1043">
        <f t="shared" si="0"/>
        <v>22.400000000000002</v>
      </c>
      <c r="AI30" s="1043">
        <f t="shared" si="1"/>
        <v>23.968000000000004</v>
      </c>
    </row>
    <row r="31" spans="1:35" s="356" customFormat="1">
      <c r="A31" s="1051">
        <v>29</v>
      </c>
      <c r="B31" s="354" t="s">
        <v>5317</v>
      </c>
      <c r="C31" s="354" t="s">
        <v>5879</v>
      </c>
      <c r="D31" s="354" t="s">
        <v>5819</v>
      </c>
      <c r="E31" s="354" t="s">
        <v>5826</v>
      </c>
      <c r="F31" s="354" t="s">
        <v>17</v>
      </c>
      <c r="G31" s="354"/>
      <c r="H31" s="354"/>
      <c r="I31" s="354"/>
      <c r="J31" s="354"/>
      <c r="K31" s="354"/>
      <c r="L31" s="354"/>
      <c r="M31" s="354" t="s">
        <v>113</v>
      </c>
      <c r="N31" s="354" t="s">
        <v>113</v>
      </c>
      <c r="O31" s="354" t="s">
        <v>5047</v>
      </c>
      <c r="P31" s="354"/>
      <c r="Q31" s="354"/>
      <c r="R31" s="354"/>
      <c r="S31" s="354"/>
      <c r="T31" s="354"/>
      <c r="U31" s="354" t="s">
        <v>5880</v>
      </c>
      <c r="V31" s="354" t="s">
        <v>68</v>
      </c>
      <c r="W31" s="354" t="s">
        <v>68</v>
      </c>
      <c r="X31" s="354" t="s">
        <v>68</v>
      </c>
      <c r="Y31" s="354" t="s">
        <v>68</v>
      </c>
      <c r="Z31" s="354" t="s">
        <v>69</v>
      </c>
      <c r="AA31" s="354"/>
      <c r="AB31" s="354">
        <v>18000000011</v>
      </c>
      <c r="AC31" s="355">
        <v>14</v>
      </c>
      <c r="AD31" s="355">
        <v>0</v>
      </c>
      <c r="AE31" s="355">
        <v>0</v>
      </c>
      <c r="AF31" s="1043">
        <v>22.400000000000002</v>
      </c>
      <c r="AG31" s="1043">
        <v>0</v>
      </c>
      <c r="AH31" s="1043">
        <f t="shared" si="0"/>
        <v>22.400000000000002</v>
      </c>
      <c r="AI31" s="1043">
        <f t="shared" si="1"/>
        <v>23.968000000000004</v>
      </c>
    </row>
    <row r="32" spans="1:35" s="356" customFormat="1">
      <c r="A32" s="1051">
        <v>30</v>
      </c>
      <c r="B32" s="354" t="s">
        <v>5317</v>
      </c>
      <c r="C32" s="354" t="s">
        <v>5881</v>
      </c>
      <c r="D32" s="354" t="s">
        <v>5819</v>
      </c>
      <c r="E32" s="354" t="s">
        <v>5826</v>
      </c>
      <c r="F32" s="354" t="s">
        <v>17</v>
      </c>
      <c r="G32" s="354"/>
      <c r="H32" s="354"/>
      <c r="I32" s="354"/>
      <c r="J32" s="354"/>
      <c r="K32" s="354"/>
      <c r="L32" s="354"/>
      <c r="M32" s="354" t="s">
        <v>113</v>
      </c>
      <c r="N32" s="354" t="s">
        <v>113</v>
      </c>
      <c r="O32" s="354" t="s">
        <v>5047</v>
      </c>
      <c r="P32" s="354"/>
      <c r="Q32" s="354"/>
      <c r="R32" s="354"/>
      <c r="S32" s="354"/>
      <c r="T32" s="354"/>
      <c r="U32" s="354" t="s">
        <v>5882</v>
      </c>
      <c r="V32" s="354" t="s">
        <v>68</v>
      </c>
      <c r="W32" s="354" t="s">
        <v>68</v>
      </c>
      <c r="X32" s="354" t="s">
        <v>68</v>
      </c>
      <c r="Y32" s="354" t="s">
        <v>68</v>
      </c>
      <c r="Z32" s="354" t="s">
        <v>69</v>
      </c>
      <c r="AA32" s="354"/>
      <c r="AB32" s="354">
        <v>18000000011</v>
      </c>
      <c r="AC32" s="355">
        <v>14</v>
      </c>
      <c r="AD32" s="355">
        <v>0</v>
      </c>
      <c r="AE32" s="355">
        <v>0</v>
      </c>
      <c r="AF32" s="1043">
        <v>22.400000000000002</v>
      </c>
      <c r="AG32" s="1043">
        <v>0</v>
      </c>
      <c r="AH32" s="1043">
        <f t="shared" si="0"/>
        <v>22.400000000000002</v>
      </c>
      <c r="AI32" s="1043">
        <f t="shared" si="1"/>
        <v>23.968000000000004</v>
      </c>
    </row>
    <row r="33" spans="1:35" s="356" customFormat="1">
      <c r="A33" s="1051">
        <v>31</v>
      </c>
      <c r="B33" s="354" t="s">
        <v>5317</v>
      </c>
      <c r="C33" s="354" t="s">
        <v>5883</v>
      </c>
      <c r="D33" s="354" t="s">
        <v>5819</v>
      </c>
      <c r="E33" s="354" t="s">
        <v>5826</v>
      </c>
      <c r="F33" s="354" t="s">
        <v>17</v>
      </c>
      <c r="G33" s="354"/>
      <c r="H33" s="354"/>
      <c r="I33" s="354"/>
      <c r="J33" s="354"/>
      <c r="K33" s="354"/>
      <c r="L33" s="354"/>
      <c r="M33" s="354" t="s">
        <v>113</v>
      </c>
      <c r="N33" s="354" t="s">
        <v>113</v>
      </c>
      <c r="O33" s="354" t="s">
        <v>5047</v>
      </c>
      <c r="P33" s="354"/>
      <c r="Q33" s="354"/>
      <c r="R33" s="354"/>
      <c r="S33" s="354"/>
      <c r="T33" s="354"/>
      <c r="U33" s="354" t="s">
        <v>5884</v>
      </c>
      <c r="V33" s="354" t="s">
        <v>68</v>
      </c>
      <c r="W33" s="354" t="s">
        <v>68</v>
      </c>
      <c r="X33" s="354" t="s">
        <v>68</v>
      </c>
      <c r="Y33" s="354" t="s">
        <v>68</v>
      </c>
      <c r="Z33" s="354" t="s">
        <v>69</v>
      </c>
      <c r="AA33" s="354"/>
      <c r="AB33" s="354">
        <v>18000000011</v>
      </c>
      <c r="AC33" s="355">
        <v>14</v>
      </c>
      <c r="AD33" s="355">
        <v>0</v>
      </c>
      <c r="AE33" s="355">
        <v>0</v>
      </c>
      <c r="AF33" s="1043">
        <v>22.400000000000002</v>
      </c>
      <c r="AG33" s="1043">
        <v>0</v>
      </c>
      <c r="AH33" s="1043">
        <f t="shared" si="0"/>
        <v>22.400000000000002</v>
      </c>
      <c r="AI33" s="1043">
        <f t="shared" si="1"/>
        <v>23.968000000000004</v>
      </c>
    </row>
    <row r="34" spans="1:35" s="356" customFormat="1">
      <c r="A34" s="1051">
        <v>32</v>
      </c>
      <c r="B34" s="354" t="s">
        <v>5317</v>
      </c>
      <c r="C34" s="354" t="s">
        <v>5885</v>
      </c>
      <c r="D34" s="354" t="s">
        <v>5819</v>
      </c>
      <c r="E34" s="354" t="s">
        <v>5826</v>
      </c>
      <c r="F34" s="354" t="s">
        <v>17</v>
      </c>
      <c r="G34" s="354"/>
      <c r="H34" s="354"/>
      <c r="I34" s="354"/>
      <c r="J34" s="354"/>
      <c r="K34" s="354"/>
      <c r="L34" s="354"/>
      <c r="M34" s="354" t="s">
        <v>113</v>
      </c>
      <c r="N34" s="354" t="s">
        <v>113</v>
      </c>
      <c r="O34" s="354" t="s">
        <v>5047</v>
      </c>
      <c r="P34" s="354"/>
      <c r="Q34" s="354"/>
      <c r="R34" s="354"/>
      <c r="S34" s="354"/>
      <c r="T34" s="354"/>
      <c r="U34" s="354" t="s">
        <v>5886</v>
      </c>
      <c r="V34" s="354" t="s">
        <v>68</v>
      </c>
      <c r="W34" s="354" t="s">
        <v>68</v>
      </c>
      <c r="X34" s="354" t="s">
        <v>68</v>
      </c>
      <c r="Y34" s="354" t="s">
        <v>68</v>
      </c>
      <c r="Z34" s="354" t="s">
        <v>69</v>
      </c>
      <c r="AA34" s="354"/>
      <c r="AB34" s="354">
        <v>18000000011</v>
      </c>
      <c r="AC34" s="355">
        <v>14</v>
      </c>
      <c r="AD34" s="355">
        <v>0</v>
      </c>
      <c r="AE34" s="355">
        <v>0</v>
      </c>
      <c r="AF34" s="1043">
        <v>22.400000000000002</v>
      </c>
      <c r="AG34" s="1043">
        <v>0</v>
      </c>
      <c r="AH34" s="1043">
        <f t="shared" si="0"/>
        <v>22.400000000000002</v>
      </c>
      <c r="AI34" s="1043">
        <f t="shared" si="1"/>
        <v>23.968000000000004</v>
      </c>
    </row>
    <row r="35" spans="1:35" s="356" customFormat="1">
      <c r="A35" s="1051">
        <v>33</v>
      </c>
      <c r="B35" s="354" t="s">
        <v>5317</v>
      </c>
      <c r="C35" s="354" t="s">
        <v>5887</v>
      </c>
      <c r="D35" s="354" t="s">
        <v>5819</v>
      </c>
      <c r="E35" s="354" t="s">
        <v>5826</v>
      </c>
      <c r="F35" s="354" t="s">
        <v>17</v>
      </c>
      <c r="G35" s="354"/>
      <c r="H35" s="354"/>
      <c r="I35" s="354"/>
      <c r="J35" s="354"/>
      <c r="K35" s="354"/>
      <c r="L35" s="354"/>
      <c r="M35" s="354" t="s">
        <v>113</v>
      </c>
      <c r="N35" s="354" t="s">
        <v>113</v>
      </c>
      <c r="O35" s="354" t="s">
        <v>5047</v>
      </c>
      <c r="P35" s="354"/>
      <c r="Q35" s="354"/>
      <c r="R35" s="354"/>
      <c r="S35" s="354"/>
      <c r="T35" s="354"/>
      <c r="U35" s="354" t="s">
        <v>5888</v>
      </c>
      <c r="V35" s="354" t="s">
        <v>68</v>
      </c>
      <c r="W35" s="354" t="s">
        <v>68</v>
      </c>
      <c r="X35" s="354" t="s">
        <v>68</v>
      </c>
      <c r="Y35" s="354" t="s">
        <v>68</v>
      </c>
      <c r="Z35" s="354" t="s">
        <v>69</v>
      </c>
      <c r="AA35" s="354"/>
      <c r="AB35" s="354">
        <v>18000000011</v>
      </c>
      <c r="AC35" s="355">
        <v>14</v>
      </c>
      <c r="AD35" s="355">
        <v>0</v>
      </c>
      <c r="AE35" s="355">
        <v>0</v>
      </c>
      <c r="AF35" s="1043">
        <v>22.400000000000002</v>
      </c>
      <c r="AG35" s="1043">
        <v>0</v>
      </c>
      <c r="AH35" s="1043">
        <f t="shared" ref="AH35:AH66" si="2">AF35-AG35</f>
        <v>22.400000000000002</v>
      </c>
      <c r="AI35" s="1043">
        <f t="shared" si="1"/>
        <v>23.968000000000004</v>
      </c>
    </row>
    <row r="36" spans="1:35" s="356" customFormat="1">
      <c r="A36" s="1051">
        <v>34</v>
      </c>
      <c r="B36" s="354" t="s">
        <v>5317</v>
      </c>
      <c r="C36" s="354" t="s">
        <v>5889</v>
      </c>
      <c r="D36" s="354" t="s">
        <v>5819</v>
      </c>
      <c r="E36" s="354" t="s">
        <v>5826</v>
      </c>
      <c r="F36" s="354" t="s">
        <v>17</v>
      </c>
      <c r="G36" s="354"/>
      <c r="H36" s="354"/>
      <c r="I36" s="354"/>
      <c r="J36" s="354"/>
      <c r="K36" s="354"/>
      <c r="L36" s="354"/>
      <c r="M36" s="354" t="s">
        <v>113</v>
      </c>
      <c r="N36" s="354" t="s">
        <v>113</v>
      </c>
      <c r="O36" s="354" t="s">
        <v>5047</v>
      </c>
      <c r="P36" s="354"/>
      <c r="Q36" s="354"/>
      <c r="R36" s="354"/>
      <c r="S36" s="354"/>
      <c r="T36" s="354"/>
      <c r="U36" s="354" t="s">
        <v>5890</v>
      </c>
      <c r="V36" s="354" t="s">
        <v>68</v>
      </c>
      <c r="W36" s="354" t="s">
        <v>68</v>
      </c>
      <c r="X36" s="354" t="s">
        <v>68</v>
      </c>
      <c r="Y36" s="354" t="s">
        <v>68</v>
      </c>
      <c r="Z36" s="354" t="s">
        <v>69</v>
      </c>
      <c r="AA36" s="354"/>
      <c r="AB36" s="354">
        <v>18000000011</v>
      </c>
      <c r="AC36" s="355">
        <v>14</v>
      </c>
      <c r="AD36" s="355">
        <v>0</v>
      </c>
      <c r="AE36" s="355">
        <v>0</v>
      </c>
      <c r="AF36" s="1043">
        <v>22.400000000000002</v>
      </c>
      <c r="AG36" s="1043">
        <v>0</v>
      </c>
      <c r="AH36" s="1043">
        <f t="shared" si="2"/>
        <v>22.400000000000002</v>
      </c>
      <c r="AI36" s="1043">
        <f t="shared" si="1"/>
        <v>23.968000000000004</v>
      </c>
    </row>
    <row r="37" spans="1:35" s="356" customFormat="1">
      <c r="A37" s="1051">
        <v>35</v>
      </c>
      <c r="B37" s="354" t="s">
        <v>5317</v>
      </c>
      <c r="C37" s="354" t="s">
        <v>5891</v>
      </c>
      <c r="D37" s="354" t="s">
        <v>5819</v>
      </c>
      <c r="E37" s="354" t="s">
        <v>5826</v>
      </c>
      <c r="F37" s="354" t="s">
        <v>17</v>
      </c>
      <c r="G37" s="354"/>
      <c r="H37" s="354"/>
      <c r="I37" s="354"/>
      <c r="J37" s="354"/>
      <c r="K37" s="354"/>
      <c r="L37" s="354"/>
      <c r="M37" s="354" t="s">
        <v>113</v>
      </c>
      <c r="N37" s="354" t="s">
        <v>113</v>
      </c>
      <c r="O37" s="354" t="s">
        <v>5047</v>
      </c>
      <c r="P37" s="354"/>
      <c r="Q37" s="354"/>
      <c r="R37" s="354"/>
      <c r="S37" s="354"/>
      <c r="T37" s="354"/>
      <c r="U37" s="354" t="s">
        <v>5892</v>
      </c>
      <c r="V37" s="354" t="s">
        <v>68</v>
      </c>
      <c r="W37" s="354" t="s">
        <v>68</v>
      </c>
      <c r="X37" s="354" t="s">
        <v>68</v>
      </c>
      <c r="Y37" s="354" t="s">
        <v>68</v>
      </c>
      <c r="Z37" s="354" t="s">
        <v>69</v>
      </c>
      <c r="AA37" s="354"/>
      <c r="AB37" s="354">
        <v>18000000011</v>
      </c>
      <c r="AC37" s="355">
        <v>14</v>
      </c>
      <c r="AD37" s="355">
        <v>0</v>
      </c>
      <c r="AE37" s="355">
        <v>0</v>
      </c>
      <c r="AF37" s="1043">
        <v>22.400000000000002</v>
      </c>
      <c r="AG37" s="1043">
        <v>0</v>
      </c>
      <c r="AH37" s="1043">
        <f t="shared" si="2"/>
        <v>22.400000000000002</v>
      </c>
      <c r="AI37" s="1043">
        <f t="shared" si="1"/>
        <v>23.968000000000004</v>
      </c>
    </row>
    <row r="38" spans="1:35" s="356" customFormat="1">
      <c r="A38" s="1051">
        <v>36</v>
      </c>
      <c r="B38" s="354" t="s">
        <v>5317</v>
      </c>
      <c r="C38" s="354" t="s">
        <v>5893</v>
      </c>
      <c r="D38" s="354" t="s">
        <v>5819</v>
      </c>
      <c r="E38" s="354" t="s">
        <v>5826</v>
      </c>
      <c r="F38" s="354" t="s">
        <v>17</v>
      </c>
      <c r="G38" s="354"/>
      <c r="H38" s="354"/>
      <c r="I38" s="354"/>
      <c r="J38" s="354"/>
      <c r="K38" s="354"/>
      <c r="L38" s="354"/>
      <c r="M38" s="354" t="s">
        <v>113</v>
      </c>
      <c r="N38" s="354" t="s">
        <v>113</v>
      </c>
      <c r="O38" s="354" t="s">
        <v>5047</v>
      </c>
      <c r="P38" s="354"/>
      <c r="Q38" s="354"/>
      <c r="R38" s="354"/>
      <c r="S38" s="354"/>
      <c r="T38" s="354"/>
      <c r="U38" s="354" t="s">
        <v>5894</v>
      </c>
      <c r="V38" s="354" t="s">
        <v>68</v>
      </c>
      <c r="W38" s="354" t="s">
        <v>68</v>
      </c>
      <c r="X38" s="354" t="s">
        <v>68</v>
      </c>
      <c r="Y38" s="354" t="s">
        <v>68</v>
      </c>
      <c r="Z38" s="354" t="s">
        <v>69</v>
      </c>
      <c r="AA38" s="354"/>
      <c r="AB38" s="354">
        <v>18000000011</v>
      </c>
      <c r="AC38" s="355">
        <v>14</v>
      </c>
      <c r="AD38" s="355">
        <v>0</v>
      </c>
      <c r="AE38" s="355">
        <v>0</v>
      </c>
      <c r="AF38" s="1043">
        <v>22.400000000000002</v>
      </c>
      <c r="AG38" s="1043">
        <v>0</v>
      </c>
      <c r="AH38" s="1043">
        <f t="shared" si="2"/>
        <v>22.400000000000002</v>
      </c>
      <c r="AI38" s="1043">
        <f t="shared" si="1"/>
        <v>23.968000000000004</v>
      </c>
    </row>
    <row r="39" spans="1:35" s="356" customFormat="1">
      <c r="A39" s="1051">
        <v>37</v>
      </c>
      <c r="B39" s="354" t="s">
        <v>5317</v>
      </c>
      <c r="C39" s="354" t="s">
        <v>5895</v>
      </c>
      <c r="D39" s="354" t="s">
        <v>5819</v>
      </c>
      <c r="E39" s="354" t="s">
        <v>5826</v>
      </c>
      <c r="F39" s="354" t="s">
        <v>17</v>
      </c>
      <c r="G39" s="354"/>
      <c r="H39" s="354"/>
      <c r="I39" s="354"/>
      <c r="J39" s="354"/>
      <c r="K39" s="354"/>
      <c r="L39" s="354"/>
      <c r="M39" s="354" t="s">
        <v>113</v>
      </c>
      <c r="N39" s="354" t="s">
        <v>113</v>
      </c>
      <c r="O39" s="354" t="s">
        <v>5047</v>
      </c>
      <c r="P39" s="354"/>
      <c r="Q39" s="354"/>
      <c r="R39" s="354"/>
      <c r="S39" s="354"/>
      <c r="T39" s="354"/>
      <c r="U39" s="354" t="s">
        <v>5896</v>
      </c>
      <c r="V39" s="354" t="s">
        <v>68</v>
      </c>
      <c r="W39" s="354" t="s">
        <v>68</v>
      </c>
      <c r="X39" s="354" t="s">
        <v>68</v>
      </c>
      <c r="Y39" s="354" t="s">
        <v>68</v>
      </c>
      <c r="Z39" s="354" t="s">
        <v>69</v>
      </c>
      <c r="AA39" s="354"/>
      <c r="AB39" s="354">
        <v>18000000011</v>
      </c>
      <c r="AC39" s="355">
        <v>14</v>
      </c>
      <c r="AD39" s="355">
        <v>0</v>
      </c>
      <c r="AE39" s="355">
        <v>0</v>
      </c>
      <c r="AF39" s="1043">
        <v>22.400000000000002</v>
      </c>
      <c r="AG39" s="1043">
        <v>0</v>
      </c>
      <c r="AH39" s="1043">
        <f t="shared" si="2"/>
        <v>22.400000000000002</v>
      </c>
      <c r="AI39" s="1043">
        <f t="shared" si="1"/>
        <v>23.968000000000004</v>
      </c>
    </row>
    <row r="40" spans="1:35" s="356" customFormat="1">
      <c r="A40" s="1051">
        <v>38</v>
      </c>
      <c r="B40" s="354" t="s">
        <v>5317</v>
      </c>
      <c r="C40" s="354" t="s">
        <v>5897</v>
      </c>
      <c r="D40" s="354" t="s">
        <v>5819</v>
      </c>
      <c r="E40" s="354" t="s">
        <v>5826</v>
      </c>
      <c r="F40" s="354" t="s">
        <v>17</v>
      </c>
      <c r="G40" s="354"/>
      <c r="H40" s="354"/>
      <c r="I40" s="354"/>
      <c r="J40" s="354"/>
      <c r="K40" s="354"/>
      <c r="L40" s="354"/>
      <c r="M40" s="354" t="s">
        <v>113</v>
      </c>
      <c r="N40" s="354" t="s">
        <v>113</v>
      </c>
      <c r="O40" s="354" t="s">
        <v>5047</v>
      </c>
      <c r="P40" s="354"/>
      <c r="Q40" s="354"/>
      <c r="R40" s="354"/>
      <c r="S40" s="354"/>
      <c r="T40" s="354"/>
      <c r="U40" s="354" t="s">
        <v>5898</v>
      </c>
      <c r="V40" s="354" t="s">
        <v>68</v>
      </c>
      <c r="W40" s="354" t="s">
        <v>68</v>
      </c>
      <c r="X40" s="354" t="s">
        <v>68</v>
      </c>
      <c r="Y40" s="354" t="s">
        <v>68</v>
      </c>
      <c r="Z40" s="354" t="s">
        <v>69</v>
      </c>
      <c r="AA40" s="354"/>
      <c r="AB40" s="354">
        <v>18000000011</v>
      </c>
      <c r="AC40" s="355">
        <v>14</v>
      </c>
      <c r="AD40" s="355">
        <v>0</v>
      </c>
      <c r="AE40" s="355">
        <v>0</v>
      </c>
      <c r="AF40" s="1043">
        <v>22.400000000000002</v>
      </c>
      <c r="AG40" s="1043">
        <v>0</v>
      </c>
      <c r="AH40" s="1043">
        <f t="shared" si="2"/>
        <v>22.400000000000002</v>
      </c>
      <c r="AI40" s="1043">
        <f t="shared" si="1"/>
        <v>23.968000000000004</v>
      </c>
    </row>
    <row r="41" spans="1:35" s="356" customFormat="1">
      <c r="A41" s="1051">
        <v>39</v>
      </c>
      <c r="B41" s="354" t="s">
        <v>5317</v>
      </c>
      <c r="C41" s="354" t="s">
        <v>5899</v>
      </c>
      <c r="D41" s="354" t="s">
        <v>5819</v>
      </c>
      <c r="E41" s="354" t="s">
        <v>5826</v>
      </c>
      <c r="F41" s="354" t="s">
        <v>17</v>
      </c>
      <c r="G41" s="354"/>
      <c r="H41" s="354"/>
      <c r="I41" s="354"/>
      <c r="J41" s="354"/>
      <c r="K41" s="354"/>
      <c r="L41" s="354"/>
      <c r="M41" s="354" t="s">
        <v>113</v>
      </c>
      <c r="N41" s="354" t="s">
        <v>113</v>
      </c>
      <c r="O41" s="354" t="s">
        <v>5047</v>
      </c>
      <c r="P41" s="354"/>
      <c r="Q41" s="354"/>
      <c r="R41" s="354"/>
      <c r="S41" s="354"/>
      <c r="T41" s="354"/>
      <c r="U41" s="354" t="s">
        <v>5900</v>
      </c>
      <c r="V41" s="354" t="s">
        <v>68</v>
      </c>
      <c r="W41" s="354" t="s">
        <v>68</v>
      </c>
      <c r="X41" s="354" t="s">
        <v>68</v>
      </c>
      <c r="Y41" s="354" t="s">
        <v>68</v>
      </c>
      <c r="Z41" s="354" t="s">
        <v>69</v>
      </c>
      <c r="AA41" s="354"/>
      <c r="AB41" s="354">
        <v>18000000011</v>
      </c>
      <c r="AC41" s="355">
        <v>14</v>
      </c>
      <c r="AD41" s="355">
        <v>0</v>
      </c>
      <c r="AE41" s="355">
        <v>0</v>
      </c>
      <c r="AF41" s="1043">
        <v>22.400000000000002</v>
      </c>
      <c r="AG41" s="1043">
        <v>0</v>
      </c>
      <c r="AH41" s="1043">
        <f t="shared" si="2"/>
        <v>22.400000000000002</v>
      </c>
      <c r="AI41" s="1043">
        <f t="shared" si="1"/>
        <v>23.968000000000004</v>
      </c>
    </row>
    <row r="42" spans="1:35" s="356" customFormat="1">
      <c r="A42" s="1051">
        <v>40</v>
      </c>
      <c r="B42" s="354" t="s">
        <v>5317</v>
      </c>
      <c r="C42" s="354" t="s">
        <v>5901</v>
      </c>
      <c r="D42" s="354" t="s">
        <v>5819</v>
      </c>
      <c r="E42" s="354" t="s">
        <v>5826</v>
      </c>
      <c r="F42" s="354" t="s">
        <v>17</v>
      </c>
      <c r="G42" s="354"/>
      <c r="H42" s="354"/>
      <c r="I42" s="354"/>
      <c r="J42" s="354"/>
      <c r="K42" s="354"/>
      <c r="L42" s="354"/>
      <c r="M42" s="354" t="s">
        <v>113</v>
      </c>
      <c r="N42" s="354" t="s">
        <v>113</v>
      </c>
      <c r="O42" s="354" t="s">
        <v>5047</v>
      </c>
      <c r="P42" s="354"/>
      <c r="Q42" s="354"/>
      <c r="R42" s="354"/>
      <c r="S42" s="354"/>
      <c r="T42" s="354"/>
      <c r="U42" s="354" t="s">
        <v>5902</v>
      </c>
      <c r="V42" s="354" t="s">
        <v>68</v>
      </c>
      <c r="W42" s="354" t="s">
        <v>68</v>
      </c>
      <c r="X42" s="354" t="s">
        <v>68</v>
      </c>
      <c r="Y42" s="354" t="s">
        <v>68</v>
      </c>
      <c r="Z42" s="354" t="s">
        <v>69</v>
      </c>
      <c r="AA42" s="354"/>
      <c r="AB42" s="354">
        <v>18000000011</v>
      </c>
      <c r="AC42" s="355">
        <v>14</v>
      </c>
      <c r="AD42" s="355">
        <v>0</v>
      </c>
      <c r="AE42" s="355">
        <v>0</v>
      </c>
      <c r="AF42" s="1043">
        <v>22.400000000000002</v>
      </c>
      <c r="AG42" s="1043">
        <v>0</v>
      </c>
      <c r="AH42" s="1043">
        <f t="shared" si="2"/>
        <v>22.400000000000002</v>
      </c>
      <c r="AI42" s="1043">
        <f t="shared" si="1"/>
        <v>23.968000000000004</v>
      </c>
    </row>
    <row r="43" spans="1:35" s="356" customFormat="1">
      <c r="A43" s="1051">
        <v>41</v>
      </c>
      <c r="B43" s="354" t="s">
        <v>5317</v>
      </c>
      <c r="C43" s="354" t="s">
        <v>5903</v>
      </c>
      <c r="D43" s="354" t="s">
        <v>5819</v>
      </c>
      <c r="E43" s="354" t="s">
        <v>5826</v>
      </c>
      <c r="F43" s="354" t="s">
        <v>17</v>
      </c>
      <c r="G43" s="354"/>
      <c r="H43" s="354"/>
      <c r="I43" s="354"/>
      <c r="J43" s="354"/>
      <c r="K43" s="354"/>
      <c r="L43" s="354"/>
      <c r="M43" s="354" t="s">
        <v>113</v>
      </c>
      <c r="N43" s="354" t="s">
        <v>113</v>
      </c>
      <c r="O43" s="354" t="s">
        <v>5047</v>
      </c>
      <c r="P43" s="354"/>
      <c r="Q43" s="354"/>
      <c r="R43" s="354"/>
      <c r="S43" s="354"/>
      <c r="T43" s="354"/>
      <c r="U43" s="354" t="s">
        <v>5904</v>
      </c>
      <c r="V43" s="354" t="s">
        <v>68</v>
      </c>
      <c r="W43" s="354" t="s">
        <v>68</v>
      </c>
      <c r="X43" s="354" t="s">
        <v>68</v>
      </c>
      <c r="Y43" s="354" t="s">
        <v>68</v>
      </c>
      <c r="Z43" s="354" t="s">
        <v>69</v>
      </c>
      <c r="AA43" s="354"/>
      <c r="AB43" s="354">
        <v>18000000011</v>
      </c>
      <c r="AC43" s="355">
        <v>14</v>
      </c>
      <c r="AD43" s="355">
        <v>0</v>
      </c>
      <c r="AE43" s="355">
        <v>0</v>
      </c>
      <c r="AF43" s="1043">
        <v>22.400000000000002</v>
      </c>
      <c r="AG43" s="1043">
        <v>0</v>
      </c>
      <c r="AH43" s="1043">
        <f t="shared" si="2"/>
        <v>22.400000000000002</v>
      </c>
      <c r="AI43" s="1043">
        <f t="shared" si="1"/>
        <v>23.968000000000004</v>
      </c>
    </row>
    <row r="44" spans="1:35" s="356" customFormat="1">
      <c r="A44" s="1051">
        <v>42</v>
      </c>
      <c r="B44" s="354" t="s">
        <v>5317</v>
      </c>
      <c r="C44" s="354" t="s">
        <v>5905</v>
      </c>
      <c r="D44" s="354" t="s">
        <v>5819</v>
      </c>
      <c r="E44" s="354" t="s">
        <v>5826</v>
      </c>
      <c r="F44" s="354" t="s">
        <v>17</v>
      </c>
      <c r="G44" s="354"/>
      <c r="H44" s="354"/>
      <c r="I44" s="354"/>
      <c r="J44" s="354"/>
      <c r="K44" s="354"/>
      <c r="L44" s="354"/>
      <c r="M44" s="354" t="s">
        <v>113</v>
      </c>
      <c r="N44" s="354" t="s">
        <v>113</v>
      </c>
      <c r="O44" s="354" t="s">
        <v>5047</v>
      </c>
      <c r="P44" s="354"/>
      <c r="Q44" s="354"/>
      <c r="R44" s="354"/>
      <c r="S44" s="354"/>
      <c r="T44" s="354"/>
      <c r="U44" s="354" t="s">
        <v>5906</v>
      </c>
      <c r="V44" s="354" t="s">
        <v>68</v>
      </c>
      <c r="W44" s="354" t="s">
        <v>68</v>
      </c>
      <c r="X44" s="354" t="s">
        <v>68</v>
      </c>
      <c r="Y44" s="354" t="s">
        <v>68</v>
      </c>
      <c r="Z44" s="354" t="s">
        <v>69</v>
      </c>
      <c r="AA44" s="354"/>
      <c r="AB44" s="354">
        <v>18000000011</v>
      </c>
      <c r="AC44" s="355">
        <v>14</v>
      </c>
      <c r="AD44" s="355">
        <v>0</v>
      </c>
      <c r="AE44" s="355">
        <v>0</v>
      </c>
      <c r="AF44" s="1043">
        <v>22.400000000000002</v>
      </c>
      <c r="AG44" s="1043">
        <v>0</v>
      </c>
      <c r="AH44" s="1043">
        <f t="shared" si="2"/>
        <v>22.400000000000002</v>
      </c>
      <c r="AI44" s="1043">
        <f t="shared" si="1"/>
        <v>23.968000000000004</v>
      </c>
    </row>
    <row r="45" spans="1:35" s="356" customFormat="1">
      <c r="A45" s="1051">
        <v>43</v>
      </c>
      <c r="B45" s="354" t="s">
        <v>5317</v>
      </c>
      <c r="C45" s="354" t="s">
        <v>5907</v>
      </c>
      <c r="D45" s="354" t="s">
        <v>5819</v>
      </c>
      <c r="E45" s="354" t="s">
        <v>5826</v>
      </c>
      <c r="F45" s="354" t="s">
        <v>17</v>
      </c>
      <c r="G45" s="354"/>
      <c r="H45" s="354"/>
      <c r="I45" s="354"/>
      <c r="J45" s="354"/>
      <c r="K45" s="354"/>
      <c r="L45" s="354"/>
      <c r="M45" s="354" t="s">
        <v>113</v>
      </c>
      <c r="N45" s="354" t="s">
        <v>113</v>
      </c>
      <c r="O45" s="354" t="s">
        <v>5047</v>
      </c>
      <c r="P45" s="354"/>
      <c r="Q45" s="354"/>
      <c r="R45" s="354"/>
      <c r="S45" s="354"/>
      <c r="T45" s="354"/>
      <c r="U45" s="354" t="s">
        <v>5908</v>
      </c>
      <c r="V45" s="354" t="s">
        <v>68</v>
      </c>
      <c r="W45" s="354" t="s">
        <v>68</v>
      </c>
      <c r="X45" s="354" t="s">
        <v>68</v>
      </c>
      <c r="Y45" s="354" t="s">
        <v>68</v>
      </c>
      <c r="Z45" s="354" t="s">
        <v>69</v>
      </c>
      <c r="AA45" s="354"/>
      <c r="AB45" s="354">
        <v>18000000011</v>
      </c>
      <c r="AC45" s="355">
        <v>14</v>
      </c>
      <c r="AD45" s="355">
        <v>0</v>
      </c>
      <c r="AE45" s="355">
        <v>0</v>
      </c>
      <c r="AF45" s="1043">
        <v>22.400000000000002</v>
      </c>
      <c r="AG45" s="1043">
        <v>0</v>
      </c>
      <c r="AH45" s="1043">
        <f t="shared" si="2"/>
        <v>22.400000000000002</v>
      </c>
      <c r="AI45" s="1043">
        <f t="shared" si="1"/>
        <v>23.968000000000004</v>
      </c>
    </row>
    <row r="46" spans="1:35" s="356" customFormat="1">
      <c r="A46" s="1051">
        <v>44</v>
      </c>
      <c r="B46" s="354" t="s">
        <v>5317</v>
      </c>
      <c r="C46" s="354" t="s">
        <v>5909</v>
      </c>
      <c r="D46" s="354" t="s">
        <v>5819</v>
      </c>
      <c r="E46" s="354" t="s">
        <v>5826</v>
      </c>
      <c r="F46" s="354" t="s">
        <v>17</v>
      </c>
      <c r="G46" s="354"/>
      <c r="H46" s="354"/>
      <c r="I46" s="354"/>
      <c r="J46" s="354"/>
      <c r="K46" s="354"/>
      <c r="L46" s="354"/>
      <c r="M46" s="354" t="s">
        <v>113</v>
      </c>
      <c r="N46" s="354" t="s">
        <v>113</v>
      </c>
      <c r="O46" s="354" t="s">
        <v>5047</v>
      </c>
      <c r="P46" s="354"/>
      <c r="Q46" s="354"/>
      <c r="R46" s="354"/>
      <c r="S46" s="354"/>
      <c r="T46" s="354"/>
      <c r="U46" s="354" t="s">
        <v>5910</v>
      </c>
      <c r="V46" s="354" t="s">
        <v>68</v>
      </c>
      <c r="W46" s="354" t="s">
        <v>68</v>
      </c>
      <c r="X46" s="354" t="s">
        <v>68</v>
      </c>
      <c r="Y46" s="354" t="s">
        <v>68</v>
      </c>
      <c r="Z46" s="354" t="s">
        <v>69</v>
      </c>
      <c r="AA46" s="354"/>
      <c r="AB46" s="354">
        <v>18000000011</v>
      </c>
      <c r="AC46" s="355">
        <v>14</v>
      </c>
      <c r="AD46" s="355">
        <v>0</v>
      </c>
      <c r="AE46" s="355">
        <v>0</v>
      </c>
      <c r="AF46" s="1043">
        <v>22.400000000000002</v>
      </c>
      <c r="AG46" s="1043">
        <v>0</v>
      </c>
      <c r="AH46" s="1043">
        <f t="shared" si="2"/>
        <v>22.400000000000002</v>
      </c>
      <c r="AI46" s="1043">
        <f t="shared" si="1"/>
        <v>23.968000000000004</v>
      </c>
    </row>
    <row r="47" spans="1:35" s="356" customFormat="1">
      <c r="A47" s="1051">
        <v>45</v>
      </c>
      <c r="B47" s="354" t="s">
        <v>5317</v>
      </c>
      <c r="C47" s="354" t="s">
        <v>5911</v>
      </c>
      <c r="D47" s="354" t="s">
        <v>5819</v>
      </c>
      <c r="E47" s="354" t="s">
        <v>5826</v>
      </c>
      <c r="F47" s="354" t="s">
        <v>17</v>
      </c>
      <c r="G47" s="354"/>
      <c r="H47" s="354"/>
      <c r="I47" s="354"/>
      <c r="J47" s="354"/>
      <c r="K47" s="354"/>
      <c r="L47" s="354"/>
      <c r="M47" s="354" t="s">
        <v>113</v>
      </c>
      <c r="N47" s="354" t="s">
        <v>113</v>
      </c>
      <c r="O47" s="354" t="s">
        <v>5047</v>
      </c>
      <c r="P47" s="354"/>
      <c r="Q47" s="354"/>
      <c r="R47" s="354"/>
      <c r="S47" s="354"/>
      <c r="T47" s="354"/>
      <c r="U47" s="354" t="s">
        <v>5912</v>
      </c>
      <c r="V47" s="354" t="s">
        <v>68</v>
      </c>
      <c r="W47" s="354" t="s">
        <v>68</v>
      </c>
      <c r="X47" s="354" t="s">
        <v>68</v>
      </c>
      <c r="Y47" s="354" t="s">
        <v>68</v>
      </c>
      <c r="Z47" s="354" t="s">
        <v>69</v>
      </c>
      <c r="AA47" s="354"/>
      <c r="AB47" s="354">
        <v>18000000011</v>
      </c>
      <c r="AC47" s="355">
        <v>14</v>
      </c>
      <c r="AD47" s="355">
        <v>0</v>
      </c>
      <c r="AE47" s="355">
        <v>0</v>
      </c>
      <c r="AF47" s="1043">
        <v>22.400000000000002</v>
      </c>
      <c r="AG47" s="1043">
        <v>0</v>
      </c>
      <c r="AH47" s="1043">
        <f t="shared" si="2"/>
        <v>22.400000000000002</v>
      </c>
      <c r="AI47" s="1043">
        <f t="shared" si="1"/>
        <v>23.968000000000004</v>
      </c>
    </row>
    <row r="48" spans="1:35" s="356" customFormat="1">
      <c r="A48" s="1051">
        <v>46</v>
      </c>
      <c r="B48" s="354" t="s">
        <v>5317</v>
      </c>
      <c r="C48" s="354" t="s">
        <v>5913</v>
      </c>
      <c r="D48" s="354" t="s">
        <v>5819</v>
      </c>
      <c r="E48" s="354" t="s">
        <v>5826</v>
      </c>
      <c r="F48" s="354" t="s">
        <v>17</v>
      </c>
      <c r="G48" s="354"/>
      <c r="H48" s="354"/>
      <c r="I48" s="354"/>
      <c r="J48" s="354"/>
      <c r="K48" s="354"/>
      <c r="L48" s="354"/>
      <c r="M48" s="354" t="s">
        <v>113</v>
      </c>
      <c r="N48" s="354" t="s">
        <v>113</v>
      </c>
      <c r="O48" s="354" t="s">
        <v>5047</v>
      </c>
      <c r="P48" s="354"/>
      <c r="Q48" s="354"/>
      <c r="R48" s="354"/>
      <c r="S48" s="354"/>
      <c r="T48" s="354"/>
      <c r="U48" s="354" t="s">
        <v>5914</v>
      </c>
      <c r="V48" s="354" t="s">
        <v>68</v>
      </c>
      <c r="W48" s="354" t="s">
        <v>68</v>
      </c>
      <c r="X48" s="354" t="s">
        <v>68</v>
      </c>
      <c r="Y48" s="354" t="s">
        <v>68</v>
      </c>
      <c r="Z48" s="354" t="s">
        <v>69</v>
      </c>
      <c r="AA48" s="354"/>
      <c r="AB48" s="354">
        <v>18000000011</v>
      </c>
      <c r="AC48" s="355">
        <v>14</v>
      </c>
      <c r="AD48" s="355">
        <v>0</v>
      </c>
      <c r="AE48" s="355">
        <v>0</v>
      </c>
      <c r="AF48" s="1043">
        <v>22.400000000000002</v>
      </c>
      <c r="AG48" s="1043">
        <v>0</v>
      </c>
      <c r="AH48" s="1043">
        <f t="shared" si="2"/>
        <v>22.400000000000002</v>
      </c>
      <c r="AI48" s="1043">
        <f t="shared" si="1"/>
        <v>23.968000000000004</v>
      </c>
    </row>
    <row r="49" spans="1:35" s="356" customFormat="1">
      <c r="A49" s="1051">
        <v>47</v>
      </c>
      <c r="B49" s="354" t="s">
        <v>5317</v>
      </c>
      <c r="C49" s="354" t="s">
        <v>5915</v>
      </c>
      <c r="D49" s="354" t="s">
        <v>5819</v>
      </c>
      <c r="E49" s="354" t="s">
        <v>5826</v>
      </c>
      <c r="F49" s="354" t="s">
        <v>17</v>
      </c>
      <c r="G49" s="354"/>
      <c r="H49" s="354"/>
      <c r="I49" s="354"/>
      <c r="J49" s="354"/>
      <c r="K49" s="354"/>
      <c r="L49" s="354"/>
      <c r="M49" s="354" t="s">
        <v>113</v>
      </c>
      <c r="N49" s="354" t="s">
        <v>113</v>
      </c>
      <c r="O49" s="354" t="s">
        <v>5047</v>
      </c>
      <c r="P49" s="354"/>
      <c r="Q49" s="354"/>
      <c r="R49" s="354"/>
      <c r="S49" s="354"/>
      <c r="T49" s="354"/>
      <c r="U49" s="354" t="s">
        <v>5916</v>
      </c>
      <c r="V49" s="354" t="s">
        <v>68</v>
      </c>
      <c r="W49" s="354" t="s">
        <v>68</v>
      </c>
      <c r="X49" s="354" t="s">
        <v>68</v>
      </c>
      <c r="Y49" s="354" t="s">
        <v>68</v>
      </c>
      <c r="Z49" s="354" t="s">
        <v>69</v>
      </c>
      <c r="AA49" s="354"/>
      <c r="AB49" s="354">
        <v>18000000011</v>
      </c>
      <c r="AC49" s="355">
        <v>14</v>
      </c>
      <c r="AD49" s="355">
        <v>0</v>
      </c>
      <c r="AE49" s="355">
        <v>0</v>
      </c>
      <c r="AF49" s="1043">
        <v>22.400000000000002</v>
      </c>
      <c r="AG49" s="1043">
        <v>0</v>
      </c>
      <c r="AH49" s="1043">
        <f t="shared" si="2"/>
        <v>22.400000000000002</v>
      </c>
      <c r="AI49" s="1043">
        <f t="shared" si="1"/>
        <v>23.968000000000004</v>
      </c>
    </row>
    <row r="50" spans="1:35" s="356" customFormat="1">
      <c r="A50" s="1051">
        <v>48</v>
      </c>
      <c r="B50" s="354" t="s">
        <v>5317</v>
      </c>
      <c r="C50" s="354" t="s">
        <v>5917</v>
      </c>
      <c r="D50" s="354" t="s">
        <v>5819</v>
      </c>
      <c r="E50" s="354" t="s">
        <v>5826</v>
      </c>
      <c r="F50" s="354" t="s">
        <v>17</v>
      </c>
      <c r="G50" s="354"/>
      <c r="H50" s="354"/>
      <c r="I50" s="354"/>
      <c r="J50" s="354"/>
      <c r="K50" s="354"/>
      <c r="L50" s="354"/>
      <c r="M50" s="354" t="s">
        <v>113</v>
      </c>
      <c r="N50" s="354" t="s">
        <v>113</v>
      </c>
      <c r="O50" s="354" t="s">
        <v>5047</v>
      </c>
      <c r="P50" s="354"/>
      <c r="Q50" s="354"/>
      <c r="R50" s="354"/>
      <c r="S50" s="354"/>
      <c r="T50" s="354"/>
      <c r="U50" s="354" t="s">
        <v>5918</v>
      </c>
      <c r="V50" s="354" t="s">
        <v>68</v>
      </c>
      <c r="W50" s="354" t="s">
        <v>68</v>
      </c>
      <c r="X50" s="354" t="s">
        <v>68</v>
      </c>
      <c r="Y50" s="354" t="s">
        <v>68</v>
      </c>
      <c r="Z50" s="354" t="s">
        <v>69</v>
      </c>
      <c r="AA50" s="354"/>
      <c r="AB50" s="354">
        <v>18000000011</v>
      </c>
      <c r="AC50" s="355">
        <v>14</v>
      </c>
      <c r="AD50" s="355">
        <v>0</v>
      </c>
      <c r="AE50" s="355">
        <v>0</v>
      </c>
      <c r="AF50" s="1043">
        <v>22.400000000000002</v>
      </c>
      <c r="AG50" s="1043">
        <v>0</v>
      </c>
      <c r="AH50" s="1043">
        <f t="shared" si="2"/>
        <v>22.400000000000002</v>
      </c>
      <c r="AI50" s="1043">
        <f t="shared" si="1"/>
        <v>23.968000000000004</v>
      </c>
    </row>
    <row r="51" spans="1:35" s="356" customFormat="1">
      <c r="A51" s="1051">
        <v>49</v>
      </c>
      <c r="B51" s="354" t="s">
        <v>5317</v>
      </c>
      <c r="C51" s="354" t="s">
        <v>5919</v>
      </c>
      <c r="D51" s="354" t="s">
        <v>5819</v>
      </c>
      <c r="E51" s="354" t="s">
        <v>5826</v>
      </c>
      <c r="F51" s="354" t="s">
        <v>17</v>
      </c>
      <c r="G51" s="354"/>
      <c r="H51" s="354"/>
      <c r="I51" s="354"/>
      <c r="J51" s="354"/>
      <c r="K51" s="354"/>
      <c r="L51" s="354"/>
      <c r="M51" s="354" t="s">
        <v>113</v>
      </c>
      <c r="N51" s="354" t="s">
        <v>113</v>
      </c>
      <c r="O51" s="354" t="s">
        <v>5047</v>
      </c>
      <c r="P51" s="354"/>
      <c r="Q51" s="354"/>
      <c r="R51" s="354"/>
      <c r="S51" s="354"/>
      <c r="T51" s="354"/>
      <c r="U51" s="354" t="s">
        <v>5920</v>
      </c>
      <c r="V51" s="354" t="s">
        <v>68</v>
      </c>
      <c r="W51" s="354" t="s">
        <v>68</v>
      </c>
      <c r="X51" s="354" t="s">
        <v>68</v>
      </c>
      <c r="Y51" s="354" t="s">
        <v>68</v>
      </c>
      <c r="Z51" s="354" t="s">
        <v>69</v>
      </c>
      <c r="AA51" s="354"/>
      <c r="AB51" s="354">
        <v>18000000011</v>
      </c>
      <c r="AC51" s="355">
        <v>14</v>
      </c>
      <c r="AD51" s="355">
        <v>0</v>
      </c>
      <c r="AE51" s="355">
        <v>0</v>
      </c>
      <c r="AF51" s="1043">
        <v>22.400000000000002</v>
      </c>
      <c r="AG51" s="1043">
        <v>0</v>
      </c>
      <c r="AH51" s="1043">
        <f t="shared" si="2"/>
        <v>22.400000000000002</v>
      </c>
      <c r="AI51" s="1043">
        <f t="shared" si="1"/>
        <v>23.968000000000004</v>
      </c>
    </row>
    <row r="52" spans="1:35" s="356" customFormat="1">
      <c r="A52" s="1051">
        <v>50</v>
      </c>
      <c r="B52" s="354" t="s">
        <v>5317</v>
      </c>
      <c r="C52" s="354" t="s">
        <v>5921</v>
      </c>
      <c r="D52" s="354" t="s">
        <v>5819</v>
      </c>
      <c r="E52" s="354" t="s">
        <v>5826</v>
      </c>
      <c r="F52" s="354" t="s">
        <v>17</v>
      </c>
      <c r="G52" s="354"/>
      <c r="H52" s="354"/>
      <c r="I52" s="354"/>
      <c r="J52" s="354"/>
      <c r="K52" s="354"/>
      <c r="L52" s="354"/>
      <c r="M52" s="354" t="s">
        <v>113</v>
      </c>
      <c r="N52" s="354" t="s">
        <v>113</v>
      </c>
      <c r="O52" s="354" t="s">
        <v>5047</v>
      </c>
      <c r="P52" s="354"/>
      <c r="Q52" s="354"/>
      <c r="R52" s="354"/>
      <c r="S52" s="354"/>
      <c r="T52" s="354"/>
      <c r="U52" s="354" t="s">
        <v>5922</v>
      </c>
      <c r="V52" s="354" t="s">
        <v>68</v>
      </c>
      <c r="W52" s="354" t="s">
        <v>68</v>
      </c>
      <c r="X52" s="354" t="s">
        <v>68</v>
      </c>
      <c r="Y52" s="354" t="s">
        <v>68</v>
      </c>
      <c r="Z52" s="354" t="s">
        <v>69</v>
      </c>
      <c r="AA52" s="354"/>
      <c r="AB52" s="354">
        <v>18000000011</v>
      </c>
      <c r="AC52" s="355">
        <v>14</v>
      </c>
      <c r="AD52" s="355">
        <v>0</v>
      </c>
      <c r="AE52" s="355">
        <v>0</v>
      </c>
      <c r="AF52" s="1043">
        <v>22.400000000000002</v>
      </c>
      <c r="AG52" s="1043">
        <v>0</v>
      </c>
      <c r="AH52" s="1043">
        <f t="shared" si="2"/>
        <v>22.400000000000002</v>
      </c>
      <c r="AI52" s="1043">
        <f t="shared" si="1"/>
        <v>23.968000000000004</v>
      </c>
    </row>
    <row r="53" spans="1:35" s="356" customFormat="1">
      <c r="A53" s="1051">
        <v>51</v>
      </c>
      <c r="B53" s="354" t="s">
        <v>5317</v>
      </c>
      <c r="C53" s="354" t="s">
        <v>5923</v>
      </c>
      <c r="D53" s="354" t="s">
        <v>5819</v>
      </c>
      <c r="E53" s="354" t="s">
        <v>5826</v>
      </c>
      <c r="F53" s="354" t="s">
        <v>17</v>
      </c>
      <c r="G53" s="354"/>
      <c r="H53" s="354"/>
      <c r="I53" s="354"/>
      <c r="J53" s="354"/>
      <c r="K53" s="354"/>
      <c r="L53" s="354"/>
      <c r="M53" s="354" t="s">
        <v>113</v>
      </c>
      <c r="N53" s="354" t="s">
        <v>113</v>
      </c>
      <c r="O53" s="354" t="s">
        <v>5047</v>
      </c>
      <c r="P53" s="354"/>
      <c r="Q53" s="354"/>
      <c r="R53" s="354"/>
      <c r="S53" s="354"/>
      <c r="T53" s="354"/>
      <c r="U53" s="354" t="s">
        <v>5924</v>
      </c>
      <c r="V53" s="354" t="s">
        <v>68</v>
      </c>
      <c r="W53" s="354" t="s">
        <v>68</v>
      </c>
      <c r="X53" s="354" t="s">
        <v>68</v>
      </c>
      <c r="Y53" s="354" t="s">
        <v>68</v>
      </c>
      <c r="Z53" s="354" t="s">
        <v>69</v>
      </c>
      <c r="AA53" s="354"/>
      <c r="AB53" s="354">
        <v>18000000011</v>
      </c>
      <c r="AC53" s="355">
        <v>14</v>
      </c>
      <c r="AD53" s="355">
        <v>0</v>
      </c>
      <c r="AE53" s="355">
        <v>0</v>
      </c>
      <c r="AF53" s="1043">
        <v>22.400000000000002</v>
      </c>
      <c r="AG53" s="1043">
        <v>0</v>
      </c>
      <c r="AH53" s="1043">
        <f t="shared" si="2"/>
        <v>22.400000000000002</v>
      </c>
      <c r="AI53" s="1043">
        <f t="shared" si="1"/>
        <v>23.968000000000004</v>
      </c>
    </row>
    <row r="54" spans="1:35" s="356" customFormat="1">
      <c r="A54" s="1051">
        <v>52</v>
      </c>
      <c r="B54" s="354" t="s">
        <v>5317</v>
      </c>
      <c r="C54" s="354" t="s">
        <v>5925</v>
      </c>
      <c r="D54" s="354" t="s">
        <v>5819</v>
      </c>
      <c r="E54" s="354" t="s">
        <v>5826</v>
      </c>
      <c r="F54" s="354" t="s">
        <v>17</v>
      </c>
      <c r="G54" s="354"/>
      <c r="H54" s="354"/>
      <c r="I54" s="354"/>
      <c r="J54" s="354"/>
      <c r="K54" s="354"/>
      <c r="L54" s="354"/>
      <c r="M54" s="354" t="s">
        <v>113</v>
      </c>
      <c r="N54" s="354" t="s">
        <v>113</v>
      </c>
      <c r="O54" s="354" t="s">
        <v>5047</v>
      </c>
      <c r="P54" s="354"/>
      <c r="Q54" s="354"/>
      <c r="R54" s="354"/>
      <c r="S54" s="354"/>
      <c r="T54" s="354"/>
      <c r="U54" s="354" t="s">
        <v>5926</v>
      </c>
      <c r="V54" s="354" t="s">
        <v>68</v>
      </c>
      <c r="W54" s="354" t="s">
        <v>68</v>
      </c>
      <c r="X54" s="354" t="s">
        <v>68</v>
      </c>
      <c r="Y54" s="354" t="s">
        <v>68</v>
      </c>
      <c r="Z54" s="354" t="s">
        <v>69</v>
      </c>
      <c r="AA54" s="354"/>
      <c r="AB54" s="354">
        <v>18000000011</v>
      </c>
      <c r="AC54" s="355">
        <v>14</v>
      </c>
      <c r="AD54" s="355">
        <v>0</v>
      </c>
      <c r="AE54" s="355">
        <v>0</v>
      </c>
      <c r="AF54" s="1043">
        <v>22.400000000000002</v>
      </c>
      <c r="AG54" s="1043">
        <v>0</v>
      </c>
      <c r="AH54" s="1043">
        <f t="shared" si="2"/>
        <v>22.400000000000002</v>
      </c>
      <c r="AI54" s="1043">
        <f t="shared" si="1"/>
        <v>23.968000000000004</v>
      </c>
    </row>
    <row r="55" spans="1:35" s="356" customFormat="1">
      <c r="A55" s="1051">
        <v>53</v>
      </c>
      <c r="B55" s="354" t="s">
        <v>5317</v>
      </c>
      <c r="C55" s="354" t="s">
        <v>5927</v>
      </c>
      <c r="D55" s="354" t="s">
        <v>5819</v>
      </c>
      <c r="E55" s="354" t="s">
        <v>5826</v>
      </c>
      <c r="F55" s="354" t="s">
        <v>17</v>
      </c>
      <c r="G55" s="354"/>
      <c r="H55" s="354"/>
      <c r="I55" s="354"/>
      <c r="J55" s="354"/>
      <c r="K55" s="354"/>
      <c r="L55" s="354"/>
      <c r="M55" s="354" t="s">
        <v>113</v>
      </c>
      <c r="N55" s="354" t="s">
        <v>113</v>
      </c>
      <c r="O55" s="354" t="s">
        <v>5047</v>
      </c>
      <c r="P55" s="354"/>
      <c r="Q55" s="354"/>
      <c r="R55" s="354"/>
      <c r="S55" s="354"/>
      <c r="T55" s="354"/>
      <c r="U55" s="354" t="s">
        <v>5928</v>
      </c>
      <c r="V55" s="354" t="s">
        <v>68</v>
      </c>
      <c r="W55" s="354" t="s">
        <v>68</v>
      </c>
      <c r="X55" s="354" t="s">
        <v>68</v>
      </c>
      <c r="Y55" s="354" t="s">
        <v>68</v>
      </c>
      <c r="Z55" s="354" t="s">
        <v>69</v>
      </c>
      <c r="AA55" s="354"/>
      <c r="AB55" s="354">
        <v>18000000011</v>
      </c>
      <c r="AC55" s="355">
        <v>14</v>
      </c>
      <c r="AD55" s="355">
        <v>0</v>
      </c>
      <c r="AE55" s="355">
        <v>0</v>
      </c>
      <c r="AF55" s="1043">
        <v>22.400000000000002</v>
      </c>
      <c r="AG55" s="1043">
        <v>0</v>
      </c>
      <c r="AH55" s="1043">
        <f t="shared" si="2"/>
        <v>22.400000000000002</v>
      </c>
      <c r="AI55" s="1043">
        <f t="shared" si="1"/>
        <v>23.968000000000004</v>
      </c>
    </row>
    <row r="56" spans="1:35" s="356" customFormat="1">
      <c r="A56" s="1051">
        <v>54</v>
      </c>
      <c r="B56" s="354" t="s">
        <v>5317</v>
      </c>
      <c r="C56" s="354" t="s">
        <v>5929</v>
      </c>
      <c r="D56" s="354" t="s">
        <v>5819</v>
      </c>
      <c r="E56" s="354" t="s">
        <v>5826</v>
      </c>
      <c r="F56" s="354" t="s">
        <v>17</v>
      </c>
      <c r="G56" s="354"/>
      <c r="H56" s="354"/>
      <c r="I56" s="354"/>
      <c r="J56" s="354"/>
      <c r="K56" s="354"/>
      <c r="L56" s="354"/>
      <c r="M56" s="354" t="s">
        <v>113</v>
      </c>
      <c r="N56" s="354" t="s">
        <v>113</v>
      </c>
      <c r="O56" s="354" t="s">
        <v>5047</v>
      </c>
      <c r="P56" s="354"/>
      <c r="Q56" s="354"/>
      <c r="R56" s="354"/>
      <c r="S56" s="354"/>
      <c r="T56" s="354"/>
      <c r="U56" s="354" t="s">
        <v>5930</v>
      </c>
      <c r="V56" s="354" t="s">
        <v>68</v>
      </c>
      <c r="W56" s="354" t="s">
        <v>68</v>
      </c>
      <c r="X56" s="354" t="s">
        <v>68</v>
      </c>
      <c r="Y56" s="354" t="s">
        <v>68</v>
      </c>
      <c r="Z56" s="354" t="s">
        <v>69</v>
      </c>
      <c r="AA56" s="354"/>
      <c r="AB56" s="354">
        <v>18000000011</v>
      </c>
      <c r="AC56" s="355">
        <v>14</v>
      </c>
      <c r="AD56" s="355">
        <v>0</v>
      </c>
      <c r="AE56" s="355">
        <v>0</v>
      </c>
      <c r="AF56" s="1043">
        <v>22.400000000000002</v>
      </c>
      <c r="AG56" s="1043">
        <v>0</v>
      </c>
      <c r="AH56" s="1043">
        <f t="shared" si="2"/>
        <v>22.400000000000002</v>
      </c>
      <c r="AI56" s="1043">
        <f t="shared" si="1"/>
        <v>23.968000000000004</v>
      </c>
    </row>
    <row r="57" spans="1:35" s="356" customFormat="1">
      <c r="A57" s="1051">
        <v>55</v>
      </c>
      <c r="B57" s="354" t="s">
        <v>5317</v>
      </c>
      <c r="C57" s="354" t="s">
        <v>5931</v>
      </c>
      <c r="D57" s="354" t="s">
        <v>5819</v>
      </c>
      <c r="E57" s="354" t="s">
        <v>5826</v>
      </c>
      <c r="F57" s="354" t="s">
        <v>17</v>
      </c>
      <c r="G57" s="354"/>
      <c r="H57" s="354"/>
      <c r="I57" s="354"/>
      <c r="J57" s="354"/>
      <c r="K57" s="354"/>
      <c r="L57" s="354"/>
      <c r="M57" s="354" t="s">
        <v>113</v>
      </c>
      <c r="N57" s="354" t="s">
        <v>113</v>
      </c>
      <c r="O57" s="354" t="s">
        <v>5047</v>
      </c>
      <c r="P57" s="354"/>
      <c r="Q57" s="354"/>
      <c r="R57" s="354"/>
      <c r="S57" s="354"/>
      <c r="T57" s="354"/>
      <c r="U57" s="354" t="s">
        <v>5932</v>
      </c>
      <c r="V57" s="354" t="s">
        <v>68</v>
      </c>
      <c r="W57" s="354" t="s">
        <v>68</v>
      </c>
      <c r="X57" s="354" t="s">
        <v>68</v>
      </c>
      <c r="Y57" s="354" t="s">
        <v>68</v>
      </c>
      <c r="Z57" s="354" t="s">
        <v>69</v>
      </c>
      <c r="AA57" s="354"/>
      <c r="AB57" s="354">
        <v>18000000011</v>
      </c>
      <c r="AC57" s="355">
        <v>14</v>
      </c>
      <c r="AD57" s="355">
        <v>0</v>
      </c>
      <c r="AE57" s="355">
        <v>0</v>
      </c>
      <c r="AF57" s="1043">
        <v>22.400000000000002</v>
      </c>
      <c r="AG57" s="1043">
        <v>0</v>
      </c>
      <c r="AH57" s="1043">
        <f t="shared" si="2"/>
        <v>22.400000000000002</v>
      </c>
      <c r="AI57" s="1043">
        <f t="shared" si="1"/>
        <v>23.968000000000004</v>
      </c>
    </row>
    <row r="58" spans="1:35" s="356" customFormat="1">
      <c r="A58" s="1051">
        <v>56</v>
      </c>
      <c r="B58" s="354" t="s">
        <v>5317</v>
      </c>
      <c r="C58" s="354" t="s">
        <v>5933</v>
      </c>
      <c r="D58" s="354" t="s">
        <v>5819</v>
      </c>
      <c r="E58" s="354" t="s">
        <v>5826</v>
      </c>
      <c r="F58" s="354" t="s">
        <v>17</v>
      </c>
      <c r="G58" s="354"/>
      <c r="H58" s="354"/>
      <c r="I58" s="354"/>
      <c r="J58" s="354"/>
      <c r="K58" s="354"/>
      <c r="L58" s="354"/>
      <c r="M58" s="354" t="s">
        <v>113</v>
      </c>
      <c r="N58" s="354" t="s">
        <v>113</v>
      </c>
      <c r="O58" s="354" t="s">
        <v>5047</v>
      </c>
      <c r="P58" s="354"/>
      <c r="Q58" s="354"/>
      <c r="R58" s="354"/>
      <c r="S58" s="354"/>
      <c r="T58" s="354"/>
      <c r="U58" s="354" t="s">
        <v>5934</v>
      </c>
      <c r="V58" s="354" t="s">
        <v>68</v>
      </c>
      <c r="W58" s="354" t="s">
        <v>68</v>
      </c>
      <c r="X58" s="354" t="s">
        <v>68</v>
      </c>
      <c r="Y58" s="354" t="s">
        <v>68</v>
      </c>
      <c r="Z58" s="354" t="s">
        <v>69</v>
      </c>
      <c r="AA58" s="354"/>
      <c r="AB58" s="354">
        <v>18000000011</v>
      </c>
      <c r="AC58" s="355">
        <v>14</v>
      </c>
      <c r="AD58" s="355">
        <v>0</v>
      </c>
      <c r="AE58" s="355">
        <v>0</v>
      </c>
      <c r="AF58" s="1043">
        <v>22.400000000000002</v>
      </c>
      <c r="AG58" s="1043">
        <v>0</v>
      </c>
      <c r="AH58" s="1043">
        <f t="shared" si="2"/>
        <v>22.400000000000002</v>
      </c>
      <c r="AI58" s="1043">
        <f t="shared" si="1"/>
        <v>23.968000000000004</v>
      </c>
    </row>
    <row r="59" spans="1:35" s="356" customFormat="1">
      <c r="A59" s="1051">
        <v>57</v>
      </c>
      <c r="B59" s="354" t="s">
        <v>5317</v>
      </c>
      <c r="C59" s="354" t="s">
        <v>5935</v>
      </c>
      <c r="D59" s="354" t="s">
        <v>5819</v>
      </c>
      <c r="E59" s="354" t="s">
        <v>5826</v>
      </c>
      <c r="F59" s="354" t="s">
        <v>17</v>
      </c>
      <c r="G59" s="354"/>
      <c r="H59" s="354"/>
      <c r="I59" s="354"/>
      <c r="J59" s="354"/>
      <c r="K59" s="354"/>
      <c r="L59" s="354"/>
      <c r="M59" s="354" t="s">
        <v>113</v>
      </c>
      <c r="N59" s="354" t="s">
        <v>113</v>
      </c>
      <c r="O59" s="354" t="s">
        <v>5047</v>
      </c>
      <c r="P59" s="354"/>
      <c r="Q59" s="354"/>
      <c r="R59" s="354"/>
      <c r="S59" s="354"/>
      <c r="T59" s="354"/>
      <c r="U59" s="354" t="s">
        <v>5936</v>
      </c>
      <c r="V59" s="354" t="s">
        <v>68</v>
      </c>
      <c r="W59" s="354" t="s">
        <v>68</v>
      </c>
      <c r="X59" s="354" t="s">
        <v>68</v>
      </c>
      <c r="Y59" s="354" t="s">
        <v>68</v>
      </c>
      <c r="Z59" s="354" t="s">
        <v>69</v>
      </c>
      <c r="AA59" s="354"/>
      <c r="AB59" s="354">
        <v>18000000011</v>
      </c>
      <c r="AC59" s="355">
        <v>14</v>
      </c>
      <c r="AD59" s="355">
        <v>0</v>
      </c>
      <c r="AE59" s="355">
        <v>0</v>
      </c>
      <c r="AF59" s="1043">
        <v>22.400000000000002</v>
      </c>
      <c r="AG59" s="1043">
        <v>0</v>
      </c>
      <c r="AH59" s="1043">
        <f t="shared" si="2"/>
        <v>22.400000000000002</v>
      </c>
      <c r="AI59" s="1043">
        <f t="shared" si="1"/>
        <v>23.968000000000004</v>
      </c>
    </row>
    <row r="60" spans="1:35" s="356" customFormat="1">
      <c r="A60" s="1051">
        <v>58</v>
      </c>
      <c r="B60" s="354" t="s">
        <v>5317</v>
      </c>
      <c r="C60" s="354" t="s">
        <v>5937</v>
      </c>
      <c r="D60" s="354" t="s">
        <v>5819</v>
      </c>
      <c r="E60" s="354" t="s">
        <v>5826</v>
      </c>
      <c r="F60" s="354" t="s">
        <v>17</v>
      </c>
      <c r="G60" s="354"/>
      <c r="H60" s="354"/>
      <c r="I60" s="354"/>
      <c r="J60" s="354"/>
      <c r="K60" s="354"/>
      <c r="L60" s="354"/>
      <c r="M60" s="354" t="s">
        <v>113</v>
      </c>
      <c r="N60" s="354" t="s">
        <v>113</v>
      </c>
      <c r="O60" s="354" t="s">
        <v>5047</v>
      </c>
      <c r="P60" s="354"/>
      <c r="Q60" s="354"/>
      <c r="R60" s="354"/>
      <c r="S60" s="354"/>
      <c r="T60" s="354"/>
      <c r="U60" s="354" t="s">
        <v>5938</v>
      </c>
      <c r="V60" s="354" t="s">
        <v>68</v>
      </c>
      <c r="W60" s="354" t="s">
        <v>68</v>
      </c>
      <c r="X60" s="354" t="s">
        <v>68</v>
      </c>
      <c r="Y60" s="354" t="s">
        <v>68</v>
      </c>
      <c r="Z60" s="354" t="s">
        <v>69</v>
      </c>
      <c r="AA60" s="354"/>
      <c r="AB60" s="354">
        <v>18000000011</v>
      </c>
      <c r="AC60" s="355">
        <v>14</v>
      </c>
      <c r="AD60" s="355">
        <v>0</v>
      </c>
      <c r="AE60" s="355">
        <v>0</v>
      </c>
      <c r="AF60" s="1043">
        <v>22.400000000000002</v>
      </c>
      <c r="AG60" s="1043">
        <v>0</v>
      </c>
      <c r="AH60" s="1043">
        <f t="shared" si="2"/>
        <v>22.400000000000002</v>
      </c>
      <c r="AI60" s="1043">
        <f t="shared" si="1"/>
        <v>23.968000000000004</v>
      </c>
    </row>
    <row r="61" spans="1:35" s="356" customFormat="1">
      <c r="A61" s="1051">
        <v>59</v>
      </c>
      <c r="B61" s="354" t="s">
        <v>5317</v>
      </c>
      <c r="C61" s="354" t="s">
        <v>5939</v>
      </c>
      <c r="D61" s="354" t="s">
        <v>5819</v>
      </c>
      <c r="E61" s="354" t="s">
        <v>5826</v>
      </c>
      <c r="F61" s="354" t="s">
        <v>17</v>
      </c>
      <c r="G61" s="354"/>
      <c r="H61" s="354"/>
      <c r="I61" s="354"/>
      <c r="J61" s="354"/>
      <c r="K61" s="354"/>
      <c r="L61" s="354"/>
      <c r="M61" s="354" t="s">
        <v>113</v>
      </c>
      <c r="N61" s="354" t="s">
        <v>113</v>
      </c>
      <c r="O61" s="354" t="s">
        <v>5047</v>
      </c>
      <c r="P61" s="354"/>
      <c r="Q61" s="354"/>
      <c r="R61" s="354"/>
      <c r="S61" s="354"/>
      <c r="T61" s="354"/>
      <c r="U61" s="354" t="s">
        <v>5940</v>
      </c>
      <c r="V61" s="354" t="s">
        <v>68</v>
      </c>
      <c r="W61" s="354" t="s">
        <v>68</v>
      </c>
      <c r="X61" s="354" t="s">
        <v>68</v>
      </c>
      <c r="Y61" s="354" t="s">
        <v>68</v>
      </c>
      <c r="Z61" s="354" t="s">
        <v>69</v>
      </c>
      <c r="AA61" s="354"/>
      <c r="AB61" s="354">
        <v>18000000011</v>
      </c>
      <c r="AC61" s="355">
        <v>14</v>
      </c>
      <c r="AD61" s="355">
        <v>0</v>
      </c>
      <c r="AE61" s="355">
        <v>0</v>
      </c>
      <c r="AF61" s="1043">
        <v>22.400000000000002</v>
      </c>
      <c r="AG61" s="1043">
        <v>0</v>
      </c>
      <c r="AH61" s="1043">
        <f t="shared" si="2"/>
        <v>22.400000000000002</v>
      </c>
      <c r="AI61" s="1043">
        <f t="shared" si="1"/>
        <v>23.968000000000004</v>
      </c>
    </row>
    <row r="62" spans="1:35" s="356" customFormat="1">
      <c r="A62" s="1051">
        <v>60</v>
      </c>
      <c r="B62" s="354" t="s">
        <v>5317</v>
      </c>
      <c r="C62" s="354" t="s">
        <v>5941</v>
      </c>
      <c r="D62" s="354" t="s">
        <v>5819</v>
      </c>
      <c r="E62" s="354" t="s">
        <v>5826</v>
      </c>
      <c r="F62" s="354" t="s">
        <v>17</v>
      </c>
      <c r="G62" s="354"/>
      <c r="H62" s="354"/>
      <c r="I62" s="354"/>
      <c r="J62" s="354"/>
      <c r="K62" s="354"/>
      <c r="L62" s="354"/>
      <c r="M62" s="354" t="s">
        <v>113</v>
      </c>
      <c r="N62" s="354" t="s">
        <v>113</v>
      </c>
      <c r="O62" s="354" t="s">
        <v>5047</v>
      </c>
      <c r="P62" s="354"/>
      <c r="Q62" s="354"/>
      <c r="R62" s="354"/>
      <c r="S62" s="354"/>
      <c r="T62" s="354"/>
      <c r="U62" s="354" t="s">
        <v>5942</v>
      </c>
      <c r="V62" s="354" t="s">
        <v>68</v>
      </c>
      <c r="W62" s="354" t="s">
        <v>68</v>
      </c>
      <c r="X62" s="354" t="s">
        <v>68</v>
      </c>
      <c r="Y62" s="354" t="s">
        <v>68</v>
      </c>
      <c r="Z62" s="354" t="s">
        <v>69</v>
      </c>
      <c r="AA62" s="354"/>
      <c r="AB62" s="354">
        <v>18000000011</v>
      </c>
      <c r="AC62" s="355">
        <v>14</v>
      </c>
      <c r="AD62" s="355">
        <v>0</v>
      </c>
      <c r="AE62" s="355">
        <v>0</v>
      </c>
      <c r="AF62" s="1043">
        <v>22.400000000000002</v>
      </c>
      <c r="AG62" s="1043">
        <v>0</v>
      </c>
      <c r="AH62" s="1043">
        <f t="shared" si="2"/>
        <v>22.400000000000002</v>
      </c>
      <c r="AI62" s="1043">
        <f t="shared" si="1"/>
        <v>23.968000000000004</v>
      </c>
    </row>
    <row r="63" spans="1:35" s="356" customFormat="1">
      <c r="A63" s="1051">
        <v>61</v>
      </c>
      <c r="B63" s="354" t="s">
        <v>5317</v>
      </c>
      <c r="C63" s="354" t="s">
        <v>5943</v>
      </c>
      <c r="D63" s="354" t="s">
        <v>5819</v>
      </c>
      <c r="E63" s="354" t="s">
        <v>5826</v>
      </c>
      <c r="F63" s="354" t="s">
        <v>5338</v>
      </c>
      <c r="G63" s="354"/>
      <c r="H63" s="354"/>
      <c r="I63" s="354"/>
      <c r="J63" s="354"/>
      <c r="K63" s="354"/>
      <c r="L63" s="354"/>
      <c r="M63" s="354" t="s">
        <v>113</v>
      </c>
      <c r="N63" s="354" t="s">
        <v>113</v>
      </c>
      <c r="O63" s="354" t="s">
        <v>5047</v>
      </c>
      <c r="P63" s="354"/>
      <c r="Q63" s="354"/>
      <c r="R63" s="354"/>
      <c r="S63" s="354"/>
      <c r="T63" s="354"/>
      <c r="U63" s="354" t="s">
        <v>5944</v>
      </c>
      <c r="V63" s="354" t="s">
        <v>68</v>
      </c>
      <c r="W63" s="354" t="s">
        <v>68</v>
      </c>
      <c r="X63" s="354" t="s">
        <v>68</v>
      </c>
      <c r="Y63" s="354" t="s">
        <v>68</v>
      </c>
      <c r="Z63" s="354" t="s">
        <v>69</v>
      </c>
      <c r="AA63" s="354"/>
      <c r="AB63" s="354">
        <v>18000000011</v>
      </c>
      <c r="AC63" s="355">
        <v>14</v>
      </c>
      <c r="AD63" s="355">
        <v>0</v>
      </c>
      <c r="AE63" s="355">
        <v>0</v>
      </c>
      <c r="AF63" s="1043">
        <v>22.400000000000002</v>
      </c>
      <c r="AG63" s="1043">
        <v>0</v>
      </c>
      <c r="AH63" s="1043">
        <f t="shared" si="2"/>
        <v>22.400000000000002</v>
      </c>
      <c r="AI63" s="1043">
        <f t="shared" si="1"/>
        <v>23.968000000000004</v>
      </c>
    </row>
    <row r="64" spans="1:35" s="356" customFormat="1">
      <c r="A64" s="1051">
        <v>62</v>
      </c>
      <c r="B64" s="354" t="s">
        <v>5317</v>
      </c>
      <c r="C64" s="354" t="s">
        <v>5945</v>
      </c>
      <c r="D64" s="354" t="s">
        <v>5819</v>
      </c>
      <c r="E64" s="354" t="s">
        <v>5826</v>
      </c>
      <c r="F64" s="354" t="s">
        <v>5338</v>
      </c>
      <c r="G64" s="354"/>
      <c r="H64" s="354"/>
      <c r="I64" s="354"/>
      <c r="J64" s="354"/>
      <c r="K64" s="354"/>
      <c r="L64" s="354"/>
      <c r="M64" s="354" t="s">
        <v>113</v>
      </c>
      <c r="N64" s="354" t="s">
        <v>113</v>
      </c>
      <c r="O64" s="354" t="s">
        <v>5047</v>
      </c>
      <c r="P64" s="354"/>
      <c r="Q64" s="354"/>
      <c r="R64" s="354"/>
      <c r="S64" s="354"/>
      <c r="T64" s="354"/>
      <c r="U64" s="354" t="s">
        <v>5946</v>
      </c>
      <c r="V64" s="354" t="s">
        <v>68</v>
      </c>
      <c r="W64" s="354" t="s">
        <v>68</v>
      </c>
      <c r="X64" s="354" t="s">
        <v>68</v>
      </c>
      <c r="Y64" s="354" t="s">
        <v>68</v>
      </c>
      <c r="Z64" s="354" t="s">
        <v>69</v>
      </c>
      <c r="AA64" s="354"/>
      <c r="AB64" s="354">
        <v>18000000011</v>
      </c>
      <c r="AC64" s="355">
        <v>14</v>
      </c>
      <c r="AD64" s="355">
        <v>0</v>
      </c>
      <c r="AE64" s="355">
        <v>0</v>
      </c>
      <c r="AF64" s="1043">
        <v>22.400000000000002</v>
      </c>
      <c r="AG64" s="1043">
        <v>0</v>
      </c>
      <c r="AH64" s="1043">
        <f t="shared" si="2"/>
        <v>22.400000000000002</v>
      </c>
      <c r="AI64" s="1043">
        <f t="shared" si="1"/>
        <v>23.968000000000004</v>
      </c>
    </row>
    <row r="65" spans="1:35" s="356" customFormat="1">
      <c r="A65" s="1051">
        <v>63</v>
      </c>
      <c r="B65" s="354" t="s">
        <v>5317</v>
      </c>
      <c r="C65" s="354" t="s">
        <v>5947</v>
      </c>
      <c r="D65" s="354" t="s">
        <v>5819</v>
      </c>
      <c r="E65" s="354" t="s">
        <v>5826</v>
      </c>
      <c r="F65" s="354" t="s">
        <v>5338</v>
      </c>
      <c r="G65" s="354"/>
      <c r="H65" s="354"/>
      <c r="I65" s="354"/>
      <c r="J65" s="354"/>
      <c r="K65" s="354"/>
      <c r="L65" s="354"/>
      <c r="M65" s="354" t="s">
        <v>113</v>
      </c>
      <c r="N65" s="354" t="s">
        <v>113</v>
      </c>
      <c r="O65" s="354" t="s">
        <v>5047</v>
      </c>
      <c r="P65" s="354"/>
      <c r="Q65" s="354"/>
      <c r="R65" s="354"/>
      <c r="S65" s="354"/>
      <c r="T65" s="354"/>
      <c r="U65" s="354" t="s">
        <v>5948</v>
      </c>
      <c r="V65" s="354" t="s">
        <v>68</v>
      </c>
      <c r="W65" s="354" t="s">
        <v>68</v>
      </c>
      <c r="X65" s="354" t="s">
        <v>68</v>
      </c>
      <c r="Y65" s="354" t="s">
        <v>68</v>
      </c>
      <c r="Z65" s="354" t="s">
        <v>69</v>
      </c>
      <c r="AA65" s="354"/>
      <c r="AB65" s="354">
        <v>18000000011</v>
      </c>
      <c r="AC65" s="355">
        <v>14</v>
      </c>
      <c r="AD65" s="355">
        <v>0</v>
      </c>
      <c r="AE65" s="355">
        <v>0</v>
      </c>
      <c r="AF65" s="1043">
        <v>22.400000000000002</v>
      </c>
      <c r="AG65" s="1043">
        <v>0</v>
      </c>
      <c r="AH65" s="1043">
        <f t="shared" si="2"/>
        <v>22.400000000000002</v>
      </c>
      <c r="AI65" s="1043">
        <f t="shared" si="1"/>
        <v>23.968000000000004</v>
      </c>
    </row>
    <row r="66" spans="1:35" s="356" customFormat="1">
      <c r="A66" s="1051">
        <v>64</v>
      </c>
      <c r="B66" s="354" t="s">
        <v>5949</v>
      </c>
      <c r="C66" s="354" t="s">
        <v>5950</v>
      </c>
      <c r="D66" s="354" t="s">
        <v>5819</v>
      </c>
      <c r="E66" s="354" t="s">
        <v>5820</v>
      </c>
      <c r="F66" s="354" t="s">
        <v>5951</v>
      </c>
      <c r="G66" s="354"/>
      <c r="H66" s="354"/>
      <c r="I66" s="354"/>
      <c r="J66" s="354"/>
      <c r="K66" s="354"/>
      <c r="L66" s="354"/>
      <c r="M66" s="354" t="s">
        <v>113</v>
      </c>
      <c r="N66" s="354" t="s">
        <v>113</v>
      </c>
      <c r="O66" s="354" t="s">
        <v>5047</v>
      </c>
      <c r="P66" s="354"/>
      <c r="Q66" s="354"/>
      <c r="R66" s="354"/>
      <c r="S66" s="354"/>
      <c r="T66" s="354"/>
      <c r="U66" s="354" t="s">
        <v>5952</v>
      </c>
      <c r="V66" s="354" t="s">
        <v>68</v>
      </c>
      <c r="W66" s="354" t="s">
        <v>68</v>
      </c>
      <c r="X66" s="354" t="s">
        <v>68</v>
      </c>
      <c r="Y66" s="354" t="s">
        <v>68</v>
      </c>
      <c r="Z66" s="354" t="s">
        <v>69</v>
      </c>
      <c r="AA66" s="354"/>
      <c r="AB66" s="354">
        <v>18000000011</v>
      </c>
      <c r="AC66" s="355">
        <v>14</v>
      </c>
      <c r="AD66" s="355">
        <v>0</v>
      </c>
      <c r="AE66" s="355">
        <v>0</v>
      </c>
      <c r="AF66" s="1043">
        <v>22.400000000000002</v>
      </c>
      <c r="AG66" s="1043">
        <v>0</v>
      </c>
      <c r="AH66" s="1043">
        <f t="shared" si="2"/>
        <v>22.400000000000002</v>
      </c>
      <c r="AI66" s="1043">
        <f t="shared" si="1"/>
        <v>23.968000000000004</v>
      </c>
    </row>
    <row r="67" spans="1:35" s="1049" customFormat="1" ht="15.75" thickBot="1">
      <c r="A67" s="1052">
        <v>65</v>
      </c>
      <c r="B67" s="1046" t="s">
        <v>5949</v>
      </c>
      <c r="C67" s="1046" t="s">
        <v>5953</v>
      </c>
      <c r="D67" s="1046" t="s">
        <v>5819</v>
      </c>
      <c r="E67" s="1046" t="s">
        <v>5820</v>
      </c>
      <c r="F67" s="1046" t="s">
        <v>5954</v>
      </c>
      <c r="G67" s="1046"/>
      <c r="H67" s="1046"/>
      <c r="I67" s="1046"/>
      <c r="J67" s="1046"/>
      <c r="K67" s="1046"/>
      <c r="L67" s="1046"/>
      <c r="M67" s="1046" t="s">
        <v>113</v>
      </c>
      <c r="N67" s="1046" t="s">
        <v>113</v>
      </c>
      <c r="O67" s="1046" t="s">
        <v>5047</v>
      </c>
      <c r="P67" s="1046"/>
      <c r="Q67" s="1046"/>
      <c r="R67" s="1046"/>
      <c r="S67" s="1046"/>
      <c r="T67" s="1046"/>
      <c r="U67" s="1046" t="s">
        <v>5955</v>
      </c>
      <c r="V67" s="1046" t="s">
        <v>68</v>
      </c>
      <c r="W67" s="1046" t="s">
        <v>68</v>
      </c>
      <c r="X67" s="1046" t="s">
        <v>68</v>
      </c>
      <c r="Y67" s="1046" t="s">
        <v>68</v>
      </c>
      <c r="Z67" s="1046" t="s">
        <v>69</v>
      </c>
      <c r="AA67" s="1046"/>
      <c r="AB67" s="1046">
        <v>18000000011</v>
      </c>
      <c r="AC67" s="1047">
        <v>14</v>
      </c>
      <c r="AD67" s="1047">
        <v>0</v>
      </c>
      <c r="AE67" s="1047">
        <v>0</v>
      </c>
      <c r="AF67" s="1048">
        <v>22.400000000000002</v>
      </c>
      <c r="AG67" s="1048">
        <v>0</v>
      </c>
      <c r="AH67" s="1048">
        <f t="shared" ref="AH67" si="3">AF67-AG67</f>
        <v>22.400000000000002</v>
      </c>
      <c r="AI67" s="1048">
        <f t="shared" si="1"/>
        <v>23.968000000000004</v>
      </c>
    </row>
    <row r="69" spans="1:35">
      <c r="A69" s="1053" t="s">
        <v>133</v>
      </c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/>
    </customSheetView>
    <customSheetView guid="{5B1FA305-463D-4B6E-BF98-81A6929C891E}" scale="75" hiddenColumns="1">
      <pageMargins left="0" right="0" top="0" bottom="0" header="0" footer="0"/>
      <pageSetup orientation="portrait" horizontalDpi="4294967295" verticalDpi="4294967295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/>
    </customSheetView>
    <customSheetView guid="{B6E6045D-E631-482D-8F65-2EABDB0B6ECE}" scale="75" hiddenColumns="1">
      <selection activeCell="AW39" sqref="AW39"/>
      <pageMargins left="0" right="0" top="0" bottom="0" header="0" footer="0"/>
      <pageSetup orientation="portrait" horizontalDpi="4294967295" verticalDpi="4294967295"/>
    </customSheetView>
    <customSheetView guid="{074FE138-8171-45F3-8951-6B9C47661CC2}" scale="75" hiddenColumns="1">
      <selection activeCell="AW39" sqref="AW39"/>
      <pageMargins left="0" right="0" top="0" bottom="0" header="0" footer="0"/>
      <pageSetup orientation="portrait" horizontalDpi="4294967295" verticalDpi="4294967295"/>
    </customSheetView>
    <customSheetView guid="{6B75CD61-CFF4-4706-A14B-83CD51F19D1B}" scale="75" hiddenColumns="1">
      <pageMargins left="0" right="0" top="0" bottom="0" header="0" footer="0"/>
      <pageSetup orientation="portrait" horizontalDpi="4294967295" verticalDpi="4294967295"/>
    </customSheetView>
    <customSheetView guid="{8ABA602B-BA8D-44BA-AAC3-E387ACC3E4C4}" scale="75" hiddenColumns="1">
      <pageMargins left="0" right="0" top="0" bottom="0" header="0" footer="0"/>
      <pageSetup orientation="portrait" horizontalDpi="4294967295" verticalDpi="4294967295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/>
    </customSheetView>
    <customSheetView guid="{71B299E4-61CE-49C1-81D9-062E3F90F2BD}" scale="75" hiddenColumns="1">
      <pageMargins left="0" right="0" top="0" bottom="0" header="0" footer="0"/>
      <pageSetup orientation="portrait" horizontalDpi="4294967295" verticalDpi="4294967295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/>
    </customSheetView>
  </customSheetViews>
  <pageMargins left="0" right="0" top="0" bottom="0" header="0" footer="0"/>
  <pageSetup orientation="portrait" horizontalDpi="4294967295" verticalDpi="4294967295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>
    <tabColor theme="0" tint="-0.34998626667073579"/>
  </sheetPr>
  <dimension ref="A1:AI94"/>
  <sheetViews>
    <sheetView topLeftCell="F62" zoomScale="86" zoomScaleNormal="86" workbookViewId="0">
      <selection activeCell="K74" sqref="K74"/>
    </sheetView>
  </sheetViews>
  <sheetFormatPr baseColWidth="10" defaultColWidth="6.85546875" defaultRowHeight="15"/>
  <cols>
    <col min="1" max="1" width="4.28515625" style="1065" bestFit="1" customWidth="1"/>
    <col min="2" max="2" width="8" style="221" bestFit="1" customWidth="1"/>
    <col min="3" max="3" width="12.85546875" style="221" hidden="1" customWidth="1"/>
    <col min="4" max="4" width="8" style="221" hidden="1" customWidth="1"/>
    <col min="5" max="5" width="11.5703125" style="221" hidden="1" customWidth="1"/>
    <col min="6" max="6" width="19" style="221" bestFit="1" customWidth="1"/>
    <col min="7" max="7" width="7.140625" style="221" hidden="1" customWidth="1"/>
    <col min="8" max="8" width="6.28515625" style="221" bestFit="1" customWidth="1"/>
    <col min="9" max="9" width="8.85546875" style="221" hidden="1" customWidth="1"/>
    <col min="10" max="10" width="6.42578125" style="221" bestFit="1" customWidth="1"/>
    <col min="11" max="11" width="11.5703125" style="221" bestFit="1" customWidth="1"/>
    <col min="12" max="12" width="6.28515625" style="221" bestFit="1" customWidth="1"/>
    <col min="13" max="13" width="11.140625" style="221" bestFit="1" customWidth="1"/>
    <col min="14" max="14" width="6.42578125" style="221" bestFit="1" customWidth="1"/>
    <col min="15" max="15" width="10.85546875" style="221" bestFit="1" customWidth="1"/>
    <col min="16" max="16" width="9.28515625" style="221" hidden="1" customWidth="1"/>
    <col min="17" max="17" width="12.85546875" style="221" hidden="1" customWidth="1"/>
    <col min="18" max="18" width="15.7109375" style="221" hidden="1" customWidth="1"/>
    <col min="19" max="19" width="16.7109375" style="221" bestFit="1" customWidth="1"/>
    <col min="20" max="20" width="10.5703125" style="221" hidden="1" customWidth="1"/>
    <col min="21" max="21" width="14.28515625" style="221" bestFit="1" customWidth="1"/>
    <col min="22" max="22" width="8.5703125" style="221" hidden="1" customWidth="1"/>
    <col min="23" max="23" width="16.28515625" style="221" bestFit="1" customWidth="1"/>
    <col min="24" max="24" width="16.85546875" style="221" bestFit="1" customWidth="1"/>
    <col min="25" max="25" width="15" style="221" bestFit="1" customWidth="1"/>
    <col min="26" max="26" width="4.7109375" style="221" bestFit="1" customWidth="1"/>
    <col min="27" max="27" width="6" style="221" bestFit="1" customWidth="1"/>
    <col min="28" max="28" width="13.85546875" style="221" hidden="1" customWidth="1"/>
    <col min="29" max="29" width="13.140625" style="222" hidden="1" customWidth="1"/>
    <col min="30" max="30" width="10" style="222" hidden="1" customWidth="1"/>
    <col min="31" max="31" width="9.85546875" style="222" hidden="1" customWidth="1"/>
    <col min="32" max="32" width="7.42578125" style="1063" bestFit="1" customWidth="1"/>
    <col min="33" max="33" width="12.5703125" style="1063" bestFit="1" customWidth="1"/>
    <col min="34" max="34" width="10" style="1063" bestFit="1" customWidth="1"/>
    <col min="35" max="35" width="11" style="1063" bestFit="1" customWidth="1"/>
    <col min="36" max="16384" width="6.85546875" style="223"/>
  </cols>
  <sheetData>
    <row r="1" spans="1:35" s="359" customFormat="1" ht="75.75" customHeight="1" thickBot="1">
      <c r="A1" s="1064"/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357"/>
      <c r="Y1" s="357"/>
      <c r="Z1" s="357"/>
      <c r="AA1" s="357"/>
      <c r="AB1" s="357"/>
      <c r="AC1" s="358"/>
      <c r="AD1" s="358"/>
      <c r="AE1" s="358"/>
      <c r="AF1" s="1062"/>
      <c r="AG1" s="1062"/>
      <c r="AH1" s="1063"/>
      <c r="AI1" s="1063"/>
    </row>
    <row r="2" spans="1:35" s="622" customFormat="1" ht="15.75" thickBot="1">
      <c r="A2" s="439" t="s">
        <v>22</v>
      </c>
      <c r="B2" s="618" t="s">
        <v>23</v>
      </c>
      <c r="C2" s="618" t="s">
        <v>24</v>
      </c>
      <c r="D2" s="618" t="s">
        <v>25</v>
      </c>
      <c r="E2" s="618" t="s">
        <v>26</v>
      </c>
      <c r="F2" s="618" t="s">
        <v>27</v>
      </c>
      <c r="G2" s="618" t="s">
        <v>28</v>
      </c>
      <c r="H2" s="618" t="s">
        <v>29</v>
      </c>
      <c r="I2" s="618" t="s">
        <v>30</v>
      </c>
      <c r="J2" s="618" t="s">
        <v>31</v>
      </c>
      <c r="K2" s="618" t="s">
        <v>32</v>
      </c>
      <c r="L2" s="618" t="s">
        <v>33</v>
      </c>
      <c r="M2" s="618" t="s">
        <v>34</v>
      </c>
      <c r="N2" s="618" t="s">
        <v>35</v>
      </c>
      <c r="O2" s="618" t="s">
        <v>36</v>
      </c>
      <c r="P2" s="618" t="s">
        <v>37</v>
      </c>
      <c r="Q2" s="618" t="s">
        <v>38</v>
      </c>
      <c r="R2" s="618" t="s">
        <v>39</v>
      </c>
      <c r="S2" s="618" t="s">
        <v>40</v>
      </c>
      <c r="T2" s="618" t="s">
        <v>41</v>
      </c>
      <c r="U2" s="618" t="s">
        <v>42</v>
      </c>
      <c r="V2" s="618" t="s">
        <v>43</v>
      </c>
      <c r="W2" s="618" t="s">
        <v>44</v>
      </c>
      <c r="X2" s="618" t="s">
        <v>45</v>
      </c>
      <c r="Y2" s="618" t="s">
        <v>46</v>
      </c>
      <c r="Z2" s="618" t="s">
        <v>47</v>
      </c>
      <c r="AA2" s="618" t="s">
        <v>48</v>
      </c>
      <c r="AB2" s="618" t="s">
        <v>49</v>
      </c>
      <c r="AC2" s="377" t="s">
        <v>50</v>
      </c>
      <c r="AD2" s="377" t="s">
        <v>51</v>
      </c>
      <c r="AE2" s="377" t="s">
        <v>52</v>
      </c>
      <c r="AF2" s="377" t="s">
        <v>53</v>
      </c>
      <c r="AG2" s="377" t="s">
        <v>54</v>
      </c>
      <c r="AH2" s="1066" t="s">
        <v>55</v>
      </c>
      <c r="AI2" s="1066" t="s">
        <v>56</v>
      </c>
    </row>
    <row r="3" spans="1:35" s="359" customFormat="1">
      <c r="A3" s="1067">
        <v>1</v>
      </c>
      <c r="B3" s="357" t="s">
        <v>5100</v>
      </c>
      <c r="C3" s="357" t="s">
        <v>5956</v>
      </c>
      <c r="D3" s="357" t="s">
        <v>5957</v>
      </c>
      <c r="E3" s="357" t="s">
        <v>5045</v>
      </c>
      <c r="F3" s="357" t="s">
        <v>18</v>
      </c>
      <c r="G3" s="357"/>
      <c r="H3" s="357"/>
      <c r="I3" s="357"/>
      <c r="J3" s="357"/>
      <c r="K3" s="357"/>
      <c r="L3" s="357"/>
      <c r="M3" s="357" t="s">
        <v>113</v>
      </c>
      <c r="N3" s="357" t="s">
        <v>113</v>
      </c>
      <c r="O3" s="357" t="s">
        <v>5958</v>
      </c>
      <c r="P3" s="357"/>
      <c r="Q3" s="357"/>
      <c r="R3" s="357"/>
      <c r="S3" s="357"/>
      <c r="T3" s="357"/>
      <c r="U3" s="357" t="s">
        <v>5959</v>
      </c>
      <c r="V3" s="357" t="s">
        <v>68</v>
      </c>
      <c r="W3" s="357" t="s">
        <v>68</v>
      </c>
      <c r="X3" s="357" t="s">
        <v>68</v>
      </c>
      <c r="Y3" s="357" t="s">
        <v>68</v>
      </c>
      <c r="Z3" s="357" t="s">
        <v>69</v>
      </c>
      <c r="AA3" s="357"/>
      <c r="AB3" s="357">
        <v>18000000012</v>
      </c>
      <c r="AC3" s="358">
        <v>18</v>
      </c>
      <c r="AD3" s="358">
        <v>0</v>
      </c>
      <c r="AE3" s="358">
        <v>0</v>
      </c>
      <c r="AF3" s="1062">
        <v>28.8</v>
      </c>
      <c r="AG3" s="1062">
        <v>0</v>
      </c>
      <c r="AH3" s="1062">
        <f t="shared" ref="AH3:AH34" si="0">AF3-AG3</f>
        <v>28.8</v>
      </c>
      <c r="AI3" s="1062">
        <f>AF3*1.07</f>
        <v>30.816000000000003</v>
      </c>
    </row>
    <row r="4" spans="1:35" s="359" customFormat="1">
      <c r="A4" s="1067">
        <v>2</v>
      </c>
      <c r="B4" s="357" t="s">
        <v>5100</v>
      </c>
      <c r="C4" s="357" t="s">
        <v>5960</v>
      </c>
      <c r="D4" s="357" t="s">
        <v>5957</v>
      </c>
      <c r="E4" s="357" t="s">
        <v>5045</v>
      </c>
      <c r="F4" s="357" t="s">
        <v>18</v>
      </c>
      <c r="G4" s="357"/>
      <c r="H4" s="357"/>
      <c r="I4" s="357"/>
      <c r="J4" s="357"/>
      <c r="K4" s="357"/>
      <c r="L4" s="357"/>
      <c r="M4" s="357" t="s">
        <v>113</v>
      </c>
      <c r="N4" s="357" t="s">
        <v>113</v>
      </c>
      <c r="O4" s="357" t="s">
        <v>5958</v>
      </c>
      <c r="P4" s="357"/>
      <c r="Q4" s="357"/>
      <c r="R4" s="357"/>
      <c r="S4" s="357"/>
      <c r="T4" s="357"/>
      <c r="U4" s="357" t="s">
        <v>5961</v>
      </c>
      <c r="V4" s="357" t="s">
        <v>68</v>
      </c>
      <c r="W4" s="357" t="s">
        <v>68</v>
      </c>
      <c r="X4" s="357" t="s">
        <v>68</v>
      </c>
      <c r="Y4" s="357" t="s">
        <v>68</v>
      </c>
      <c r="Z4" s="357" t="s">
        <v>69</v>
      </c>
      <c r="AA4" s="357"/>
      <c r="AB4" s="357">
        <v>18000000012</v>
      </c>
      <c r="AC4" s="358">
        <v>18</v>
      </c>
      <c r="AD4" s="358">
        <v>0</v>
      </c>
      <c r="AE4" s="358">
        <v>0</v>
      </c>
      <c r="AF4" s="1062">
        <v>28.8</v>
      </c>
      <c r="AG4" s="1062">
        <v>0</v>
      </c>
      <c r="AH4" s="1062">
        <f t="shared" si="0"/>
        <v>28.8</v>
      </c>
      <c r="AI4" s="1062">
        <f t="shared" ref="AI4:AI67" si="1">AF4*1.07</f>
        <v>30.816000000000003</v>
      </c>
    </row>
    <row r="5" spans="1:35" s="359" customFormat="1">
      <c r="A5" s="1067">
        <v>3</v>
      </c>
      <c r="B5" s="357" t="s">
        <v>5100</v>
      </c>
      <c r="C5" s="357" t="s">
        <v>5962</v>
      </c>
      <c r="D5" s="357" t="s">
        <v>5957</v>
      </c>
      <c r="E5" s="357" t="s">
        <v>5045</v>
      </c>
      <c r="F5" s="357" t="s">
        <v>18</v>
      </c>
      <c r="G5" s="357"/>
      <c r="H5" s="357"/>
      <c r="I5" s="357"/>
      <c r="J5" s="357"/>
      <c r="K5" s="357"/>
      <c r="L5" s="357"/>
      <c r="M5" s="357" t="s">
        <v>113</v>
      </c>
      <c r="N5" s="357" t="s">
        <v>113</v>
      </c>
      <c r="O5" s="357" t="s">
        <v>5958</v>
      </c>
      <c r="P5" s="357"/>
      <c r="Q5" s="357"/>
      <c r="R5" s="357"/>
      <c r="S5" s="357"/>
      <c r="T5" s="357"/>
      <c r="U5" s="357" t="s">
        <v>5963</v>
      </c>
      <c r="V5" s="357" t="s">
        <v>68</v>
      </c>
      <c r="W5" s="357" t="s">
        <v>68</v>
      </c>
      <c r="X5" s="357" t="s">
        <v>68</v>
      </c>
      <c r="Y5" s="357" t="s">
        <v>68</v>
      </c>
      <c r="Z5" s="357" t="s">
        <v>69</v>
      </c>
      <c r="AA5" s="357"/>
      <c r="AB5" s="357">
        <v>18000000012</v>
      </c>
      <c r="AC5" s="358">
        <v>18</v>
      </c>
      <c r="AD5" s="358">
        <v>0</v>
      </c>
      <c r="AE5" s="358">
        <v>0</v>
      </c>
      <c r="AF5" s="1062">
        <v>28.8</v>
      </c>
      <c r="AG5" s="1062">
        <v>0</v>
      </c>
      <c r="AH5" s="1062">
        <f t="shared" si="0"/>
        <v>28.8</v>
      </c>
      <c r="AI5" s="1062">
        <f t="shared" si="1"/>
        <v>30.816000000000003</v>
      </c>
    </row>
    <row r="6" spans="1:35" s="359" customFormat="1">
      <c r="A6" s="1067">
        <v>4</v>
      </c>
      <c r="B6" s="357" t="s">
        <v>5100</v>
      </c>
      <c r="C6" s="357" t="s">
        <v>5964</v>
      </c>
      <c r="D6" s="357" t="s">
        <v>5957</v>
      </c>
      <c r="E6" s="357" t="s">
        <v>5045</v>
      </c>
      <c r="F6" s="357" t="s">
        <v>18</v>
      </c>
      <c r="G6" s="357"/>
      <c r="H6" s="357"/>
      <c r="I6" s="357"/>
      <c r="J6" s="357"/>
      <c r="K6" s="357"/>
      <c r="L6" s="357"/>
      <c r="M6" s="357" t="s">
        <v>113</v>
      </c>
      <c r="N6" s="357" t="s">
        <v>113</v>
      </c>
      <c r="O6" s="357" t="s">
        <v>5958</v>
      </c>
      <c r="P6" s="357"/>
      <c r="Q6" s="357"/>
      <c r="R6" s="357"/>
      <c r="S6" s="357"/>
      <c r="T6" s="357"/>
      <c r="U6" s="357" t="s">
        <v>5965</v>
      </c>
      <c r="V6" s="357" t="s">
        <v>68</v>
      </c>
      <c r="W6" s="357" t="s">
        <v>68</v>
      </c>
      <c r="X6" s="357" t="s">
        <v>68</v>
      </c>
      <c r="Y6" s="357" t="s">
        <v>68</v>
      </c>
      <c r="Z6" s="357" t="s">
        <v>69</v>
      </c>
      <c r="AA6" s="357"/>
      <c r="AB6" s="357">
        <v>18000000012</v>
      </c>
      <c r="AC6" s="358">
        <v>18</v>
      </c>
      <c r="AD6" s="358">
        <v>0</v>
      </c>
      <c r="AE6" s="358">
        <v>0</v>
      </c>
      <c r="AF6" s="1062">
        <v>28.8</v>
      </c>
      <c r="AG6" s="1062">
        <v>0</v>
      </c>
      <c r="AH6" s="1062">
        <f t="shared" si="0"/>
        <v>28.8</v>
      </c>
      <c r="AI6" s="1062">
        <f t="shared" si="1"/>
        <v>30.816000000000003</v>
      </c>
    </row>
    <row r="7" spans="1:35" s="359" customFormat="1">
      <c r="A7" s="1067">
        <v>5</v>
      </c>
      <c r="B7" s="357" t="s">
        <v>5100</v>
      </c>
      <c r="C7" s="357" t="s">
        <v>5966</v>
      </c>
      <c r="D7" s="357" t="s">
        <v>5957</v>
      </c>
      <c r="E7" s="357" t="s">
        <v>5045</v>
      </c>
      <c r="F7" s="357" t="s">
        <v>18</v>
      </c>
      <c r="G7" s="357"/>
      <c r="H7" s="357"/>
      <c r="I7" s="357"/>
      <c r="J7" s="357"/>
      <c r="K7" s="357"/>
      <c r="L7" s="357"/>
      <c r="M7" s="357" t="s">
        <v>113</v>
      </c>
      <c r="N7" s="357" t="s">
        <v>113</v>
      </c>
      <c r="O7" s="357" t="s">
        <v>5958</v>
      </c>
      <c r="P7" s="357"/>
      <c r="Q7" s="357"/>
      <c r="R7" s="357"/>
      <c r="S7" s="357"/>
      <c r="T7" s="357"/>
      <c r="U7" s="357" t="s">
        <v>5967</v>
      </c>
      <c r="V7" s="357" t="s">
        <v>68</v>
      </c>
      <c r="W7" s="357" t="s">
        <v>68</v>
      </c>
      <c r="X7" s="357" t="s">
        <v>68</v>
      </c>
      <c r="Y7" s="357" t="s">
        <v>68</v>
      </c>
      <c r="Z7" s="357" t="s">
        <v>69</v>
      </c>
      <c r="AA7" s="357"/>
      <c r="AB7" s="357">
        <v>18000000012</v>
      </c>
      <c r="AC7" s="358">
        <v>18</v>
      </c>
      <c r="AD7" s="358">
        <v>0</v>
      </c>
      <c r="AE7" s="358">
        <v>0</v>
      </c>
      <c r="AF7" s="1062">
        <v>28.8</v>
      </c>
      <c r="AG7" s="1062">
        <v>0</v>
      </c>
      <c r="AH7" s="1062">
        <f t="shared" si="0"/>
        <v>28.8</v>
      </c>
      <c r="AI7" s="1062">
        <f t="shared" si="1"/>
        <v>30.816000000000003</v>
      </c>
    </row>
    <row r="8" spans="1:35" s="359" customFormat="1">
      <c r="A8" s="1067">
        <v>6</v>
      </c>
      <c r="B8" s="357" t="s">
        <v>5100</v>
      </c>
      <c r="C8" s="357" t="s">
        <v>5968</v>
      </c>
      <c r="D8" s="357" t="s">
        <v>5957</v>
      </c>
      <c r="E8" s="357" t="s">
        <v>5045</v>
      </c>
      <c r="F8" s="357" t="s">
        <v>18</v>
      </c>
      <c r="G8" s="357"/>
      <c r="H8" s="357"/>
      <c r="I8" s="357"/>
      <c r="J8" s="357"/>
      <c r="K8" s="357"/>
      <c r="L8" s="357"/>
      <c r="M8" s="357" t="s">
        <v>113</v>
      </c>
      <c r="N8" s="357" t="s">
        <v>113</v>
      </c>
      <c r="O8" s="357" t="s">
        <v>5958</v>
      </c>
      <c r="P8" s="357"/>
      <c r="Q8" s="357"/>
      <c r="R8" s="357"/>
      <c r="S8" s="357"/>
      <c r="T8" s="357"/>
      <c r="U8" s="357" t="s">
        <v>5969</v>
      </c>
      <c r="V8" s="357" t="s">
        <v>68</v>
      </c>
      <c r="W8" s="357" t="s">
        <v>68</v>
      </c>
      <c r="X8" s="357" t="s">
        <v>68</v>
      </c>
      <c r="Y8" s="357" t="s">
        <v>68</v>
      </c>
      <c r="Z8" s="357" t="s">
        <v>69</v>
      </c>
      <c r="AA8" s="357"/>
      <c r="AB8" s="357">
        <v>18000000012</v>
      </c>
      <c r="AC8" s="358">
        <v>18</v>
      </c>
      <c r="AD8" s="358">
        <v>0</v>
      </c>
      <c r="AE8" s="358">
        <v>0</v>
      </c>
      <c r="AF8" s="1062">
        <v>28.8</v>
      </c>
      <c r="AG8" s="1062">
        <v>0</v>
      </c>
      <c r="AH8" s="1062">
        <f t="shared" si="0"/>
        <v>28.8</v>
      </c>
      <c r="AI8" s="1062">
        <f t="shared" si="1"/>
        <v>30.816000000000003</v>
      </c>
    </row>
    <row r="9" spans="1:35" s="359" customFormat="1">
      <c r="A9" s="1067">
        <v>7</v>
      </c>
      <c r="B9" s="357" t="s">
        <v>5100</v>
      </c>
      <c r="C9" s="357" t="s">
        <v>5970</v>
      </c>
      <c r="D9" s="357" t="s">
        <v>5957</v>
      </c>
      <c r="E9" s="357" t="s">
        <v>5045</v>
      </c>
      <c r="F9" s="357" t="s">
        <v>18</v>
      </c>
      <c r="G9" s="357"/>
      <c r="H9" s="357"/>
      <c r="I9" s="357"/>
      <c r="J9" s="357"/>
      <c r="K9" s="357"/>
      <c r="L9" s="357"/>
      <c r="M9" s="357" t="s">
        <v>113</v>
      </c>
      <c r="N9" s="357" t="s">
        <v>113</v>
      </c>
      <c r="O9" s="357" t="s">
        <v>5958</v>
      </c>
      <c r="P9" s="357"/>
      <c r="Q9" s="357"/>
      <c r="R9" s="357"/>
      <c r="S9" s="357"/>
      <c r="T9" s="357"/>
      <c r="U9" s="357" t="s">
        <v>5971</v>
      </c>
      <c r="V9" s="357" t="s">
        <v>68</v>
      </c>
      <c r="W9" s="357" t="s">
        <v>68</v>
      </c>
      <c r="X9" s="357" t="s">
        <v>68</v>
      </c>
      <c r="Y9" s="357" t="s">
        <v>68</v>
      </c>
      <c r="Z9" s="357" t="s">
        <v>69</v>
      </c>
      <c r="AA9" s="357"/>
      <c r="AB9" s="357">
        <v>18000000012</v>
      </c>
      <c r="AC9" s="358">
        <v>18</v>
      </c>
      <c r="AD9" s="358">
        <v>0</v>
      </c>
      <c r="AE9" s="358">
        <v>0</v>
      </c>
      <c r="AF9" s="1062">
        <v>28.8</v>
      </c>
      <c r="AG9" s="1062">
        <v>0</v>
      </c>
      <c r="AH9" s="1062">
        <f t="shared" si="0"/>
        <v>28.8</v>
      </c>
      <c r="AI9" s="1062">
        <f t="shared" si="1"/>
        <v>30.816000000000003</v>
      </c>
    </row>
    <row r="10" spans="1:35" s="359" customFormat="1">
      <c r="A10" s="1067">
        <v>8</v>
      </c>
      <c r="B10" s="357" t="s">
        <v>5100</v>
      </c>
      <c r="C10" s="357" t="s">
        <v>5972</v>
      </c>
      <c r="D10" s="357" t="s">
        <v>5957</v>
      </c>
      <c r="E10" s="357" t="s">
        <v>5045</v>
      </c>
      <c r="F10" s="357" t="s">
        <v>18</v>
      </c>
      <c r="G10" s="357"/>
      <c r="H10" s="357"/>
      <c r="I10" s="357"/>
      <c r="J10" s="357"/>
      <c r="K10" s="357"/>
      <c r="L10" s="357"/>
      <c r="M10" s="357" t="s">
        <v>113</v>
      </c>
      <c r="N10" s="357" t="s">
        <v>113</v>
      </c>
      <c r="O10" s="357" t="s">
        <v>5958</v>
      </c>
      <c r="P10" s="357"/>
      <c r="Q10" s="357"/>
      <c r="R10" s="357"/>
      <c r="S10" s="357"/>
      <c r="T10" s="357"/>
      <c r="U10" s="357" t="s">
        <v>5973</v>
      </c>
      <c r="V10" s="357" t="s">
        <v>68</v>
      </c>
      <c r="W10" s="357" t="s">
        <v>68</v>
      </c>
      <c r="X10" s="357" t="s">
        <v>68</v>
      </c>
      <c r="Y10" s="357" t="s">
        <v>68</v>
      </c>
      <c r="Z10" s="357" t="s">
        <v>69</v>
      </c>
      <c r="AA10" s="357"/>
      <c r="AB10" s="357">
        <v>18000000012</v>
      </c>
      <c r="AC10" s="358">
        <v>18</v>
      </c>
      <c r="AD10" s="358">
        <v>0</v>
      </c>
      <c r="AE10" s="358">
        <v>0</v>
      </c>
      <c r="AF10" s="1062">
        <v>28.8</v>
      </c>
      <c r="AG10" s="1062">
        <v>0</v>
      </c>
      <c r="AH10" s="1062">
        <f t="shared" si="0"/>
        <v>28.8</v>
      </c>
      <c r="AI10" s="1062">
        <f t="shared" si="1"/>
        <v>30.816000000000003</v>
      </c>
    </row>
    <row r="11" spans="1:35" s="359" customFormat="1">
      <c r="A11" s="1067">
        <v>9</v>
      </c>
      <c r="B11" s="357" t="s">
        <v>5100</v>
      </c>
      <c r="C11" s="357" t="s">
        <v>5974</v>
      </c>
      <c r="D11" s="357" t="s">
        <v>5957</v>
      </c>
      <c r="E11" s="357" t="s">
        <v>5045</v>
      </c>
      <c r="F11" s="357" t="s">
        <v>18</v>
      </c>
      <c r="G11" s="357"/>
      <c r="H11" s="357"/>
      <c r="I11" s="357"/>
      <c r="J11" s="357"/>
      <c r="K11" s="357"/>
      <c r="L11" s="357"/>
      <c r="M11" s="357" t="s">
        <v>113</v>
      </c>
      <c r="N11" s="357" t="s">
        <v>113</v>
      </c>
      <c r="O11" s="357" t="s">
        <v>5958</v>
      </c>
      <c r="P11" s="357"/>
      <c r="Q11" s="357"/>
      <c r="R11" s="357"/>
      <c r="S11" s="357"/>
      <c r="T11" s="357"/>
      <c r="U11" s="357" t="s">
        <v>5975</v>
      </c>
      <c r="V11" s="357" t="s">
        <v>68</v>
      </c>
      <c r="W11" s="357" t="s">
        <v>68</v>
      </c>
      <c r="X11" s="357" t="s">
        <v>68</v>
      </c>
      <c r="Y11" s="357" t="s">
        <v>68</v>
      </c>
      <c r="Z11" s="357" t="s">
        <v>69</v>
      </c>
      <c r="AA11" s="357"/>
      <c r="AB11" s="357">
        <v>18000000012</v>
      </c>
      <c r="AC11" s="358">
        <v>18</v>
      </c>
      <c r="AD11" s="358">
        <v>0</v>
      </c>
      <c r="AE11" s="358">
        <v>0</v>
      </c>
      <c r="AF11" s="1062">
        <v>28.8</v>
      </c>
      <c r="AG11" s="1062">
        <v>0</v>
      </c>
      <c r="AH11" s="1062">
        <f t="shared" si="0"/>
        <v>28.8</v>
      </c>
      <c r="AI11" s="1062">
        <f t="shared" si="1"/>
        <v>30.816000000000003</v>
      </c>
    </row>
    <row r="12" spans="1:35" s="359" customFormat="1">
      <c r="A12" s="1067">
        <v>10</v>
      </c>
      <c r="B12" s="357" t="s">
        <v>5100</v>
      </c>
      <c r="C12" s="357" t="s">
        <v>5976</v>
      </c>
      <c r="D12" s="357" t="s">
        <v>5957</v>
      </c>
      <c r="E12" s="357" t="s">
        <v>5045</v>
      </c>
      <c r="F12" s="357" t="s">
        <v>18</v>
      </c>
      <c r="G12" s="357"/>
      <c r="H12" s="357"/>
      <c r="I12" s="357"/>
      <c r="J12" s="357"/>
      <c r="K12" s="357"/>
      <c r="L12" s="357"/>
      <c r="M12" s="357" t="s">
        <v>113</v>
      </c>
      <c r="N12" s="357" t="s">
        <v>113</v>
      </c>
      <c r="O12" s="357" t="s">
        <v>5958</v>
      </c>
      <c r="P12" s="357"/>
      <c r="Q12" s="357"/>
      <c r="R12" s="357"/>
      <c r="S12" s="357"/>
      <c r="T12" s="357"/>
      <c r="U12" s="357" t="s">
        <v>5977</v>
      </c>
      <c r="V12" s="357" t="s">
        <v>68</v>
      </c>
      <c r="W12" s="357" t="s">
        <v>68</v>
      </c>
      <c r="X12" s="357" t="s">
        <v>68</v>
      </c>
      <c r="Y12" s="357" t="s">
        <v>68</v>
      </c>
      <c r="Z12" s="357" t="s">
        <v>69</v>
      </c>
      <c r="AA12" s="357"/>
      <c r="AB12" s="357">
        <v>18000000012</v>
      </c>
      <c r="AC12" s="358">
        <v>18</v>
      </c>
      <c r="AD12" s="358">
        <v>0</v>
      </c>
      <c r="AE12" s="358">
        <v>0</v>
      </c>
      <c r="AF12" s="1062">
        <v>28.8</v>
      </c>
      <c r="AG12" s="1062">
        <v>0</v>
      </c>
      <c r="AH12" s="1062">
        <f t="shared" si="0"/>
        <v>28.8</v>
      </c>
      <c r="AI12" s="1062">
        <f t="shared" si="1"/>
        <v>30.816000000000003</v>
      </c>
    </row>
    <row r="13" spans="1:35" s="359" customFormat="1">
      <c r="A13" s="1067">
        <v>11</v>
      </c>
      <c r="B13" s="357" t="s">
        <v>5100</v>
      </c>
      <c r="C13" s="357" t="s">
        <v>5978</v>
      </c>
      <c r="D13" s="357" t="s">
        <v>5957</v>
      </c>
      <c r="E13" s="357" t="s">
        <v>5045</v>
      </c>
      <c r="F13" s="357" t="s">
        <v>18</v>
      </c>
      <c r="G13" s="357"/>
      <c r="H13" s="357"/>
      <c r="I13" s="357"/>
      <c r="J13" s="357"/>
      <c r="K13" s="357"/>
      <c r="L13" s="357"/>
      <c r="M13" s="357" t="s">
        <v>113</v>
      </c>
      <c r="N13" s="357" t="s">
        <v>113</v>
      </c>
      <c r="O13" s="357" t="s">
        <v>5958</v>
      </c>
      <c r="P13" s="357"/>
      <c r="Q13" s="357"/>
      <c r="R13" s="357"/>
      <c r="S13" s="357"/>
      <c r="T13" s="357"/>
      <c r="U13" s="357" t="s">
        <v>5979</v>
      </c>
      <c r="V13" s="357" t="s">
        <v>68</v>
      </c>
      <c r="W13" s="357" t="s">
        <v>68</v>
      </c>
      <c r="X13" s="357" t="s">
        <v>68</v>
      </c>
      <c r="Y13" s="357" t="s">
        <v>68</v>
      </c>
      <c r="Z13" s="357" t="s">
        <v>69</v>
      </c>
      <c r="AA13" s="357"/>
      <c r="AB13" s="357">
        <v>18000000012</v>
      </c>
      <c r="AC13" s="358">
        <v>18</v>
      </c>
      <c r="AD13" s="358">
        <v>0</v>
      </c>
      <c r="AE13" s="358">
        <v>0</v>
      </c>
      <c r="AF13" s="1062">
        <v>28.8</v>
      </c>
      <c r="AG13" s="1062">
        <v>0</v>
      </c>
      <c r="AH13" s="1062">
        <f t="shared" si="0"/>
        <v>28.8</v>
      </c>
      <c r="AI13" s="1062">
        <f t="shared" si="1"/>
        <v>30.816000000000003</v>
      </c>
    </row>
    <row r="14" spans="1:35" s="359" customFormat="1">
      <c r="A14" s="1067">
        <v>12</v>
      </c>
      <c r="B14" s="357" t="s">
        <v>5100</v>
      </c>
      <c r="C14" s="357" t="s">
        <v>5980</v>
      </c>
      <c r="D14" s="357" t="s">
        <v>5957</v>
      </c>
      <c r="E14" s="357" t="s">
        <v>5045</v>
      </c>
      <c r="F14" s="357" t="s">
        <v>18</v>
      </c>
      <c r="G14" s="357"/>
      <c r="H14" s="357"/>
      <c r="I14" s="357"/>
      <c r="J14" s="357"/>
      <c r="K14" s="357"/>
      <c r="L14" s="357"/>
      <c r="M14" s="357" t="s">
        <v>113</v>
      </c>
      <c r="N14" s="357" t="s">
        <v>113</v>
      </c>
      <c r="O14" s="357" t="s">
        <v>5958</v>
      </c>
      <c r="P14" s="357"/>
      <c r="Q14" s="357"/>
      <c r="R14" s="357"/>
      <c r="S14" s="357"/>
      <c r="T14" s="357"/>
      <c r="U14" s="357" t="s">
        <v>5981</v>
      </c>
      <c r="V14" s="357" t="s">
        <v>68</v>
      </c>
      <c r="W14" s="357" t="s">
        <v>68</v>
      </c>
      <c r="X14" s="357" t="s">
        <v>68</v>
      </c>
      <c r="Y14" s="357" t="s">
        <v>68</v>
      </c>
      <c r="Z14" s="357" t="s">
        <v>69</v>
      </c>
      <c r="AA14" s="357"/>
      <c r="AB14" s="357">
        <v>18000000012</v>
      </c>
      <c r="AC14" s="358">
        <v>18</v>
      </c>
      <c r="AD14" s="358">
        <v>0</v>
      </c>
      <c r="AE14" s="358">
        <v>0</v>
      </c>
      <c r="AF14" s="1062">
        <v>28.8</v>
      </c>
      <c r="AG14" s="1062">
        <v>0</v>
      </c>
      <c r="AH14" s="1062">
        <f t="shared" si="0"/>
        <v>28.8</v>
      </c>
      <c r="AI14" s="1062">
        <f t="shared" si="1"/>
        <v>30.816000000000003</v>
      </c>
    </row>
    <row r="15" spans="1:35" s="359" customFormat="1">
      <c r="A15" s="1067">
        <v>13</v>
      </c>
      <c r="B15" s="357" t="s">
        <v>5100</v>
      </c>
      <c r="C15" s="357" t="s">
        <v>5982</v>
      </c>
      <c r="D15" s="357" t="s">
        <v>5957</v>
      </c>
      <c r="E15" s="357" t="s">
        <v>5045</v>
      </c>
      <c r="F15" s="357" t="s">
        <v>18</v>
      </c>
      <c r="G15" s="357"/>
      <c r="H15" s="357"/>
      <c r="I15" s="357"/>
      <c r="J15" s="357"/>
      <c r="K15" s="357"/>
      <c r="L15" s="357"/>
      <c r="M15" s="357" t="s">
        <v>113</v>
      </c>
      <c r="N15" s="357" t="s">
        <v>113</v>
      </c>
      <c r="O15" s="357" t="s">
        <v>5958</v>
      </c>
      <c r="P15" s="357"/>
      <c r="Q15" s="357"/>
      <c r="R15" s="357"/>
      <c r="S15" s="357"/>
      <c r="T15" s="357"/>
      <c r="U15" s="357" t="s">
        <v>5983</v>
      </c>
      <c r="V15" s="357" t="s">
        <v>68</v>
      </c>
      <c r="W15" s="357" t="s">
        <v>68</v>
      </c>
      <c r="X15" s="357" t="s">
        <v>68</v>
      </c>
      <c r="Y15" s="357" t="s">
        <v>68</v>
      </c>
      <c r="Z15" s="357" t="s">
        <v>69</v>
      </c>
      <c r="AA15" s="357"/>
      <c r="AB15" s="357">
        <v>18000000012</v>
      </c>
      <c r="AC15" s="358">
        <v>18</v>
      </c>
      <c r="AD15" s="358">
        <v>0</v>
      </c>
      <c r="AE15" s="358">
        <v>0</v>
      </c>
      <c r="AF15" s="1062">
        <v>28.8</v>
      </c>
      <c r="AG15" s="1062">
        <v>0</v>
      </c>
      <c r="AH15" s="1062">
        <f t="shared" si="0"/>
        <v>28.8</v>
      </c>
      <c r="AI15" s="1062">
        <f t="shared" si="1"/>
        <v>30.816000000000003</v>
      </c>
    </row>
    <row r="16" spans="1:35" s="359" customFormat="1">
      <c r="A16" s="1067">
        <v>14</v>
      </c>
      <c r="B16" s="357" t="s">
        <v>5100</v>
      </c>
      <c r="C16" s="357" t="s">
        <v>5984</v>
      </c>
      <c r="D16" s="357" t="s">
        <v>5957</v>
      </c>
      <c r="E16" s="357" t="s">
        <v>5045</v>
      </c>
      <c r="F16" s="357" t="s">
        <v>18</v>
      </c>
      <c r="G16" s="357"/>
      <c r="H16" s="357"/>
      <c r="I16" s="357"/>
      <c r="J16" s="357"/>
      <c r="K16" s="357"/>
      <c r="L16" s="357"/>
      <c r="M16" s="357" t="s">
        <v>113</v>
      </c>
      <c r="N16" s="357" t="s">
        <v>113</v>
      </c>
      <c r="O16" s="357" t="s">
        <v>5958</v>
      </c>
      <c r="P16" s="357"/>
      <c r="Q16" s="357"/>
      <c r="R16" s="357"/>
      <c r="S16" s="357"/>
      <c r="T16" s="357"/>
      <c r="U16" s="357" t="s">
        <v>5985</v>
      </c>
      <c r="V16" s="357" t="s">
        <v>68</v>
      </c>
      <c r="W16" s="357" t="s">
        <v>68</v>
      </c>
      <c r="X16" s="357" t="s">
        <v>68</v>
      </c>
      <c r="Y16" s="357" t="s">
        <v>68</v>
      </c>
      <c r="Z16" s="357" t="s">
        <v>69</v>
      </c>
      <c r="AA16" s="357"/>
      <c r="AB16" s="357">
        <v>18000000012</v>
      </c>
      <c r="AC16" s="358">
        <v>18</v>
      </c>
      <c r="AD16" s="358">
        <v>0</v>
      </c>
      <c r="AE16" s="358">
        <v>0</v>
      </c>
      <c r="AF16" s="1062">
        <v>28.8</v>
      </c>
      <c r="AG16" s="1062">
        <v>0</v>
      </c>
      <c r="AH16" s="1062">
        <f t="shared" si="0"/>
        <v>28.8</v>
      </c>
      <c r="AI16" s="1062">
        <f t="shared" si="1"/>
        <v>30.816000000000003</v>
      </c>
    </row>
    <row r="17" spans="1:35" s="359" customFormat="1">
      <c r="A17" s="1067">
        <v>15</v>
      </c>
      <c r="B17" s="357" t="s">
        <v>5100</v>
      </c>
      <c r="C17" s="357" t="s">
        <v>5986</v>
      </c>
      <c r="D17" s="357" t="s">
        <v>5957</v>
      </c>
      <c r="E17" s="357" t="s">
        <v>5045</v>
      </c>
      <c r="F17" s="357" t="s">
        <v>18</v>
      </c>
      <c r="G17" s="357"/>
      <c r="H17" s="357"/>
      <c r="I17" s="357"/>
      <c r="J17" s="357"/>
      <c r="K17" s="357"/>
      <c r="L17" s="357"/>
      <c r="M17" s="357" t="s">
        <v>113</v>
      </c>
      <c r="N17" s="357" t="s">
        <v>113</v>
      </c>
      <c r="O17" s="357" t="s">
        <v>5958</v>
      </c>
      <c r="P17" s="357"/>
      <c r="Q17" s="357"/>
      <c r="R17" s="357"/>
      <c r="S17" s="357"/>
      <c r="T17" s="357"/>
      <c r="U17" s="357" t="s">
        <v>5987</v>
      </c>
      <c r="V17" s="357" t="s">
        <v>68</v>
      </c>
      <c r="W17" s="357" t="s">
        <v>68</v>
      </c>
      <c r="X17" s="357" t="s">
        <v>68</v>
      </c>
      <c r="Y17" s="357" t="s">
        <v>68</v>
      </c>
      <c r="Z17" s="357" t="s">
        <v>69</v>
      </c>
      <c r="AA17" s="357"/>
      <c r="AB17" s="357">
        <v>18000000012</v>
      </c>
      <c r="AC17" s="358">
        <v>18</v>
      </c>
      <c r="AD17" s="358">
        <v>0</v>
      </c>
      <c r="AE17" s="358">
        <v>0</v>
      </c>
      <c r="AF17" s="1062">
        <v>28.8</v>
      </c>
      <c r="AG17" s="1062">
        <v>0</v>
      </c>
      <c r="AH17" s="1062">
        <f t="shared" si="0"/>
        <v>28.8</v>
      </c>
      <c r="AI17" s="1062">
        <f t="shared" si="1"/>
        <v>30.816000000000003</v>
      </c>
    </row>
    <row r="18" spans="1:35" s="359" customFormat="1">
      <c r="A18" s="1067">
        <v>16</v>
      </c>
      <c r="B18" s="357" t="s">
        <v>5100</v>
      </c>
      <c r="C18" s="357" t="s">
        <v>5988</v>
      </c>
      <c r="D18" s="357" t="s">
        <v>5957</v>
      </c>
      <c r="E18" s="357" t="s">
        <v>5045</v>
      </c>
      <c r="F18" s="357" t="s">
        <v>18</v>
      </c>
      <c r="G18" s="357"/>
      <c r="H18" s="357"/>
      <c r="I18" s="357"/>
      <c r="J18" s="357"/>
      <c r="K18" s="357"/>
      <c r="L18" s="357"/>
      <c r="M18" s="357" t="s">
        <v>113</v>
      </c>
      <c r="N18" s="357" t="s">
        <v>113</v>
      </c>
      <c r="O18" s="357" t="s">
        <v>5958</v>
      </c>
      <c r="P18" s="357"/>
      <c r="Q18" s="357"/>
      <c r="R18" s="357"/>
      <c r="S18" s="357"/>
      <c r="T18" s="357"/>
      <c r="U18" s="357" t="s">
        <v>5989</v>
      </c>
      <c r="V18" s="357" t="s">
        <v>68</v>
      </c>
      <c r="W18" s="357" t="s">
        <v>68</v>
      </c>
      <c r="X18" s="357" t="s">
        <v>68</v>
      </c>
      <c r="Y18" s="357" t="s">
        <v>68</v>
      </c>
      <c r="Z18" s="357" t="s">
        <v>69</v>
      </c>
      <c r="AA18" s="357"/>
      <c r="AB18" s="357">
        <v>18000000012</v>
      </c>
      <c r="AC18" s="358">
        <v>18</v>
      </c>
      <c r="AD18" s="358">
        <v>0</v>
      </c>
      <c r="AE18" s="358">
        <v>0</v>
      </c>
      <c r="AF18" s="1062">
        <v>28.8</v>
      </c>
      <c r="AG18" s="1062">
        <v>0</v>
      </c>
      <c r="AH18" s="1062">
        <f t="shared" si="0"/>
        <v>28.8</v>
      </c>
      <c r="AI18" s="1062">
        <f t="shared" si="1"/>
        <v>30.816000000000003</v>
      </c>
    </row>
    <row r="19" spans="1:35" s="359" customFormat="1">
      <c r="A19" s="1067">
        <v>17</v>
      </c>
      <c r="B19" s="357" t="s">
        <v>5100</v>
      </c>
      <c r="C19" s="357" t="s">
        <v>5990</v>
      </c>
      <c r="D19" s="357" t="s">
        <v>5957</v>
      </c>
      <c r="E19" s="357" t="s">
        <v>5045</v>
      </c>
      <c r="F19" s="357" t="s">
        <v>18</v>
      </c>
      <c r="G19" s="357"/>
      <c r="H19" s="357"/>
      <c r="I19" s="357"/>
      <c r="J19" s="357"/>
      <c r="K19" s="357"/>
      <c r="L19" s="357"/>
      <c r="M19" s="357" t="s">
        <v>113</v>
      </c>
      <c r="N19" s="357" t="s">
        <v>113</v>
      </c>
      <c r="O19" s="357" t="s">
        <v>5958</v>
      </c>
      <c r="P19" s="357"/>
      <c r="Q19" s="357"/>
      <c r="R19" s="357"/>
      <c r="S19" s="357"/>
      <c r="T19" s="357"/>
      <c r="U19" s="357" t="s">
        <v>5991</v>
      </c>
      <c r="V19" s="357" t="s">
        <v>68</v>
      </c>
      <c r="W19" s="357" t="s">
        <v>68</v>
      </c>
      <c r="X19" s="357" t="s">
        <v>68</v>
      </c>
      <c r="Y19" s="357" t="s">
        <v>68</v>
      </c>
      <c r="Z19" s="357" t="s">
        <v>69</v>
      </c>
      <c r="AA19" s="357"/>
      <c r="AB19" s="357">
        <v>18000000012</v>
      </c>
      <c r="AC19" s="358">
        <v>18</v>
      </c>
      <c r="AD19" s="358">
        <v>0</v>
      </c>
      <c r="AE19" s="358">
        <v>0</v>
      </c>
      <c r="AF19" s="1062">
        <v>28.8</v>
      </c>
      <c r="AG19" s="1062">
        <v>0</v>
      </c>
      <c r="AH19" s="1062">
        <f t="shared" si="0"/>
        <v>28.8</v>
      </c>
      <c r="AI19" s="1062">
        <f t="shared" si="1"/>
        <v>30.816000000000003</v>
      </c>
    </row>
    <row r="20" spans="1:35" s="359" customFormat="1">
      <c r="A20" s="1067">
        <v>18</v>
      </c>
      <c r="B20" s="357" t="s">
        <v>5100</v>
      </c>
      <c r="C20" s="357" t="s">
        <v>5992</v>
      </c>
      <c r="D20" s="357" t="s">
        <v>5957</v>
      </c>
      <c r="E20" s="357" t="s">
        <v>5045</v>
      </c>
      <c r="F20" s="357" t="s">
        <v>18</v>
      </c>
      <c r="G20" s="357"/>
      <c r="H20" s="357"/>
      <c r="I20" s="357"/>
      <c r="J20" s="357"/>
      <c r="K20" s="357"/>
      <c r="L20" s="357"/>
      <c r="M20" s="357" t="s">
        <v>113</v>
      </c>
      <c r="N20" s="357" t="s">
        <v>113</v>
      </c>
      <c r="O20" s="357" t="s">
        <v>5958</v>
      </c>
      <c r="P20" s="357"/>
      <c r="Q20" s="357"/>
      <c r="R20" s="357"/>
      <c r="S20" s="357"/>
      <c r="T20" s="357"/>
      <c r="U20" s="357" t="s">
        <v>5993</v>
      </c>
      <c r="V20" s="357" t="s">
        <v>68</v>
      </c>
      <c r="W20" s="357" t="s">
        <v>68</v>
      </c>
      <c r="X20" s="357" t="s">
        <v>68</v>
      </c>
      <c r="Y20" s="357" t="s">
        <v>68</v>
      </c>
      <c r="Z20" s="357" t="s">
        <v>69</v>
      </c>
      <c r="AA20" s="357"/>
      <c r="AB20" s="357">
        <v>18000000012</v>
      </c>
      <c r="AC20" s="358">
        <v>18</v>
      </c>
      <c r="AD20" s="358">
        <v>0</v>
      </c>
      <c r="AE20" s="358">
        <v>0</v>
      </c>
      <c r="AF20" s="1062">
        <v>28.8</v>
      </c>
      <c r="AG20" s="1062">
        <v>0</v>
      </c>
      <c r="AH20" s="1062">
        <f t="shared" si="0"/>
        <v>28.8</v>
      </c>
      <c r="AI20" s="1062">
        <f t="shared" si="1"/>
        <v>30.816000000000003</v>
      </c>
    </row>
    <row r="21" spans="1:35" s="359" customFormat="1">
      <c r="A21" s="1067">
        <v>19</v>
      </c>
      <c r="B21" s="357" t="s">
        <v>5100</v>
      </c>
      <c r="C21" s="357" t="s">
        <v>5994</v>
      </c>
      <c r="D21" s="357" t="s">
        <v>5957</v>
      </c>
      <c r="E21" s="357" t="s">
        <v>5045</v>
      </c>
      <c r="F21" s="357" t="s">
        <v>18</v>
      </c>
      <c r="G21" s="357"/>
      <c r="H21" s="357"/>
      <c r="I21" s="357"/>
      <c r="J21" s="357"/>
      <c r="K21" s="357"/>
      <c r="L21" s="357"/>
      <c r="M21" s="357" t="s">
        <v>113</v>
      </c>
      <c r="N21" s="357" t="s">
        <v>113</v>
      </c>
      <c r="O21" s="357" t="s">
        <v>5958</v>
      </c>
      <c r="P21" s="357"/>
      <c r="Q21" s="357"/>
      <c r="R21" s="357"/>
      <c r="S21" s="357"/>
      <c r="T21" s="357"/>
      <c r="U21" s="357" t="s">
        <v>5995</v>
      </c>
      <c r="V21" s="357" t="s">
        <v>68</v>
      </c>
      <c r="W21" s="357" t="s">
        <v>68</v>
      </c>
      <c r="X21" s="357" t="s">
        <v>68</v>
      </c>
      <c r="Y21" s="357" t="s">
        <v>68</v>
      </c>
      <c r="Z21" s="357" t="s">
        <v>69</v>
      </c>
      <c r="AA21" s="357"/>
      <c r="AB21" s="357">
        <v>18000000012</v>
      </c>
      <c r="AC21" s="358">
        <v>18</v>
      </c>
      <c r="AD21" s="358">
        <v>0</v>
      </c>
      <c r="AE21" s="358">
        <v>0</v>
      </c>
      <c r="AF21" s="1062">
        <v>28.8</v>
      </c>
      <c r="AG21" s="1062">
        <v>0</v>
      </c>
      <c r="AH21" s="1062">
        <f t="shared" si="0"/>
        <v>28.8</v>
      </c>
      <c r="AI21" s="1062">
        <f t="shared" si="1"/>
        <v>30.816000000000003</v>
      </c>
    </row>
    <row r="22" spans="1:35" s="359" customFormat="1">
      <c r="A22" s="1067">
        <v>20</v>
      </c>
      <c r="B22" s="357" t="s">
        <v>5100</v>
      </c>
      <c r="C22" s="357" t="s">
        <v>5996</v>
      </c>
      <c r="D22" s="357" t="s">
        <v>5957</v>
      </c>
      <c r="E22" s="357" t="s">
        <v>5045</v>
      </c>
      <c r="F22" s="357" t="s">
        <v>18</v>
      </c>
      <c r="G22" s="357"/>
      <c r="H22" s="357"/>
      <c r="I22" s="357"/>
      <c r="J22" s="357"/>
      <c r="K22" s="357"/>
      <c r="L22" s="357"/>
      <c r="M22" s="357" t="s">
        <v>113</v>
      </c>
      <c r="N22" s="357" t="s">
        <v>113</v>
      </c>
      <c r="O22" s="357" t="s">
        <v>5958</v>
      </c>
      <c r="P22" s="357"/>
      <c r="Q22" s="357"/>
      <c r="R22" s="357"/>
      <c r="S22" s="357"/>
      <c r="T22" s="357"/>
      <c r="U22" s="357" t="s">
        <v>5997</v>
      </c>
      <c r="V22" s="357" t="s">
        <v>68</v>
      </c>
      <c r="W22" s="357" t="s">
        <v>68</v>
      </c>
      <c r="X22" s="357" t="s">
        <v>68</v>
      </c>
      <c r="Y22" s="357" t="s">
        <v>68</v>
      </c>
      <c r="Z22" s="357" t="s">
        <v>69</v>
      </c>
      <c r="AA22" s="357"/>
      <c r="AB22" s="357">
        <v>18000000012</v>
      </c>
      <c r="AC22" s="358">
        <v>18</v>
      </c>
      <c r="AD22" s="358">
        <v>0</v>
      </c>
      <c r="AE22" s="358">
        <v>0</v>
      </c>
      <c r="AF22" s="1062">
        <v>28.8</v>
      </c>
      <c r="AG22" s="1062">
        <v>0</v>
      </c>
      <c r="AH22" s="1062">
        <f t="shared" si="0"/>
        <v>28.8</v>
      </c>
      <c r="AI22" s="1062">
        <f t="shared" si="1"/>
        <v>30.816000000000003</v>
      </c>
    </row>
    <row r="23" spans="1:35" s="359" customFormat="1">
      <c r="A23" s="1067">
        <v>21</v>
      </c>
      <c r="B23" s="357" t="s">
        <v>5100</v>
      </c>
      <c r="C23" s="357" t="s">
        <v>5998</v>
      </c>
      <c r="D23" s="357" t="s">
        <v>5957</v>
      </c>
      <c r="E23" s="357" t="s">
        <v>5045</v>
      </c>
      <c r="F23" s="357" t="s">
        <v>18</v>
      </c>
      <c r="G23" s="357"/>
      <c r="H23" s="357"/>
      <c r="I23" s="357"/>
      <c r="J23" s="357"/>
      <c r="K23" s="357"/>
      <c r="L23" s="357"/>
      <c r="M23" s="357" t="s">
        <v>113</v>
      </c>
      <c r="N23" s="357" t="s">
        <v>113</v>
      </c>
      <c r="O23" s="357" t="s">
        <v>5958</v>
      </c>
      <c r="P23" s="357"/>
      <c r="Q23" s="357"/>
      <c r="R23" s="357"/>
      <c r="S23" s="357"/>
      <c r="T23" s="357"/>
      <c r="U23" s="357" t="s">
        <v>5999</v>
      </c>
      <c r="V23" s="357" t="s">
        <v>68</v>
      </c>
      <c r="W23" s="357" t="s">
        <v>68</v>
      </c>
      <c r="X23" s="357" t="s">
        <v>68</v>
      </c>
      <c r="Y23" s="357" t="s">
        <v>68</v>
      </c>
      <c r="Z23" s="357" t="s">
        <v>69</v>
      </c>
      <c r="AA23" s="357"/>
      <c r="AB23" s="357">
        <v>18000000012</v>
      </c>
      <c r="AC23" s="358">
        <v>18</v>
      </c>
      <c r="AD23" s="358">
        <v>0</v>
      </c>
      <c r="AE23" s="358">
        <v>0</v>
      </c>
      <c r="AF23" s="1062">
        <v>28.8</v>
      </c>
      <c r="AG23" s="1062">
        <v>0</v>
      </c>
      <c r="AH23" s="1062">
        <f t="shared" si="0"/>
        <v>28.8</v>
      </c>
      <c r="AI23" s="1062">
        <f t="shared" si="1"/>
        <v>30.816000000000003</v>
      </c>
    </row>
    <row r="24" spans="1:35" s="359" customFormat="1">
      <c r="A24" s="1067">
        <v>22</v>
      </c>
      <c r="B24" s="357" t="s">
        <v>5100</v>
      </c>
      <c r="C24" s="357" t="s">
        <v>6000</v>
      </c>
      <c r="D24" s="357" t="s">
        <v>5957</v>
      </c>
      <c r="E24" s="357" t="s">
        <v>5045</v>
      </c>
      <c r="F24" s="357" t="s">
        <v>18</v>
      </c>
      <c r="G24" s="357"/>
      <c r="H24" s="357"/>
      <c r="I24" s="357"/>
      <c r="J24" s="357"/>
      <c r="K24" s="357"/>
      <c r="L24" s="357"/>
      <c r="M24" s="357" t="s">
        <v>113</v>
      </c>
      <c r="N24" s="357" t="s">
        <v>113</v>
      </c>
      <c r="O24" s="357" t="s">
        <v>5958</v>
      </c>
      <c r="P24" s="357"/>
      <c r="Q24" s="357"/>
      <c r="R24" s="357"/>
      <c r="S24" s="357"/>
      <c r="T24" s="357"/>
      <c r="U24" s="357" t="s">
        <v>6001</v>
      </c>
      <c r="V24" s="357" t="s">
        <v>68</v>
      </c>
      <c r="W24" s="357" t="s">
        <v>68</v>
      </c>
      <c r="X24" s="357" t="s">
        <v>68</v>
      </c>
      <c r="Y24" s="357" t="s">
        <v>68</v>
      </c>
      <c r="Z24" s="357" t="s">
        <v>69</v>
      </c>
      <c r="AA24" s="357"/>
      <c r="AB24" s="357">
        <v>18000000012</v>
      </c>
      <c r="AC24" s="358">
        <v>18</v>
      </c>
      <c r="AD24" s="358">
        <v>0</v>
      </c>
      <c r="AE24" s="358">
        <v>0</v>
      </c>
      <c r="AF24" s="1062">
        <v>28.8</v>
      </c>
      <c r="AG24" s="1062">
        <v>0</v>
      </c>
      <c r="AH24" s="1062">
        <f t="shared" si="0"/>
        <v>28.8</v>
      </c>
      <c r="AI24" s="1062">
        <f t="shared" si="1"/>
        <v>30.816000000000003</v>
      </c>
    </row>
    <row r="25" spans="1:35" s="359" customFormat="1">
      <c r="A25" s="1067">
        <v>23</v>
      </c>
      <c r="B25" s="357" t="s">
        <v>5100</v>
      </c>
      <c r="C25" s="357" t="s">
        <v>6002</v>
      </c>
      <c r="D25" s="357" t="s">
        <v>5957</v>
      </c>
      <c r="E25" s="357" t="s">
        <v>5045</v>
      </c>
      <c r="F25" s="357" t="s">
        <v>18</v>
      </c>
      <c r="G25" s="357"/>
      <c r="H25" s="357"/>
      <c r="I25" s="357"/>
      <c r="J25" s="357"/>
      <c r="K25" s="357"/>
      <c r="L25" s="357"/>
      <c r="M25" s="357" t="s">
        <v>113</v>
      </c>
      <c r="N25" s="357" t="s">
        <v>113</v>
      </c>
      <c r="O25" s="357" t="s">
        <v>5958</v>
      </c>
      <c r="P25" s="357"/>
      <c r="Q25" s="357"/>
      <c r="R25" s="357"/>
      <c r="S25" s="357"/>
      <c r="T25" s="357"/>
      <c r="U25" s="357" t="s">
        <v>6003</v>
      </c>
      <c r="V25" s="357" t="s">
        <v>68</v>
      </c>
      <c r="W25" s="357" t="s">
        <v>68</v>
      </c>
      <c r="X25" s="357" t="s">
        <v>68</v>
      </c>
      <c r="Y25" s="357" t="s">
        <v>68</v>
      </c>
      <c r="Z25" s="357" t="s">
        <v>69</v>
      </c>
      <c r="AA25" s="357"/>
      <c r="AB25" s="357">
        <v>18000000012</v>
      </c>
      <c r="AC25" s="358">
        <v>18</v>
      </c>
      <c r="AD25" s="358">
        <v>0</v>
      </c>
      <c r="AE25" s="358">
        <v>0</v>
      </c>
      <c r="AF25" s="1062">
        <v>28.8</v>
      </c>
      <c r="AG25" s="1062">
        <v>0</v>
      </c>
      <c r="AH25" s="1062">
        <f t="shared" si="0"/>
        <v>28.8</v>
      </c>
      <c r="AI25" s="1062">
        <f t="shared" si="1"/>
        <v>30.816000000000003</v>
      </c>
    </row>
    <row r="26" spans="1:35" s="359" customFormat="1">
      <c r="A26" s="1067">
        <v>24</v>
      </c>
      <c r="B26" s="357" t="s">
        <v>5100</v>
      </c>
      <c r="C26" s="357" t="s">
        <v>6004</v>
      </c>
      <c r="D26" s="357" t="s">
        <v>5957</v>
      </c>
      <c r="E26" s="357" t="s">
        <v>5045</v>
      </c>
      <c r="F26" s="357" t="s">
        <v>18</v>
      </c>
      <c r="G26" s="357"/>
      <c r="H26" s="357"/>
      <c r="I26" s="357"/>
      <c r="J26" s="357"/>
      <c r="K26" s="357"/>
      <c r="L26" s="357"/>
      <c r="M26" s="357" t="s">
        <v>113</v>
      </c>
      <c r="N26" s="357" t="s">
        <v>113</v>
      </c>
      <c r="O26" s="357" t="s">
        <v>5958</v>
      </c>
      <c r="P26" s="357"/>
      <c r="Q26" s="357"/>
      <c r="R26" s="357"/>
      <c r="S26" s="357"/>
      <c r="T26" s="357"/>
      <c r="U26" s="357" t="s">
        <v>6005</v>
      </c>
      <c r="V26" s="357" t="s">
        <v>68</v>
      </c>
      <c r="W26" s="357" t="s">
        <v>68</v>
      </c>
      <c r="X26" s="357" t="s">
        <v>68</v>
      </c>
      <c r="Y26" s="357" t="s">
        <v>68</v>
      </c>
      <c r="Z26" s="357" t="s">
        <v>69</v>
      </c>
      <c r="AA26" s="357"/>
      <c r="AB26" s="357">
        <v>18000000012</v>
      </c>
      <c r="AC26" s="358">
        <v>18</v>
      </c>
      <c r="AD26" s="358">
        <v>0</v>
      </c>
      <c r="AE26" s="358">
        <v>0</v>
      </c>
      <c r="AF26" s="1062">
        <v>28.8</v>
      </c>
      <c r="AG26" s="1062">
        <v>0</v>
      </c>
      <c r="AH26" s="1062">
        <f t="shared" si="0"/>
        <v>28.8</v>
      </c>
      <c r="AI26" s="1062">
        <f t="shared" si="1"/>
        <v>30.816000000000003</v>
      </c>
    </row>
    <row r="27" spans="1:35" s="359" customFormat="1">
      <c r="A27" s="1067">
        <v>25</v>
      </c>
      <c r="B27" s="357" t="s">
        <v>5100</v>
      </c>
      <c r="C27" s="357" t="s">
        <v>6006</v>
      </c>
      <c r="D27" s="357" t="s">
        <v>5957</v>
      </c>
      <c r="E27" s="357" t="s">
        <v>5045</v>
      </c>
      <c r="F27" s="357" t="s">
        <v>18</v>
      </c>
      <c r="G27" s="357"/>
      <c r="H27" s="357"/>
      <c r="I27" s="357"/>
      <c r="J27" s="357"/>
      <c r="K27" s="357"/>
      <c r="L27" s="357"/>
      <c r="M27" s="357" t="s">
        <v>113</v>
      </c>
      <c r="N27" s="357" t="s">
        <v>113</v>
      </c>
      <c r="O27" s="357" t="s">
        <v>5958</v>
      </c>
      <c r="P27" s="357"/>
      <c r="Q27" s="357"/>
      <c r="R27" s="357"/>
      <c r="S27" s="357"/>
      <c r="T27" s="357"/>
      <c r="U27" s="357" t="s">
        <v>6007</v>
      </c>
      <c r="V27" s="357" t="s">
        <v>68</v>
      </c>
      <c r="W27" s="357" t="s">
        <v>68</v>
      </c>
      <c r="X27" s="357" t="s">
        <v>68</v>
      </c>
      <c r="Y27" s="357" t="s">
        <v>68</v>
      </c>
      <c r="Z27" s="357" t="s">
        <v>69</v>
      </c>
      <c r="AA27" s="357"/>
      <c r="AB27" s="357">
        <v>18000000012</v>
      </c>
      <c r="AC27" s="358">
        <v>18</v>
      </c>
      <c r="AD27" s="358">
        <v>0</v>
      </c>
      <c r="AE27" s="358">
        <v>0</v>
      </c>
      <c r="AF27" s="1062">
        <v>28.8</v>
      </c>
      <c r="AG27" s="1062">
        <v>0</v>
      </c>
      <c r="AH27" s="1062">
        <f t="shared" si="0"/>
        <v>28.8</v>
      </c>
      <c r="AI27" s="1062">
        <f t="shared" si="1"/>
        <v>30.816000000000003</v>
      </c>
    </row>
    <row r="28" spans="1:35" s="359" customFormat="1">
      <c r="A28" s="1067">
        <v>26</v>
      </c>
      <c r="B28" s="357" t="s">
        <v>5100</v>
      </c>
      <c r="C28" s="357" t="s">
        <v>6008</v>
      </c>
      <c r="D28" s="357" t="s">
        <v>5957</v>
      </c>
      <c r="E28" s="357" t="s">
        <v>5045</v>
      </c>
      <c r="F28" s="357" t="s">
        <v>18</v>
      </c>
      <c r="G28" s="357"/>
      <c r="H28" s="357"/>
      <c r="I28" s="357"/>
      <c r="J28" s="357"/>
      <c r="K28" s="357"/>
      <c r="L28" s="357"/>
      <c r="M28" s="357" t="s">
        <v>113</v>
      </c>
      <c r="N28" s="357" t="s">
        <v>113</v>
      </c>
      <c r="O28" s="357" t="s">
        <v>5958</v>
      </c>
      <c r="P28" s="357"/>
      <c r="Q28" s="357"/>
      <c r="R28" s="357"/>
      <c r="S28" s="357"/>
      <c r="T28" s="357"/>
      <c r="U28" s="357" t="s">
        <v>6009</v>
      </c>
      <c r="V28" s="357" t="s">
        <v>68</v>
      </c>
      <c r="W28" s="357" t="s">
        <v>68</v>
      </c>
      <c r="X28" s="357" t="s">
        <v>68</v>
      </c>
      <c r="Y28" s="357" t="s">
        <v>68</v>
      </c>
      <c r="Z28" s="357" t="s">
        <v>69</v>
      </c>
      <c r="AA28" s="357"/>
      <c r="AB28" s="357">
        <v>18000000012</v>
      </c>
      <c r="AC28" s="358">
        <v>18</v>
      </c>
      <c r="AD28" s="358">
        <v>0</v>
      </c>
      <c r="AE28" s="358">
        <v>0</v>
      </c>
      <c r="AF28" s="1062">
        <v>28.8</v>
      </c>
      <c r="AG28" s="1062">
        <v>0</v>
      </c>
      <c r="AH28" s="1062">
        <f t="shared" si="0"/>
        <v>28.8</v>
      </c>
      <c r="AI28" s="1062">
        <f t="shared" si="1"/>
        <v>30.816000000000003</v>
      </c>
    </row>
    <row r="29" spans="1:35" s="359" customFormat="1">
      <c r="A29" s="1067">
        <v>27</v>
      </c>
      <c r="B29" s="357" t="s">
        <v>5100</v>
      </c>
      <c r="C29" s="357" t="s">
        <v>6010</v>
      </c>
      <c r="D29" s="357" t="s">
        <v>5957</v>
      </c>
      <c r="E29" s="357" t="s">
        <v>5045</v>
      </c>
      <c r="F29" s="357" t="s">
        <v>18</v>
      </c>
      <c r="G29" s="357"/>
      <c r="H29" s="357"/>
      <c r="I29" s="357"/>
      <c r="J29" s="357"/>
      <c r="K29" s="357"/>
      <c r="L29" s="357"/>
      <c r="M29" s="357" t="s">
        <v>113</v>
      </c>
      <c r="N29" s="357" t="s">
        <v>113</v>
      </c>
      <c r="O29" s="357" t="s">
        <v>5958</v>
      </c>
      <c r="P29" s="357"/>
      <c r="Q29" s="357"/>
      <c r="R29" s="357"/>
      <c r="S29" s="357"/>
      <c r="T29" s="357"/>
      <c r="U29" s="357" t="s">
        <v>6011</v>
      </c>
      <c r="V29" s="357" t="s">
        <v>68</v>
      </c>
      <c r="W29" s="357" t="s">
        <v>68</v>
      </c>
      <c r="X29" s="357" t="s">
        <v>68</v>
      </c>
      <c r="Y29" s="357" t="s">
        <v>68</v>
      </c>
      <c r="Z29" s="357" t="s">
        <v>69</v>
      </c>
      <c r="AA29" s="357"/>
      <c r="AB29" s="357">
        <v>18000000012</v>
      </c>
      <c r="AC29" s="358">
        <v>18</v>
      </c>
      <c r="AD29" s="358">
        <v>0</v>
      </c>
      <c r="AE29" s="358">
        <v>0</v>
      </c>
      <c r="AF29" s="1062">
        <v>28.8</v>
      </c>
      <c r="AG29" s="1062">
        <v>0</v>
      </c>
      <c r="AH29" s="1062">
        <f t="shared" si="0"/>
        <v>28.8</v>
      </c>
      <c r="AI29" s="1062">
        <f t="shared" si="1"/>
        <v>30.816000000000003</v>
      </c>
    </row>
    <row r="30" spans="1:35" s="359" customFormat="1">
      <c r="A30" s="1067">
        <v>28</v>
      </c>
      <c r="B30" s="357" t="s">
        <v>5100</v>
      </c>
      <c r="C30" s="357" t="s">
        <v>6012</v>
      </c>
      <c r="D30" s="357" t="s">
        <v>5957</v>
      </c>
      <c r="E30" s="357" t="s">
        <v>5045</v>
      </c>
      <c r="F30" s="357" t="s">
        <v>18</v>
      </c>
      <c r="G30" s="357"/>
      <c r="H30" s="357"/>
      <c r="I30" s="357"/>
      <c r="J30" s="357"/>
      <c r="K30" s="357"/>
      <c r="L30" s="357"/>
      <c r="M30" s="357" t="s">
        <v>113</v>
      </c>
      <c r="N30" s="357" t="s">
        <v>113</v>
      </c>
      <c r="O30" s="357" t="s">
        <v>5958</v>
      </c>
      <c r="P30" s="357"/>
      <c r="Q30" s="357"/>
      <c r="R30" s="357"/>
      <c r="S30" s="357"/>
      <c r="T30" s="357"/>
      <c r="U30" s="357" t="s">
        <v>6013</v>
      </c>
      <c r="V30" s="357" t="s">
        <v>68</v>
      </c>
      <c r="W30" s="357" t="s">
        <v>68</v>
      </c>
      <c r="X30" s="357" t="s">
        <v>68</v>
      </c>
      <c r="Y30" s="357" t="s">
        <v>68</v>
      </c>
      <c r="Z30" s="357" t="s">
        <v>69</v>
      </c>
      <c r="AA30" s="357"/>
      <c r="AB30" s="357">
        <v>18000000012</v>
      </c>
      <c r="AC30" s="358">
        <v>18</v>
      </c>
      <c r="AD30" s="358">
        <v>0</v>
      </c>
      <c r="AE30" s="358">
        <v>0</v>
      </c>
      <c r="AF30" s="1062">
        <v>28.8</v>
      </c>
      <c r="AG30" s="1062">
        <v>0</v>
      </c>
      <c r="AH30" s="1062">
        <f t="shared" si="0"/>
        <v>28.8</v>
      </c>
      <c r="AI30" s="1062">
        <f t="shared" si="1"/>
        <v>30.816000000000003</v>
      </c>
    </row>
    <row r="31" spans="1:35" s="359" customFormat="1">
      <c r="A31" s="1067">
        <v>29</v>
      </c>
      <c r="B31" s="357" t="s">
        <v>5100</v>
      </c>
      <c r="C31" s="357" t="s">
        <v>6014</v>
      </c>
      <c r="D31" s="357" t="s">
        <v>5957</v>
      </c>
      <c r="E31" s="357" t="s">
        <v>5045</v>
      </c>
      <c r="F31" s="357" t="s">
        <v>18</v>
      </c>
      <c r="G31" s="357"/>
      <c r="H31" s="357"/>
      <c r="I31" s="357"/>
      <c r="J31" s="357"/>
      <c r="K31" s="357"/>
      <c r="L31" s="357"/>
      <c r="M31" s="357" t="s">
        <v>113</v>
      </c>
      <c r="N31" s="357" t="s">
        <v>113</v>
      </c>
      <c r="O31" s="357" t="s">
        <v>5958</v>
      </c>
      <c r="P31" s="357"/>
      <c r="Q31" s="357"/>
      <c r="R31" s="357"/>
      <c r="S31" s="357"/>
      <c r="T31" s="357"/>
      <c r="U31" s="357" t="s">
        <v>6015</v>
      </c>
      <c r="V31" s="357" t="s">
        <v>68</v>
      </c>
      <c r="W31" s="357" t="s">
        <v>68</v>
      </c>
      <c r="X31" s="357" t="s">
        <v>68</v>
      </c>
      <c r="Y31" s="357" t="s">
        <v>68</v>
      </c>
      <c r="Z31" s="357" t="s">
        <v>69</v>
      </c>
      <c r="AA31" s="357"/>
      <c r="AB31" s="357">
        <v>18000000012</v>
      </c>
      <c r="AC31" s="358">
        <v>18</v>
      </c>
      <c r="AD31" s="358">
        <v>0</v>
      </c>
      <c r="AE31" s="358">
        <v>0</v>
      </c>
      <c r="AF31" s="1062">
        <v>28.8</v>
      </c>
      <c r="AG31" s="1062">
        <v>0</v>
      </c>
      <c r="AH31" s="1062">
        <f t="shared" si="0"/>
        <v>28.8</v>
      </c>
      <c r="AI31" s="1062">
        <f t="shared" si="1"/>
        <v>30.816000000000003</v>
      </c>
    </row>
    <row r="32" spans="1:35" s="359" customFormat="1">
      <c r="A32" s="1067">
        <v>30</v>
      </c>
      <c r="B32" s="357" t="s">
        <v>5100</v>
      </c>
      <c r="C32" s="357" t="s">
        <v>6016</v>
      </c>
      <c r="D32" s="357" t="s">
        <v>5957</v>
      </c>
      <c r="E32" s="357" t="s">
        <v>5045</v>
      </c>
      <c r="F32" s="357" t="s">
        <v>18</v>
      </c>
      <c r="G32" s="357"/>
      <c r="H32" s="357"/>
      <c r="I32" s="357"/>
      <c r="J32" s="357"/>
      <c r="K32" s="357"/>
      <c r="L32" s="357"/>
      <c r="M32" s="357" t="s">
        <v>113</v>
      </c>
      <c r="N32" s="357" t="s">
        <v>113</v>
      </c>
      <c r="O32" s="357" t="s">
        <v>5958</v>
      </c>
      <c r="P32" s="357"/>
      <c r="Q32" s="357"/>
      <c r="R32" s="357"/>
      <c r="S32" s="357"/>
      <c r="T32" s="357"/>
      <c r="U32" s="357" t="s">
        <v>6017</v>
      </c>
      <c r="V32" s="357" t="s">
        <v>68</v>
      </c>
      <c r="W32" s="357" t="s">
        <v>68</v>
      </c>
      <c r="X32" s="357" t="s">
        <v>68</v>
      </c>
      <c r="Y32" s="357" t="s">
        <v>68</v>
      </c>
      <c r="Z32" s="357" t="s">
        <v>69</v>
      </c>
      <c r="AA32" s="357"/>
      <c r="AB32" s="357">
        <v>18000000012</v>
      </c>
      <c r="AC32" s="358">
        <v>18</v>
      </c>
      <c r="AD32" s="358">
        <v>0</v>
      </c>
      <c r="AE32" s="358">
        <v>0</v>
      </c>
      <c r="AF32" s="1062">
        <v>28.8</v>
      </c>
      <c r="AG32" s="1062">
        <v>0</v>
      </c>
      <c r="AH32" s="1062">
        <f t="shared" si="0"/>
        <v>28.8</v>
      </c>
      <c r="AI32" s="1062">
        <f t="shared" si="1"/>
        <v>30.816000000000003</v>
      </c>
    </row>
    <row r="33" spans="1:35" s="359" customFormat="1">
      <c r="A33" s="1067">
        <v>31</v>
      </c>
      <c r="B33" s="357" t="s">
        <v>5100</v>
      </c>
      <c r="C33" s="357" t="s">
        <v>6018</v>
      </c>
      <c r="D33" s="357" t="s">
        <v>5957</v>
      </c>
      <c r="E33" s="357" t="s">
        <v>5045</v>
      </c>
      <c r="F33" s="357" t="s">
        <v>18</v>
      </c>
      <c r="G33" s="357"/>
      <c r="H33" s="357"/>
      <c r="I33" s="357"/>
      <c r="J33" s="357"/>
      <c r="K33" s="357"/>
      <c r="L33" s="357"/>
      <c r="M33" s="357" t="s">
        <v>113</v>
      </c>
      <c r="N33" s="357" t="s">
        <v>113</v>
      </c>
      <c r="O33" s="357" t="s">
        <v>5958</v>
      </c>
      <c r="P33" s="357"/>
      <c r="Q33" s="357"/>
      <c r="R33" s="357"/>
      <c r="S33" s="357"/>
      <c r="T33" s="357"/>
      <c r="U33" s="357" t="s">
        <v>6019</v>
      </c>
      <c r="V33" s="357" t="s">
        <v>68</v>
      </c>
      <c r="W33" s="357" t="s">
        <v>68</v>
      </c>
      <c r="X33" s="357" t="s">
        <v>68</v>
      </c>
      <c r="Y33" s="357" t="s">
        <v>68</v>
      </c>
      <c r="Z33" s="357" t="s">
        <v>69</v>
      </c>
      <c r="AA33" s="357"/>
      <c r="AB33" s="357">
        <v>18000000012</v>
      </c>
      <c r="AC33" s="358">
        <v>18</v>
      </c>
      <c r="AD33" s="358">
        <v>0</v>
      </c>
      <c r="AE33" s="358">
        <v>0</v>
      </c>
      <c r="AF33" s="1062">
        <v>28.8</v>
      </c>
      <c r="AG33" s="1062">
        <v>0</v>
      </c>
      <c r="AH33" s="1062">
        <f t="shared" si="0"/>
        <v>28.8</v>
      </c>
      <c r="AI33" s="1062">
        <f t="shared" si="1"/>
        <v>30.816000000000003</v>
      </c>
    </row>
    <row r="34" spans="1:35" s="359" customFormat="1">
      <c r="A34" s="1067">
        <v>32</v>
      </c>
      <c r="B34" s="357" t="s">
        <v>5100</v>
      </c>
      <c r="C34" s="357" t="s">
        <v>6020</v>
      </c>
      <c r="D34" s="357" t="s">
        <v>5957</v>
      </c>
      <c r="E34" s="357" t="s">
        <v>5045</v>
      </c>
      <c r="F34" s="357" t="s">
        <v>18</v>
      </c>
      <c r="G34" s="357"/>
      <c r="H34" s="357"/>
      <c r="I34" s="357"/>
      <c r="J34" s="357"/>
      <c r="K34" s="357"/>
      <c r="L34" s="357"/>
      <c r="M34" s="357" t="s">
        <v>113</v>
      </c>
      <c r="N34" s="357" t="s">
        <v>113</v>
      </c>
      <c r="O34" s="357" t="s">
        <v>5958</v>
      </c>
      <c r="P34" s="357"/>
      <c r="Q34" s="357"/>
      <c r="R34" s="357"/>
      <c r="S34" s="357"/>
      <c r="T34" s="357"/>
      <c r="U34" s="357" t="s">
        <v>6021</v>
      </c>
      <c r="V34" s="357" t="s">
        <v>68</v>
      </c>
      <c r="W34" s="357" t="s">
        <v>68</v>
      </c>
      <c r="X34" s="357" t="s">
        <v>68</v>
      </c>
      <c r="Y34" s="357" t="s">
        <v>68</v>
      </c>
      <c r="Z34" s="357" t="s">
        <v>69</v>
      </c>
      <c r="AA34" s="357"/>
      <c r="AB34" s="357">
        <v>18000000012</v>
      </c>
      <c r="AC34" s="358">
        <v>18</v>
      </c>
      <c r="AD34" s="358">
        <v>0</v>
      </c>
      <c r="AE34" s="358">
        <v>0</v>
      </c>
      <c r="AF34" s="1062">
        <v>28.8</v>
      </c>
      <c r="AG34" s="1062">
        <v>0</v>
      </c>
      <c r="AH34" s="1062">
        <f t="shared" si="0"/>
        <v>28.8</v>
      </c>
      <c r="AI34" s="1062">
        <f t="shared" si="1"/>
        <v>30.816000000000003</v>
      </c>
    </row>
    <row r="35" spans="1:35" s="359" customFormat="1">
      <c r="A35" s="1067">
        <v>33</v>
      </c>
      <c r="B35" s="357" t="s">
        <v>5100</v>
      </c>
      <c r="C35" s="357" t="s">
        <v>6022</v>
      </c>
      <c r="D35" s="357" t="s">
        <v>5957</v>
      </c>
      <c r="E35" s="357" t="s">
        <v>5045</v>
      </c>
      <c r="F35" s="357" t="s">
        <v>18</v>
      </c>
      <c r="G35" s="357"/>
      <c r="H35" s="357"/>
      <c r="I35" s="357"/>
      <c r="J35" s="357"/>
      <c r="K35" s="357"/>
      <c r="L35" s="357"/>
      <c r="M35" s="357" t="s">
        <v>113</v>
      </c>
      <c r="N35" s="357" t="s">
        <v>113</v>
      </c>
      <c r="O35" s="357" t="s">
        <v>5958</v>
      </c>
      <c r="P35" s="357"/>
      <c r="Q35" s="357"/>
      <c r="R35" s="357"/>
      <c r="S35" s="357"/>
      <c r="T35" s="357"/>
      <c r="U35" s="357" t="s">
        <v>6023</v>
      </c>
      <c r="V35" s="357" t="s">
        <v>68</v>
      </c>
      <c r="W35" s="357" t="s">
        <v>68</v>
      </c>
      <c r="X35" s="357" t="s">
        <v>68</v>
      </c>
      <c r="Y35" s="357" t="s">
        <v>68</v>
      </c>
      <c r="Z35" s="357" t="s">
        <v>69</v>
      </c>
      <c r="AA35" s="357"/>
      <c r="AB35" s="357">
        <v>18000000012</v>
      </c>
      <c r="AC35" s="358">
        <v>18</v>
      </c>
      <c r="AD35" s="358">
        <v>0</v>
      </c>
      <c r="AE35" s="358">
        <v>0</v>
      </c>
      <c r="AF35" s="1062">
        <v>28.8</v>
      </c>
      <c r="AG35" s="1062">
        <v>0</v>
      </c>
      <c r="AH35" s="1062">
        <f t="shared" ref="AH35:AH66" si="2">AF35-AG35</f>
        <v>28.8</v>
      </c>
      <c r="AI35" s="1062">
        <f t="shared" si="1"/>
        <v>30.816000000000003</v>
      </c>
    </row>
    <row r="36" spans="1:35" s="359" customFormat="1">
      <c r="A36" s="1067">
        <v>34</v>
      </c>
      <c r="B36" s="357" t="s">
        <v>5100</v>
      </c>
      <c r="C36" s="357" t="s">
        <v>6024</v>
      </c>
      <c r="D36" s="357" t="s">
        <v>5957</v>
      </c>
      <c r="E36" s="357" t="s">
        <v>5045</v>
      </c>
      <c r="F36" s="357" t="s">
        <v>18</v>
      </c>
      <c r="G36" s="357"/>
      <c r="H36" s="357"/>
      <c r="I36" s="357"/>
      <c r="J36" s="357"/>
      <c r="K36" s="357"/>
      <c r="L36" s="357"/>
      <c r="M36" s="357" t="s">
        <v>113</v>
      </c>
      <c r="N36" s="357" t="s">
        <v>113</v>
      </c>
      <c r="O36" s="357" t="s">
        <v>5958</v>
      </c>
      <c r="P36" s="357"/>
      <c r="Q36" s="357"/>
      <c r="R36" s="357"/>
      <c r="S36" s="357"/>
      <c r="T36" s="357"/>
      <c r="U36" s="357" t="s">
        <v>6025</v>
      </c>
      <c r="V36" s="357" t="s">
        <v>68</v>
      </c>
      <c r="W36" s="357" t="s">
        <v>68</v>
      </c>
      <c r="X36" s="357" t="s">
        <v>68</v>
      </c>
      <c r="Y36" s="357" t="s">
        <v>68</v>
      </c>
      <c r="Z36" s="357" t="s">
        <v>69</v>
      </c>
      <c r="AA36" s="357"/>
      <c r="AB36" s="357">
        <v>18000000012</v>
      </c>
      <c r="AC36" s="358">
        <v>18</v>
      </c>
      <c r="AD36" s="358">
        <v>0</v>
      </c>
      <c r="AE36" s="358">
        <v>0</v>
      </c>
      <c r="AF36" s="1062">
        <v>28.8</v>
      </c>
      <c r="AG36" s="1062">
        <v>0</v>
      </c>
      <c r="AH36" s="1062">
        <f t="shared" si="2"/>
        <v>28.8</v>
      </c>
      <c r="AI36" s="1062">
        <f t="shared" si="1"/>
        <v>30.816000000000003</v>
      </c>
    </row>
    <row r="37" spans="1:35" s="359" customFormat="1">
      <c r="A37" s="1067">
        <v>35</v>
      </c>
      <c r="B37" s="357" t="s">
        <v>5100</v>
      </c>
      <c r="C37" s="357" t="s">
        <v>6026</v>
      </c>
      <c r="D37" s="357" t="s">
        <v>5957</v>
      </c>
      <c r="E37" s="357" t="s">
        <v>5045</v>
      </c>
      <c r="F37" s="357" t="s">
        <v>18</v>
      </c>
      <c r="G37" s="357"/>
      <c r="H37" s="357"/>
      <c r="I37" s="357"/>
      <c r="J37" s="357"/>
      <c r="K37" s="357"/>
      <c r="L37" s="357"/>
      <c r="M37" s="357" t="s">
        <v>113</v>
      </c>
      <c r="N37" s="357" t="s">
        <v>113</v>
      </c>
      <c r="O37" s="357" t="s">
        <v>5958</v>
      </c>
      <c r="P37" s="357"/>
      <c r="Q37" s="357"/>
      <c r="R37" s="357"/>
      <c r="S37" s="357"/>
      <c r="T37" s="357"/>
      <c r="U37" s="357" t="s">
        <v>6027</v>
      </c>
      <c r="V37" s="357" t="s">
        <v>68</v>
      </c>
      <c r="W37" s="357" t="s">
        <v>68</v>
      </c>
      <c r="X37" s="357" t="s">
        <v>68</v>
      </c>
      <c r="Y37" s="357" t="s">
        <v>68</v>
      </c>
      <c r="Z37" s="357" t="s">
        <v>69</v>
      </c>
      <c r="AA37" s="357"/>
      <c r="AB37" s="357">
        <v>18000000012</v>
      </c>
      <c r="AC37" s="358">
        <v>18</v>
      </c>
      <c r="AD37" s="358">
        <v>0</v>
      </c>
      <c r="AE37" s="358">
        <v>0</v>
      </c>
      <c r="AF37" s="1062">
        <v>28.8</v>
      </c>
      <c r="AG37" s="1062">
        <v>0</v>
      </c>
      <c r="AH37" s="1062">
        <f t="shared" si="2"/>
        <v>28.8</v>
      </c>
      <c r="AI37" s="1062">
        <f t="shared" si="1"/>
        <v>30.816000000000003</v>
      </c>
    </row>
    <row r="38" spans="1:35" s="359" customFormat="1">
      <c r="A38" s="1067">
        <v>36</v>
      </c>
      <c r="B38" s="357" t="s">
        <v>5100</v>
      </c>
      <c r="C38" s="357" t="s">
        <v>6028</v>
      </c>
      <c r="D38" s="357" t="s">
        <v>5957</v>
      </c>
      <c r="E38" s="357" t="s">
        <v>5045</v>
      </c>
      <c r="F38" s="357" t="s">
        <v>18</v>
      </c>
      <c r="G38" s="357"/>
      <c r="H38" s="357"/>
      <c r="I38" s="357"/>
      <c r="J38" s="357"/>
      <c r="K38" s="357"/>
      <c r="L38" s="357"/>
      <c r="M38" s="357" t="s">
        <v>113</v>
      </c>
      <c r="N38" s="357" t="s">
        <v>113</v>
      </c>
      <c r="O38" s="357" t="s">
        <v>5958</v>
      </c>
      <c r="P38" s="357"/>
      <c r="Q38" s="357"/>
      <c r="R38" s="357"/>
      <c r="S38" s="357"/>
      <c r="T38" s="357"/>
      <c r="U38" s="357" t="s">
        <v>6029</v>
      </c>
      <c r="V38" s="357" t="s">
        <v>68</v>
      </c>
      <c r="W38" s="357" t="s">
        <v>68</v>
      </c>
      <c r="X38" s="357" t="s">
        <v>68</v>
      </c>
      <c r="Y38" s="357" t="s">
        <v>68</v>
      </c>
      <c r="Z38" s="357" t="s">
        <v>69</v>
      </c>
      <c r="AA38" s="357"/>
      <c r="AB38" s="357">
        <v>18000000012</v>
      </c>
      <c r="AC38" s="358">
        <v>18</v>
      </c>
      <c r="AD38" s="358">
        <v>0</v>
      </c>
      <c r="AE38" s="358">
        <v>0</v>
      </c>
      <c r="AF38" s="1062">
        <v>28.8</v>
      </c>
      <c r="AG38" s="1062">
        <v>0</v>
      </c>
      <c r="AH38" s="1062">
        <f t="shared" si="2"/>
        <v>28.8</v>
      </c>
      <c r="AI38" s="1062">
        <f t="shared" si="1"/>
        <v>30.816000000000003</v>
      </c>
    </row>
    <row r="39" spans="1:35" s="359" customFormat="1">
      <c r="A39" s="1067">
        <v>37</v>
      </c>
      <c r="B39" s="357" t="s">
        <v>5100</v>
      </c>
      <c r="C39" s="357" t="s">
        <v>6030</v>
      </c>
      <c r="D39" s="357" t="s">
        <v>5957</v>
      </c>
      <c r="E39" s="357" t="s">
        <v>5045</v>
      </c>
      <c r="F39" s="357" t="s">
        <v>18</v>
      </c>
      <c r="G39" s="357"/>
      <c r="H39" s="357"/>
      <c r="I39" s="357"/>
      <c r="J39" s="357"/>
      <c r="K39" s="357"/>
      <c r="L39" s="357"/>
      <c r="M39" s="357" t="s">
        <v>113</v>
      </c>
      <c r="N39" s="357" t="s">
        <v>113</v>
      </c>
      <c r="O39" s="357" t="s">
        <v>5958</v>
      </c>
      <c r="P39" s="357"/>
      <c r="Q39" s="357"/>
      <c r="R39" s="357"/>
      <c r="S39" s="357"/>
      <c r="T39" s="357"/>
      <c r="U39" s="357" t="s">
        <v>6031</v>
      </c>
      <c r="V39" s="357" t="s">
        <v>68</v>
      </c>
      <c r="W39" s="357" t="s">
        <v>68</v>
      </c>
      <c r="X39" s="357" t="s">
        <v>68</v>
      </c>
      <c r="Y39" s="357" t="s">
        <v>68</v>
      </c>
      <c r="Z39" s="357" t="s">
        <v>69</v>
      </c>
      <c r="AA39" s="357"/>
      <c r="AB39" s="357">
        <v>18000000012</v>
      </c>
      <c r="AC39" s="358">
        <v>18</v>
      </c>
      <c r="AD39" s="358">
        <v>0</v>
      </c>
      <c r="AE39" s="358">
        <v>0</v>
      </c>
      <c r="AF39" s="1062">
        <v>28.8</v>
      </c>
      <c r="AG39" s="1062">
        <v>0</v>
      </c>
      <c r="AH39" s="1062">
        <f t="shared" si="2"/>
        <v>28.8</v>
      </c>
      <c r="AI39" s="1062">
        <f t="shared" si="1"/>
        <v>30.816000000000003</v>
      </c>
    </row>
    <row r="40" spans="1:35" s="359" customFormat="1">
      <c r="A40" s="1067">
        <v>38</v>
      </c>
      <c r="B40" s="357" t="s">
        <v>5100</v>
      </c>
      <c r="C40" s="357" t="s">
        <v>6032</v>
      </c>
      <c r="D40" s="357" t="s">
        <v>5957</v>
      </c>
      <c r="E40" s="357" t="s">
        <v>5045</v>
      </c>
      <c r="F40" s="357" t="s">
        <v>18</v>
      </c>
      <c r="G40" s="357"/>
      <c r="H40" s="357"/>
      <c r="I40" s="357"/>
      <c r="J40" s="357"/>
      <c r="K40" s="357"/>
      <c r="L40" s="357"/>
      <c r="M40" s="357" t="s">
        <v>113</v>
      </c>
      <c r="N40" s="357" t="s">
        <v>113</v>
      </c>
      <c r="O40" s="357" t="s">
        <v>5958</v>
      </c>
      <c r="P40" s="357"/>
      <c r="Q40" s="357"/>
      <c r="R40" s="357"/>
      <c r="S40" s="357"/>
      <c r="T40" s="357"/>
      <c r="U40" s="357" t="s">
        <v>6033</v>
      </c>
      <c r="V40" s="357" t="s">
        <v>68</v>
      </c>
      <c r="W40" s="357" t="s">
        <v>68</v>
      </c>
      <c r="X40" s="357" t="s">
        <v>68</v>
      </c>
      <c r="Y40" s="357" t="s">
        <v>68</v>
      </c>
      <c r="Z40" s="357" t="s">
        <v>69</v>
      </c>
      <c r="AA40" s="357"/>
      <c r="AB40" s="357">
        <v>18000000012</v>
      </c>
      <c r="AC40" s="358">
        <v>18</v>
      </c>
      <c r="AD40" s="358">
        <v>0</v>
      </c>
      <c r="AE40" s="358">
        <v>0</v>
      </c>
      <c r="AF40" s="1062">
        <v>28.8</v>
      </c>
      <c r="AG40" s="1062">
        <v>0</v>
      </c>
      <c r="AH40" s="1062">
        <f t="shared" si="2"/>
        <v>28.8</v>
      </c>
      <c r="AI40" s="1062">
        <f t="shared" si="1"/>
        <v>30.816000000000003</v>
      </c>
    </row>
    <row r="41" spans="1:35" s="359" customFormat="1">
      <c r="A41" s="1067">
        <v>39</v>
      </c>
      <c r="B41" s="357" t="s">
        <v>5100</v>
      </c>
      <c r="C41" s="357" t="s">
        <v>6034</v>
      </c>
      <c r="D41" s="357" t="s">
        <v>5957</v>
      </c>
      <c r="E41" s="357" t="s">
        <v>5045</v>
      </c>
      <c r="F41" s="357" t="s">
        <v>18</v>
      </c>
      <c r="G41" s="357"/>
      <c r="H41" s="357"/>
      <c r="I41" s="357"/>
      <c r="J41" s="357"/>
      <c r="K41" s="357"/>
      <c r="L41" s="357"/>
      <c r="M41" s="357" t="s">
        <v>113</v>
      </c>
      <c r="N41" s="357" t="s">
        <v>113</v>
      </c>
      <c r="O41" s="357" t="s">
        <v>5958</v>
      </c>
      <c r="P41" s="357"/>
      <c r="Q41" s="357"/>
      <c r="R41" s="357"/>
      <c r="S41" s="357"/>
      <c r="T41" s="357"/>
      <c r="U41" s="357" t="s">
        <v>6035</v>
      </c>
      <c r="V41" s="357" t="s">
        <v>68</v>
      </c>
      <c r="W41" s="357" t="s">
        <v>68</v>
      </c>
      <c r="X41" s="357" t="s">
        <v>68</v>
      </c>
      <c r="Y41" s="357" t="s">
        <v>68</v>
      </c>
      <c r="Z41" s="357" t="s">
        <v>69</v>
      </c>
      <c r="AA41" s="357"/>
      <c r="AB41" s="357">
        <v>18000000012</v>
      </c>
      <c r="AC41" s="358">
        <v>18</v>
      </c>
      <c r="AD41" s="358">
        <v>0</v>
      </c>
      <c r="AE41" s="358">
        <v>0</v>
      </c>
      <c r="AF41" s="1062">
        <v>28.8</v>
      </c>
      <c r="AG41" s="1062">
        <v>0</v>
      </c>
      <c r="AH41" s="1062">
        <f t="shared" si="2"/>
        <v>28.8</v>
      </c>
      <c r="AI41" s="1062">
        <f t="shared" si="1"/>
        <v>30.816000000000003</v>
      </c>
    </row>
    <row r="42" spans="1:35" s="359" customFormat="1">
      <c r="A42" s="1067">
        <v>40</v>
      </c>
      <c r="B42" s="357" t="s">
        <v>5100</v>
      </c>
      <c r="C42" s="357" t="s">
        <v>6036</v>
      </c>
      <c r="D42" s="357" t="s">
        <v>5957</v>
      </c>
      <c r="E42" s="357" t="s">
        <v>5045</v>
      </c>
      <c r="F42" s="357" t="s">
        <v>18</v>
      </c>
      <c r="G42" s="357"/>
      <c r="H42" s="357"/>
      <c r="I42" s="357"/>
      <c r="J42" s="357"/>
      <c r="K42" s="357"/>
      <c r="L42" s="357"/>
      <c r="M42" s="357" t="s">
        <v>113</v>
      </c>
      <c r="N42" s="357" t="s">
        <v>113</v>
      </c>
      <c r="O42" s="357" t="s">
        <v>5958</v>
      </c>
      <c r="P42" s="357"/>
      <c r="Q42" s="357"/>
      <c r="R42" s="357"/>
      <c r="S42" s="357"/>
      <c r="T42" s="357"/>
      <c r="U42" s="357" t="s">
        <v>6037</v>
      </c>
      <c r="V42" s="357" t="s">
        <v>68</v>
      </c>
      <c r="W42" s="357" t="s">
        <v>68</v>
      </c>
      <c r="X42" s="357" t="s">
        <v>68</v>
      </c>
      <c r="Y42" s="357" t="s">
        <v>68</v>
      </c>
      <c r="Z42" s="357" t="s">
        <v>69</v>
      </c>
      <c r="AA42" s="357"/>
      <c r="AB42" s="357">
        <v>18000000012</v>
      </c>
      <c r="AC42" s="358">
        <v>18</v>
      </c>
      <c r="AD42" s="358">
        <v>0</v>
      </c>
      <c r="AE42" s="358">
        <v>0</v>
      </c>
      <c r="AF42" s="1062">
        <v>28.8</v>
      </c>
      <c r="AG42" s="1062">
        <v>0</v>
      </c>
      <c r="AH42" s="1062">
        <f t="shared" si="2"/>
        <v>28.8</v>
      </c>
      <c r="AI42" s="1062">
        <f t="shared" si="1"/>
        <v>30.816000000000003</v>
      </c>
    </row>
    <row r="43" spans="1:35" s="359" customFormat="1">
      <c r="A43" s="1067">
        <v>41</v>
      </c>
      <c r="B43" s="357" t="s">
        <v>5100</v>
      </c>
      <c r="C43" s="357" t="s">
        <v>6038</v>
      </c>
      <c r="D43" s="357" t="s">
        <v>5957</v>
      </c>
      <c r="E43" s="357" t="s">
        <v>5045</v>
      </c>
      <c r="F43" s="357" t="s">
        <v>18</v>
      </c>
      <c r="G43" s="357"/>
      <c r="H43" s="357"/>
      <c r="I43" s="357"/>
      <c r="J43" s="357"/>
      <c r="K43" s="357"/>
      <c r="L43" s="357"/>
      <c r="M43" s="357" t="s">
        <v>113</v>
      </c>
      <c r="N43" s="357" t="s">
        <v>113</v>
      </c>
      <c r="O43" s="357" t="s">
        <v>5958</v>
      </c>
      <c r="P43" s="357"/>
      <c r="Q43" s="357"/>
      <c r="R43" s="357"/>
      <c r="S43" s="357"/>
      <c r="T43" s="357"/>
      <c r="U43" s="357" t="s">
        <v>6039</v>
      </c>
      <c r="V43" s="357" t="s">
        <v>68</v>
      </c>
      <c r="W43" s="357" t="s">
        <v>68</v>
      </c>
      <c r="X43" s="357" t="s">
        <v>68</v>
      </c>
      <c r="Y43" s="357" t="s">
        <v>68</v>
      </c>
      <c r="Z43" s="357" t="s">
        <v>69</v>
      </c>
      <c r="AA43" s="357"/>
      <c r="AB43" s="357">
        <v>18000000012</v>
      </c>
      <c r="AC43" s="358">
        <v>18</v>
      </c>
      <c r="AD43" s="358">
        <v>0</v>
      </c>
      <c r="AE43" s="358">
        <v>0</v>
      </c>
      <c r="AF43" s="1062">
        <v>28.8</v>
      </c>
      <c r="AG43" s="1062">
        <v>0</v>
      </c>
      <c r="AH43" s="1062">
        <f t="shared" si="2"/>
        <v>28.8</v>
      </c>
      <c r="AI43" s="1062">
        <f t="shared" si="1"/>
        <v>30.816000000000003</v>
      </c>
    </row>
    <row r="44" spans="1:35" s="359" customFormat="1">
      <c r="A44" s="1067">
        <v>42</v>
      </c>
      <c r="B44" s="357" t="s">
        <v>5100</v>
      </c>
      <c r="C44" s="357" t="s">
        <v>6040</v>
      </c>
      <c r="D44" s="357" t="s">
        <v>5957</v>
      </c>
      <c r="E44" s="357" t="s">
        <v>5045</v>
      </c>
      <c r="F44" s="357" t="s">
        <v>18</v>
      </c>
      <c r="G44" s="357"/>
      <c r="H44" s="357"/>
      <c r="I44" s="357"/>
      <c r="J44" s="357"/>
      <c r="K44" s="357"/>
      <c r="L44" s="357"/>
      <c r="M44" s="357" t="s">
        <v>113</v>
      </c>
      <c r="N44" s="357" t="s">
        <v>113</v>
      </c>
      <c r="O44" s="357" t="s">
        <v>5958</v>
      </c>
      <c r="P44" s="357"/>
      <c r="Q44" s="357"/>
      <c r="R44" s="357"/>
      <c r="S44" s="357"/>
      <c r="T44" s="357"/>
      <c r="U44" s="357" t="s">
        <v>6041</v>
      </c>
      <c r="V44" s="357" t="s">
        <v>68</v>
      </c>
      <c r="W44" s="357" t="s">
        <v>68</v>
      </c>
      <c r="X44" s="357" t="s">
        <v>68</v>
      </c>
      <c r="Y44" s="357" t="s">
        <v>68</v>
      </c>
      <c r="Z44" s="357" t="s">
        <v>69</v>
      </c>
      <c r="AA44" s="357"/>
      <c r="AB44" s="357">
        <v>18000000012</v>
      </c>
      <c r="AC44" s="358">
        <v>18</v>
      </c>
      <c r="AD44" s="358">
        <v>0</v>
      </c>
      <c r="AE44" s="358">
        <v>0</v>
      </c>
      <c r="AF44" s="1062">
        <v>28.8</v>
      </c>
      <c r="AG44" s="1062">
        <v>0</v>
      </c>
      <c r="AH44" s="1062">
        <f t="shared" si="2"/>
        <v>28.8</v>
      </c>
      <c r="AI44" s="1062">
        <f t="shared" si="1"/>
        <v>30.816000000000003</v>
      </c>
    </row>
    <row r="45" spans="1:35" s="359" customFormat="1">
      <c r="A45" s="1067">
        <v>43</v>
      </c>
      <c r="B45" s="357" t="s">
        <v>5100</v>
      </c>
      <c r="C45" s="357" t="s">
        <v>6042</v>
      </c>
      <c r="D45" s="357" t="s">
        <v>5957</v>
      </c>
      <c r="E45" s="357" t="s">
        <v>5045</v>
      </c>
      <c r="F45" s="357" t="s">
        <v>18</v>
      </c>
      <c r="G45" s="357"/>
      <c r="H45" s="357"/>
      <c r="I45" s="357"/>
      <c r="J45" s="357"/>
      <c r="K45" s="357"/>
      <c r="L45" s="357"/>
      <c r="M45" s="357" t="s">
        <v>113</v>
      </c>
      <c r="N45" s="357" t="s">
        <v>113</v>
      </c>
      <c r="O45" s="357" t="s">
        <v>5958</v>
      </c>
      <c r="P45" s="357"/>
      <c r="Q45" s="357"/>
      <c r="R45" s="357"/>
      <c r="S45" s="357"/>
      <c r="T45" s="357"/>
      <c r="U45" s="357" t="s">
        <v>6043</v>
      </c>
      <c r="V45" s="357" t="s">
        <v>68</v>
      </c>
      <c r="W45" s="357" t="s">
        <v>68</v>
      </c>
      <c r="X45" s="357" t="s">
        <v>68</v>
      </c>
      <c r="Y45" s="357" t="s">
        <v>68</v>
      </c>
      <c r="Z45" s="357" t="s">
        <v>69</v>
      </c>
      <c r="AA45" s="357"/>
      <c r="AB45" s="357">
        <v>18000000012</v>
      </c>
      <c r="AC45" s="358">
        <v>18</v>
      </c>
      <c r="AD45" s="358">
        <v>0</v>
      </c>
      <c r="AE45" s="358">
        <v>0</v>
      </c>
      <c r="AF45" s="1062">
        <v>28.8</v>
      </c>
      <c r="AG45" s="1062">
        <v>0</v>
      </c>
      <c r="AH45" s="1062">
        <f t="shared" si="2"/>
        <v>28.8</v>
      </c>
      <c r="AI45" s="1062">
        <f t="shared" si="1"/>
        <v>30.816000000000003</v>
      </c>
    </row>
    <row r="46" spans="1:35" s="359" customFormat="1">
      <c r="A46" s="1067">
        <v>44</v>
      </c>
      <c r="B46" s="357" t="s">
        <v>5100</v>
      </c>
      <c r="C46" s="357" t="s">
        <v>6044</v>
      </c>
      <c r="D46" s="357" t="s">
        <v>5957</v>
      </c>
      <c r="E46" s="357" t="s">
        <v>5045</v>
      </c>
      <c r="F46" s="357" t="s">
        <v>18</v>
      </c>
      <c r="G46" s="357"/>
      <c r="H46" s="357"/>
      <c r="I46" s="357"/>
      <c r="J46" s="357"/>
      <c r="K46" s="357"/>
      <c r="L46" s="357"/>
      <c r="M46" s="357" t="s">
        <v>113</v>
      </c>
      <c r="N46" s="357" t="s">
        <v>113</v>
      </c>
      <c r="O46" s="357" t="s">
        <v>5958</v>
      </c>
      <c r="P46" s="357"/>
      <c r="Q46" s="357"/>
      <c r="R46" s="357"/>
      <c r="S46" s="357"/>
      <c r="T46" s="357"/>
      <c r="U46" s="357" t="s">
        <v>6045</v>
      </c>
      <c r="V46" s="357" t="s">
        <v>68</v>
      </c>
      <c r="W46" s="357" t="s">
        <v>68</v>
      </c>
      <c r="X46" s="357" t="s">
        <v>68</v>
      </c>
      <c r="Y46" s="357" t="s">
        <v>68</v>
      </c>
      <c r="Z46" s="357" t="s">
        <v>69</v>
      </c>
      <c r="AA46" s="357"/>
      <c r="AB46" s="357">
        <v>18000000012</v>
      </c>
      <c r="AC46" s="358">
        <v>18</v>
      </c>
      <c r="AD46" s="358">
        <v>0</v>
      </c>
      <c r="AE46" s="358">
        <v>0</v>
      </c>
      <c r="AF46" s="1062">
        <v>28.8</v>
      </c>
      <c r="AG46" s="1062">
        <v>0</v>
      </c>
      <c r="AH46" s="1062">
        <f t="shared" si="2"/>
        <v>28.8</v>
      </c>
      <c r="AI46" s="1062">
        <f t="shared" si="1"/>
        <v>30.816000000000003</v>
      </c>
    </row>
    <row r="47" spans="1:35" s="359" customFormat="1">
      <c r="A47" s="1067">
        <v>45</v>
      </c>
      <c r="B47" s="357" t="s">
        <v>5100</v>
      </c>
      <c r="C47" s="357" t="s">
        <v>6046</v>
      </c>
      <c r="D47" s="357" t="s">
        <v>5957</v>
      </c>
      <c r="E47" s="357" t="s">
        <v>5045</v>
      </c>
      <c r="F47" s="357" t="s">
        <v>18</v>
      </c>
      <c r="G47" s="357"/>
      <c r="H47" s="357"/>
      <c r="I47" s="357"/>
      <c r="J47" s="357"/>
      <c r="K47" s="357"/>
      <c r="L47" s="357"/>
      <c r="M47" s="357" t="s">
        <v>113</v>
      </c>
      <c r="N47" s="357" t="s">
        <v>113</v>
      </c>
      <c r="O47" s="357" t="s">
        <v>5958</v>
      </c>
      <c r="P47" s="357"/>
      <c r="Q47" s="357"/>
      <c r="R47" s="357"/>
      <c r="S47" s="357"/>
      <c r="T47" s="357"/>
      <c r="U47" s="357" t="s">
        <v>6047</v>
      </c>
      <c r="V47" s="357" t="s">
        <v>68</v>
      </c>
      <c r="W47" s="357" t="s">
        <v>68</v>
      </c>
      <c r="X47" s="357" t="s">
        <v>68</v>
      </c>
      <c r="Y47" s="357" t="s">
        <v>68</v>
      </c>
      <c r="Z47" s="357" t="s">
        <v>69</v>
      </c>
      <c r="AA47" s="357"/>
      <c r="AB47" s="357">
        <v>18000000012</v>
      </c>
      <c r="AC47" s="358">
        <v>18</v>
      </c>
      <c r="AD47" s="358">
        <v>0</v>
      </c>
      <c r="AE47" s="358">
        <v>0</v>
      </c>
      <c r="AF47" s="1062">
        <v>28.8</v>
      </c>
      <c r="AG47" s="1062">
        <v>0</v>
      </c>
      <c r="AH47" s="1062">
        <f t="shared" si="2"/>
        <v>28.8</v>
      </c>
      <c r="AI47" s="1062">
        <f t="shared" si="1"/>
        <v>30.816000000000003</v>
      </c>
    </row>
    <row r="48" spans="1:35" s="359" customFormat="1">
      <c r="A48" s="1067">
        <v>46</v>
      </c>
      <c r="B48" s="357" t="s">
        <v>5100</v>
      </c>
      <c r="C48" s="357" t="s">
        <v>6048</v>
      </c>
      <c r="D48" s="357" t="s">
        <v>5957</v>
      </c>
      <c r="E48" s="357" t="s">
        <v>5045</v>
      </c>
      <c r="F48" s="357" t="s">
        <v>18</v>
      </c>
      <c r="G48" s="357"/>
      <c r="H48" s="357"/>
      <c r="I48" s="357"/>
      <c r="J48" s="357"/>
      <c r="K48" s="357"/>
      <c r="L48" s="357"/>
      <c r="M48" s="357" t="s">
        <v>113</v>
      </c>
      <c r="N48" s="357" t="s">
        <v>113</v>
      </c>
      <c r="O48" s="357" t="s">
        <v>5958</v>
      </c>
      <c r="P48" s="357"/>
      <c r="Q48" s="357"/>
      <c r="R48" s="357"/>
      <c r="S48" s="357"/>
      <c r="T48" s="357"/>
      <c r="U48" s="357" t="s">
        <v>6049</v>
      </c>
      <c r="V48" s="357" t="s">
        <v>68</v>
      </c>
      <c r="W48" s="357" t="s">
        <v>68</v>
      </c>
      <c r="X48" s="357" t="s">
        <v>68</v>
      </c>
      <c r="Y48" s="357" t="s">
        <v>68</v>
      </c>
      <c r="Z48" s="357" t="s">
        <v>69</v>
      </c>
      <c r="AA48" s="357"/>
      <c r="AB48" s="357">
        <v>18000000012</v>
      </c>
      <c r="AC48" s="358">
        <v>18</v>
      </c>
      <c r="AD48" s="358">
        <v>0</v>
      </c>
      <c r="AE48" s="358">
        <v>0</v>
      </c>
      <c r="AF48" s="1062">
        <v>28.8</v>
      </c>
      <c r="AG48" s="1062">
        <v>0</v>
      </c>
      <c r="AH48" s="1062">
        <f t="shared" si="2"/>
        <v>28.8</v>
      </c>
      <c r="AI48" s="1062">
        <f t="shared" si="1"/>
        <v>30.816000000000003</v>
      </c>
    </row>
    <row r="49" spans="1:35" s="359" customFormat="1">
      <c r="A49" s="1067">
        <v>47</v>
      </c>
      <c r="B49" s="357" t="s">
        <v>5100</v>
      </c>
      <c r="C49" s="357" t="s">
        <v>6050</v>
      </c>
      <c r="D49" s="357" t="s">
        <v>5957</v>
      </c>
      <c r="E49" s="357" t="s">
        <v>5045</v>
      </c>
      <c r="F49" s="357" t="s">
        <v>18</v>
      </c>
      <c r="G49" s="357"/>
      <c r="H49" s="357"/>
      <c r="I49" s="357"/>
      <c r="J49" s="357"/>
      <c r="K49" s="357"/>
      <c r="L49" s="357"/>
      <c r="M49" s="357" t="s">
        <v>113</v>
      </c>
      <c r="N49" s="357" t="s">
        <v>113</v>
      </c>
      <c r="O49" s="357" t="s">
        <v>5958</v>
      </c>
      <c r="P49" s="357"/>
      <c r="Q49" s="357"/>
      <c r="R49" s="357"/>
      <c r="S49" s="357"/>
      <c r="T49" s="357"/>
      <c r="U49" s="357" t="s">
        <v>6051</v>
      </c>
      <c r="V49" s="357" t="s">
        <v>68</v>
      </c>
      <c r="W49" s="357" t="s">
        <v>68</v>
      </c>
      <c r="X49" s="357" t="s">
        <v>68</v>
      </c>
      <c r="Y49" s="357" t="s">
        <v>68</v>
      </c>
      <c r="Z49" s="357" t="s">
        <v>69</v>
      </c>
      <c r="AA49" s="357"/>
      <c r="AB49" s="357">
        <v>18000000012</v>
      </c>
      <c r="AC49" s="358">
        <v>18</v>
      </c>
      <c r="AD49" s="358">
        <v>0</v>
      </c>
      <c r="AE49" s="358">
        <v>0</v>
      </c>
      <c r="AF49" s="1062">
        <v>28.8</v>
      </c>
      <c r="AG49" s="1062">
        <v>0</v>
      </c>
      <c r="AH49" s="1062">
        <f t="shared" si="2"/>
        <v>28.8</v>
      </c>
      <c r="AI49" s="1062">
        <f t="shared" si="1"/>
        <v>30.816000000000003</v>
      </c>
    </row>
    <row r="50" spans="1:35" s="359" customFormat="1">
      <c r="A50" s="1067">
        <v>48</v>
      </c>
      <c r="B50" s="357" t="s">
        <v>5100</v>
      </c>
      <c r="C50" s="357" t="s">
        <v>6052</v>
      </c>
      <c r="D50" s="357" t="s">
        <v>5957</v>
      </c>
      <c r="E50" s="357" t="s">
        <v>5045</v>
      </c>
      <c r="F50" s="357" t="s">
        <v>18</v>
      </c>
      <c r="G50" s="357"/>
      <c r="H50" s="357"/>
      <c r="I50" s="357"/>
      <c r="J50" s="357"/>
      <c r="K50" s="357"/>
      <c r="L50" s="357"/>
      <c r="M50" s="357" t="s">
        <v>113</v>
      </c>
      <c r="N50" s="357" t="s">
        <v>113</v>
      </c>
      <c r="O50" s="357" t="s">
        <v>5958</v>
      </c>
      <c r="P50" s="357"/>
      <c r="Q50" s="357"/>
      <c r="R50" s="357"/>
      <c r="S50" s="357"/>
      <c r="T50" s="357"/>
      <c r="U50" s="357" t="s">
        <v>6053</v>
      </c>
      <c r="V50" s="357" t="s">
        <v>68</v>
      </c>
      <c r="W50" s="357" t="s">
        <v>68</v>
      </c>
      <c r="X50" s="357" t="s">
        <v>68</v>
      </c>
      <c r="Y50" s="357" t="s">
        <v>68</v>
      </c>
      <c r="Z50" s="357" t="s">
        <v>69</v>
      </c>
      <c r="AA50" s="357"/>
      <c r="AB50" s="357">
        <v>18000000012</v>
      </c>
      <c r="AC50" s="358">
        <v>18</v>
      </c>
      <c r="AD50" s="358">
        <v>0</v>
      </c>
      <c r="AE50" s="358">
        <v>0</v>
      </c>
      <c r="AF50" s="1062">
        <v>28.8</v>
      </c>
      <c r="AG50" s="1062">
        <v>0</v>
      </c>
      <c r="AH50" s="1062">
        <f t="shared" si="2"/>
        <v>28.8</v>
      </c>
      <c r="AI50" s="1062">
        <f t="shared" si="1"/>
        <v>30.816000000000003</v>
      </c>
    </row>
    <row r="51" spans="1:35" s="359" customFormat="1">
      <c r="A51" s="1067">
        <v>49</v>
      </c>
      <c r="B51" s="357" t="s">
        <v>5100</v>
      </c>
      <c r="C51" s="357" t="s">
        <v>6054</v>
      </c>
      <c r="D51" s="357" t="s">
        <v>5957</v>
      </c>
      <c r="E51" s="357" t="s">
        <v>5045</v>
      </c>
      <c r="F51" s="357" t="s">
        <v>6055</v>
      </c>
      <c r="G51" s="357"/>
      <c r="H51" s="357"/>
      <c r="I51" s="357"/>
      <c r="J51" s="357"/>
      <c r="K51" s="357"/>
      <c r="L51" s="357"/>
      <c r="M51" s="357" t="s">
        <v>113</v>
      </c>
      <c r="N51" s="357" t="s">
        <v>113</v>
      </c>
      <c r="O51" s="357" t="s">
        <v>5958</v>
      </c>
      <c r="P51" s="357"/>
      <c r="Q51" s="357"/>
      <c r="R51" s="357"/>
      <c r="S51" s="357"/>
      <c r="T51" s="357"/>
      <c r="U51" s="357" t="s">
        <v>6056</v>
      </c>
      <c r="V51" s="357" t="s">
        <v>68</v>
      </c>
      <c r="W51" s="357" t="s">
        <v>68</v>
      </c>
      <c r="X51" s="357" t="s">
        <v>68</v>
      </c>
      <c r="Y51" s="357" t="s">
        <v>68</v>
      </c>
      <c r="Z51" s="357" t="s">
        <v>69</v>
      </c>
      <c r="AA51" s="357"/>
      <c r="AB51" s="357">
        <v>18000000012</v>
      </c>
      <c r="AC51" s="358">
        <v>18</v>
      </c>
      <c r="AD51" s="358">
        <v>0</v>
      </c>
      <c r="AE51" s="358">
        <v>0</v>
      </c>
      <c r="AF51" s="1062">
        <v>28.8</v>
      </c>
      <c r="AG51" s="1062">
        <v>0</v>
      </c>
      <c r="AH51" s="1062">
        <f t="shared" si="2"/>
        <v>28.8</v>
      </c>
      <c r="AI51" s="1062">
        <f t="shared" si="1"/>
        <v>30.816000000000003</v>
      </c>
    </row>
    <row r="52" spans="1:35" s="359" customFormat="1">
      <c r="A52" s="1067">
        <v>50</v>
      </c>
      <c r="B52" s="357" t="s">
        <v>5100</v>
      </c>
      <c r="C52" s="357" t="s">
        <v>6057</v>
      </c>
      <c r="D52" s="357" t="s">
        <v>5957</v>
      </c>
      <c r="E52" s="357" t="s">
        <v>5045</v>
      </c>
      <c r="F52" s="357" t="s">
        <v>6055</v>
      </c>
      <c r="G52" s="357"/>
      <c r="H52" s="357"/>
      <c r="I52" s="357"/>
      <c r="J52" s="357"/>
      <c r="K52" s="357"/>
      <c r="L52" s="357"/>
      <c r="M52" s="357" t="s">
        <v>113</v>
      </c>
      <c r="N52" s="357" t="s">
        <v>113</v>
      </c>
      <c r="O52" s="357" t="s">
        <v>5958</v>
      </c>
      <c r="P52" s="357"/>
      <c r="Q52" s="357"/>
      <c r="R52" s="357"/>
      <c r="S52" s="357"/>
      <c r="T52" s="357"/>
      <c r="U52" s="357" t="s">
        <v>6058</v>
      </c>
      <c r="V52" s="357" t="s">
        <v>68</v>
      </c>
      <c r="W52" s="357" t="s">
        <v>68</v>
      </c>
      <c r="X52" s="357" t="s">
        <v>68</v>
      </c>
      <c r="Y52" s="357" t="s">
        <v>68</v>
      </c>
      <c r="Z52" s="357" t="s">
        <v>69</v>
      </c>
      <c r="AA52" s="357"/>
      <c r="AB52" s="357">
        <v>18000000012</v>
      </c>
      <c r="AC52" s="358">
        <v>18</v>
      </c>
      <c r="AD52" s="358">
        <v>0</v>
      </c>
      <c r="AE52" s="358">
        <v>0</v>
      </c>
      <c r="AF52" s="1062">
        <v>28.8</v>
      </c>
      <c r="AG52" s="1062">
        <v>0</v>
      </c>
      <c r="AH52" s="1062">
        <f t="shared" si="2"/>
        <v>28.8</v>
      </c>
      <c r="AI52" s="1062">
        <f t="shared" si="1"/>
        <v>30.816000000000003</v>
      </c>
    </row>
    <row r="53" spans="1:35" s="359" customFormat="1">
      <c r="A53" s="1067">
        <v>51</v>
      </c>
      <c r="B53" s="357" t="s">
        <v>5100</v>
      </c>
      <c r="C53" s="357" t="s">
        <v>6059</v>
      </c>
      <c r="D53" s="357" t="s">
        <v>5957</v>
      </c>
      <c r="E53" s="357" t="s">
        <v>5045</v>
      </c>
      <c r="F53" s="357" t="s">
        <v>6060</v>
      </c>
      <c r="G53" s="357"/>
      <c r="H53" s="357"/>
      <c r="I53" s="357"/>
      <c r="J53" s="357"/>
      <c r="K53" s="357"/>
      <c r="L53" s="357"/>
      <c r="M53" s="357" t="s">
        <v>113</v>
      </c>
      <c r="N53" s="357" t="s">
        <v>113</v>
      </c>
      <c r="O53" s="357" t="s">
        <v>5958</v>
      </c>
      <c r="P53" s="357"/>
      <c r="Q53" s="357"/>
      <c r="R53" s="357"/>
      <c r="S53" s="357"/>
      <c r="T53" s="357"/>
      <c r="U53" s="357" t="s">
        <v>6061</v>
      </c>
      <c r="V53" s="357" t="s">
        <v>68</v>
      </c>
      <c r="W53" s="357" t="s">
        <v>68</v>
      </c>
      <c r="X53" s="357" t="s">
        <v>68</v>
      </c>
      <c r="Y53" s="357" t="s">
        <v>68</v>
      </c>
      <c r="Z53" s="357" t="s">
        <v>69</v>
      </c>
      <c r="AA53" s="357"/>
      <c r="AB53" s="357">
        <v>18000000012</v>
      </c>
      <c r="AC53" s="358">
        <v>18</v>
      </c>
      <c r="AD53" s="358">
        <v>0</v>
      </c>
      <c r="AE53" s="358">
        <v>0</v>
      </c>
      <c r="AF53" s="1062">
        <v>28.8</v>
      </c>
      <c r="AG53" s="1062">
        <v>0</v>
      </c>
      <c r="AH53" s="1062">
        <f t="shared" si="2"/>
        <v>28.8</v>
      </c>
      <c r="AI53" s="1062">
        <f t="shared" si="1"/>
        <v>30.816000000000003</v>
      </c>
    </row>
    <row r="54" spans="1:35" s="359" customFormat="1">
      <c r="A54" s="1067">
        <v>52</v>
      </c>
      <c r="B54" s="357" t="s">
        <v>5100</v>
      </c>
      <c r="C54" s="357" t="s">
        <v>6062</v>
      </c>
      <c r="D54" s="357" t="s">
        <v>5957</v>
      </c>
      <c r="E54" s="357" t="s">
        <v>5045</v>
      </c>
      <c r="F54" s="357" t="s">
        <v>6060</v>
      </c>
      <c r="G54" s="357"/>
      <c r="H54" s="357"/>
      <c r="I54" s="357"/>
      <c r="J54" s="357"/>
      <c r="K54" s="357"/>
      <c r="L54" s="357"/>
      <c r="M54" s="357" t="s">
        <v>113</v>
      </c>
      <c r="N54" s="357" t="s">
        <v>113</v>
      </c>
      <c r="O54" s="357" t="s">
        <v>5958</v>
      </c>
      <c r="P54" s="357"/>
      <c r="Q54" s="357"/>
      <c r="R54" s="357"/>
      <c r="S54" s="357"/>
      <c r="T54" s="357"/>
      <c r="U54" s="357" t="s">
        <v>6063</v>
      </c>
      <c r="V54" s="357" t="s">
        <v>68</v>
      </c>
      <c r="W54" s="357" t="s">
        <v>68</v>
      </c>
      <c r="X54" s="357" t="s">
        <v>68</v>
      </c>
      <c r="Y54" s="357" t="s">
        <v>68</v>
      </c>
      <c r="Z54" s="357" t="s">
        <v>69</v>
      </c>
      <c r="AA54" s="357"/>
      <c r="AB54" s="357">
        <v>18000000012</v>
      </c>
      <c r="AC54" s="358">
        <v>18</v>
      </c>
      <c r="AD54" s="358">
        <v>0</v>
      </c>
      <c r="AE54" s="358">
        <v>0</v>
      </c>
      <c r="AF54" s="1062">
        <v>28.8</v>
      </c>
      <c r="AG54" s="1062">
        <v>0</v>
      </c>
      <c r="AH54" s="1062">
        <f t="shared" si="2"/>
        <v>28.8</v>
      </c>
      <c r="AI54" s="1062">
        <f t="shared" si="1"/>
        <v>30.816000000000003</v>
      </c>
    </row>
    <row r="55" spans="1:35" s="359" customFormat="1">
      <c r="A55" s="1067">
        <v>53</v>
      </c>
      <c r="B55" s="357" t="s">
        <v>5100</v>
      </c>
      <c r="C55" s="357" t="s">
        <v>6064</v>
      </c>
      <c r="D55" s="357" t="s">
        <v>5957</v>
      </c>
      <c r="E55" s="357" t="s">
        <v>5045</v>
      </c>
      <c r="F55" s="357" t="s">
        <v>6060</v>
      </c>
      <c r="G55" s="357"/>
      <c r="H55" s="357"/>
      <c r="I55" s="357"/>
      <c r="J55" s="357"/>
      <c r="K55" s="357"/>
      <c r="L55" s="357"/>
      <c r="M55" s="357" t="s">
        <v>113</v>
      </c>
      <c r="N55" s="357" t="s">
        <v>113</v>
      </c>
      <c r="O55" s="357" t="s">
        <v>5958</v>
      </c>
      <c r="P55" s="357"/>
      <c r="Q55" s="357"/>
      <c r="R55" s="357"/>
      <c r="S55" s="357"/>
      <c r="T55" s="357"/>
      <c r="U55" s="357" t="s">
        <v>6065</v>
      </c>
      <c r="V55" s="357" t="s">
        <v>68</v>
      </c>
      <c r="W55" s="357" t="s">
        <v>68</v>
      </c>
      <c r="X55" s="357" t="s">
        <v>68</v>
      </c>
      <c r="Y55" s="357" t="s">
        <v>68</v>
      </c>
      <c r="Z55" s="357" t="s">
        <v>69</v>
      </c>
      <c r="AA55" s="357"/>
      <c r="AB55" s="357">
        <v>18000000012</v>
      </c>
      <c r="AC55" s="358">
        <v>18</v>
      </c>
      <c r="AD55" s="358">
        <v>0</v>
      </c>
      <c r="AE55" s="358">
        <v>0</v>
      </c>
      <c r="AF55" s="1062">
        <v>28.8</v>
      </c>
      <c r="AG55" s="1062">
        <v>0</v>
      </c>
      <c r="AH55" s="1062">
        <f t="shared" si="2"/>
        <v>28.8</v>
      </c>
      <c r="AI55" s="1062">
        <f t="shared" si="1"/>
        <v>30.816000000000003</v>
      </c>
    </row>
    <row r="56" spans="1:35" s="359" customFormat="1">
      <c r="A56" s="1067">
        <v>54</v>
      </c>
      <c r="B56" s="357" t="s">
        <v>5100</v>
      </c>
      <c r="C56" s="357" t="s">
        <v>6066</v>
      </c>
      <c r="D56" s="357" t="s">
        <v>5957</v>
      </c>
      <c r="E56" s="357" t="s">
        <v>5045</v>
      </c>
      <c r="F56" s="357" t="s">
        <v>6060</v>
      </c>
      <c r="G56" s="357"/>
      <c r="H56" s="357"/>
      <c r="I56" s="357"/>
      <c r="J56" s="357"/>
      <c r="K56" s="357"/>
      <c r="L56" s="357"/>
      <c r="M56" s="357" t="s">
        <v>113</v>
      </c>
      <c r="N56" s="357" t="s">
        <v>113</v>
      </c>
      <c r="O56" s="357" t="s">
        <v>5958</v>
      </c>
      <c r="P56" s="357"/>
      <c r="Q56" s="357"/>
      <c r="R56" s="357"/>
      <c r="S56" s="357"/>
      <c r="T56" s="357"/>
      <c r="U56" s="357" t="s">
        <v>6067</v>
      </c>
      <c r="V56" s="357" t="s">
        <v>68</v>
      </c>
      <c r="W56" s="357" t="s">
        <v>68</v>
      </c>
      <c r="X56" s="357" t="s">
        <v>68</v>
      </c>
      <c r="Y56" s="357" t="s">
        <v>68</v>
      </c>
      <c r="Z56" s="357" t="s">
        <v>69</v>
      </c>
      <c r="AA56" s="357"/>
      <c r="AB56" s="357">
        <v>18000000012</v>
      </c>
      <c r="AC56" s="358">
        <v>18</v>
      </c>
      <c r="AD56" s="358">
        <v>0</v>
      </c>
      <c r="AE56" s="358">
        <v>0</v>
      </c>
      <c r="AF56" s="1062">
        <v>28.8</v>
      </c>
      <c r="AG56" s="1062">
        <v>0</v>
      </c>
      <c r="AH56" s="1062">
        <f t="shared" si="2"/>
        <v>28.8</v>
      </c>
      <c r="AI56" s="1062">
        <f t="shared" si="1"/>
        <v>30.816000000000003</v>
      </c>
    </row>
    <row r="57" spans="1:35" s="359" customFormat="1">
      <c r="A57" s="1067">
        <v>55</v>
      </c>
      <c r="B57" s="357" t="s">
        <v>5100</v>
      </c>
      <c r="C57" s="357" t="s">
        <v>6068</v>
      </c>
      <c r="D57" s="357" t="s">
        <v>5957</v>
      </c>
      <c r="E57" s="357" t="s">
        <v>5045</v>
      </c>
      <c r="F57" s="357" t="s">
        <v>6060</v>
      </c>
      <c r="G57" s="357"/>
      <c r="H57" s="357"/>
      <c r="I57" s="357"/>
      <c r="J57" s="357"/>
      <c r="K57" s="357"/>
      <c r="L57" s="357"/>
      <c r="M57" s="357" t="s">
        <v>113</v>
      </c>
      <c r="N57" s="357" t="s">
        <v>113</v>
      </c>
      <c r="O57" s="357" t="s">
        <v>5958</v>
      </c>
      <c r="P57" s="357"/>
      <c r="Q57" s="357"/>
      <c r="R57" s="357"/>
      <c r="S57" s="357"/>
      <c r="T57" s="357"/>
      <c r="U57" s="357" t="s">
        <v>6069</v>
      </c>
      <c r="V57" s="357" t="s">
        <v>68</v>
      </c>
      <c r="W57" s="357" t="s">
        <v>68</v>
      </c>
      <c r="X57" s="357" t="s">
        <v>68</v>
      </c>
      <c r="Y57" s="357" t="s">
        <v>68</v>
      </c>
      <c r="Z57" s="357" t="s">
        <v>69</v>
      </c>
      <c r="AA57" s="357"/>
      <c r="AB57" s="357">
        <v>18000000012</v>
      </c>
      <c r="AC57" s="358">
        <v>18</v>
      </c>
      <c r="AD57" s="358">
        <v>0</v>
      </c>
      <c r="AE57" s="358">
        <v>0</v>
      </c>
      <c r="AF57" s="1062">
        <v>28.8</v>
      </c>
      <c r="AG57" s="1062">
        <v>0</v>
      </c>
      <c r="AH57" s="1062">
        <f t="shared" si="2"/>
        <v>28.8</v>
      </c>
      <c r="AI57" s="1062">
        <f t="shared" si="1"/>
        <v>30.816000000000003</v>
      </c>
    </row>
    <row r="58" spans="1:35" s="359" customFormat="1">
      <c r="A58" s="1067">
        <v>56</v>
      </c>
      <c r="B58" s="357" t="s">
        <v>5100</v>
      </c>
      <c r="C58" s="357" t="s">
        <v>6070</v>
      </c>
      <c r="D58" s="357" t="s">
        <v>5957</v>
      </c>
      <c r="E58" s="357" t="s">
        <v>5045</v>
      </c>
      <c r="F58" s="357" t="s">
        <v>6060</v>
      </c>
      <c r="G58" s="357"/>
      <c r="H58" s="357"/>
      <c r="I58" s="357"/>
      <c r="J58" s="357"/>
      <c r="K58" s="357"/>
      <c r="L58" s="357"/>
      <c r="M58" s="357" t="s">
        <v>113</v>
      </c>
      <c r="N58" s="357" t="s">
        <v>113</v>
      </c>
      <c r="O58" s="357" t="s">
        <v>5958</v>
      </c>
      <c r="P58" s="357"/>
      <c r="Q58" s="357"/>
      <c r="R58" s="357"/>
      <c r="S58" s="357"/>
      <c r="T58" s="357"/>
      <c r="U58" s="357" t="s">
        <v>6071</v>
      </c>
      <c r="V58" s="357" t="s">
        <v>68</v>
      </c>
      <c r="W58" s="357" t="s">
        <v>68</v>
      </c>
      <c r="X58" s="357" t="s">
        <v>68</v>
      </c>
      <c r="Y58" s="357" t="s">
        <v>68</v>
      </c>
      <c r="Z58" s="357" t="s">
        <v>69</v>
      </c>
      <c r="AA58" s="357"/>
      <c r="AB58" s="357">
        <v>18000000012</v>
      </c>
      <c r="AC58" s="358">
        <v>18</v>
      </c>
      <c r="AD58" s="358">
        <v>0</v>
      </c>
      <c r="AE58" s="358">
        <v>0</v>
      </c>
      <c r="AF58" s="1062">
        <v>28.8</v>
      </c>
      <c r="AG58" s="1062">
        <v>0</v>
      </c>
      <c r="AH58" s="1062">
        <f t="shared" si="2"/>
        <v>28.8</v>
      </c>
      <c r="AI58" s="1062">
        <f t="shared" si="1"/>
        <v>30.816000000000003</v>
      </c>
    </row>
    <row r="59" spans="1:35" s="359" customFormat="1">
      <c r="A59" s="1067">
        <v>57</v>
      </c>
      <c r="B59" s="357" t="s">
        <v>5100</v>
      </c>
      <c r="C59" s="357" t="s">
        <v>6072</v>
      </c>
      <c r="D59" s="357" t="s">
        <v>5957</v>
      </c>
      <c r="E59" s="357" t="s">
        <v>5045</v>
      </c>
      <c r="F59" s="357" t="s">
        <v>6060</v>
      </c>
      <c r="G59" s="357"/>
      <c r="H59" s="357"/>
      <c r="I59" s="357"/>
      <c r="J59" s="357"/>
      <c r="K59" s="357"/>
      <c r="L59" s="357"/>
      <c r="M59" s="357" t="s">
        <v>113</v>
      </c>
      <c r="N59" s="357" t="s">
        <v>113</v>
      </c>
      <c r="O59" s="357" t="s">
        <v>5958</v>
      </c>
      <c r="P59" s="357"/>
      <c r="Q59" s="357"/>
      <c r="R59" s="357"/>
      <c r="S59" s="357"/>
      <c r="T59" s="357"/>
      <c r="U59" s="357" t="s">
        <v>6073</v>
      </c>
      <c r="V59" s="357" t="s">
        <v>68</v>
      </c>
      <c r="W59" s="357" t="s">
        <v>68</v>
      </c>
      <c r="X59" s="357" t="s">
        <v>68</v>
      </c>
      <c r="Y59" s="357" t="s">
        <v>68</v>
      </c>
      <c r="Z59" s="357" t="s">
        <v>69</v>
      </c>
      <c r="AA59" s="357"/>
      <c r="AB59" s="357">
        <v>18000000012</v>
      </c>
      <c r="AC59" s="358">
        <v>18</v>
      </c>
      <c r="AD59" s="358">
        <v>0</v>
      </c>
      <c r="AE59" s="358">
        <v>0</v>
      </c>
      <c r="AF59" s="1062">
        <v>28.8</v>
      </c>
      <c r="AG59" s="1062">
        <v>0</v>
      </c>
      <c r="AH59" s="1062">
        <f t="shared" si="2"/>
        <v>28.8</v>
      </c>
      <c r="AI59" s="1062">
        <f t="shared" si="1"/>
        <v>30.816000000000003</v>
      </c>
    </row>
    <row r="60" spans="1:35" s="359" customFormat="1">
      <c r="A60" s="1067">
        <v>58</v>
      </c>
      <c r="B60" s="357" t="s">
        <v>5100</v>
      </c>
      <c r="C60" s="357" t="s">
        <v>6074</v>
      </c>
      <c r="D60" s="357" t="s">
        <v>5957</v>
      </c>
      <c r="E60" s="357" t="s">
        <v>5045</v>
      </c>
      <c r="F60" s="357" t="s">
        <v>6060</v>
      </c>
      <c r="G60" s="357"/>
      <c r="H60" s="357"/>
      <c r="I60" s="357"/>
      <c r="J60" s="357"/>
      <c r="K60" s="357"/>
      <c r="L60" s="357"/>
      <c r="M60" s="357" t="s">
        <v>113</v>
      </c>
      <c r="N60" s="357" t="s">
        <v>113</v>
      </c>
      <c r="O60" s="357" t="s">
        <v>5958</v>
      </c>
      <c r="P60" s="357"/>
      <c r="Q60" s="357"/>
      <c r="R60" s="357"/>
      <c r="S60" s="357"/>
      <c r="T60" s="357"/>
      <c r="U60" s="357" t="s">
        <v>6075</v>
      </c>
      <c r="V60" s="357" t="s">
        <v>68</v>
      </c>
      <c r="W60" s="357" t="s">
        <v>68</v>
      </c>
      <c r="X60" s="357" t="s">
        <v>68</v>
      </c>
      <c r="Y60" s="357" t="s">
        <v>68</v>
      </c>
      <c r="Z60" s="357" t="s">
        <v>69</v>
      </c>
      <c r="AA60" s="357"/>
      <c r="AB60" s="357">
        <v>18000000012</v>
      </c>
      <c r="AC60" s="358">
        <v>18</v>
      </c>
      <c r="AD60" s="358">
        <v>0</v>
      </c>
      <c r="AE60" s="358">
        <v>0</v>
      </c>
      <c r="AF60" s="1062">
        <v>28.8</v>
      </c>
      <c r="AG60" s="1062">
        <v>0</v>
      </c>
      <c r="AH60" s="1062">
        <f t="shared" si="2"/>
        <v>28.8</v>
      </c>
      <c r="AI60" s="1062">
        <f t="shared" si="1"/>
        <v>30.816000000000003</v>
      </c>
    </row>
    <row r="61" spans="1:35" s="359" customFormat="1">
      <c r="A61" s="1067">
        <v>59</v>
      </c>
      <c r="B61" s="357" t="s">
        <v>5100</v>
      </c>
      <c r="C61" s="357" t="s">
        <v>6076</v>
      </c>
      <c r="D61" s="357" t="s">
        <v>5957</v>
      </c>
      <c r="E61" s="357" t="s">
        <v>5045</v>
      </c>
      <c r="F61" s="357" t="s">
        <v>6060</v>
      </c>
      <c r="G61" s="357"/>
      <c r="H61" s="357"/>
      <c r="I61" s="357"/>
      <c r="J61" s="357"/>
      <c r="K61" s="357"/>
      <c r="L61" s="357"/>
      <c r="M61" s="357" t="s">
        <v>113</v>
      </c>
      <c r="N61" s="357" t="s">
        <v>113</v>
      </c>
      <c r="O61" s="357" t="s">
        <v>5958</v>
      </c>
      <c r="P61" s="357"/>
      <c r="Q61" s="357"/>
      <c r="R61" s="357"/>
      <c r="S61" s="357"/>
      <c r="T61" s="357"/>
      <c r="U61" s="357" t="s">
        <v>6077</v>
      </c>
      <c r="V61" s="357" t="s">
        <v>68</v>
      </c>
      <c r="W61" s="357" t="s">
        <v>68</v>
      </c>
      <c r="X61" s="357" t="s">
        <v>68</v>
      </c>
      <c r="Y61" s="357" t="s">
        <v>68</v>
      </c>
      <c r="Z61" s="357" t="s">
        <v>69</v>
      </c>
      <c r="AA61" s="357"/>
      <c r="AB61" s="357">
        <v>18000000012</v>
      </c>
      <c r="AC61" s="358">
        <v>18</v>
      </c>
      <c r="AD61" s="358">
        <v>0</v>
      </c>
      <c r="AE61" s="358">
        <v>0</v>
      </c>
      <c r="AF61" s="1062">
        <v>28.8</v>
      </c>
      <c r="AG61" s="1062">
        <v>0</v>
      </c>
      <c r="AH61" s="1062">
        <f t="shared" si="2"/>
        <v>28.8</v>
      </c>
      <c r="AI61" s="1062">
        <f t="shared" si="1"/>
        <v>30.816000000000003</v>
      </c>
    </row>
    <row r="62" spans="1:35" s="359" customFormat="1">
      <c r="A62" s="1067">
        <v>60</v>
      </c>
      <c r="B62" s="357" t="s">
        <v>5100</v>
      </c>
      <c r="C62" s="357" t="s">
        <v>6078</v>
      </c>
      <c r="D62" s="357" t="s">
        <v>5957</v>
      </c>
      <c r="E62" s="357" t="s">
        <v>5045</v>
      </c>
      <c r="F62" s="357" t="s">
        <v>6060</v>
      </c>
      <c r="G62" s="357"/>
      <c r="H62" s="357"/>
      <c r="I62" s="357"/>
      <c r="J62" s="357"/>
      <c r="K62" s="357"/>
      <c r="L62" s="357"/>
      <c r="M62" s="357" t="s">
        <v>113</v>
      </c>
      <c r="N62" s="357" t="s">
        <v>113</v>
      </c>
      <c r="O62" s="357" t="s">
        <v>5958</v>
      </c>
      <c r="P62" s="357"/>
      <c r="Q62" s="357"/>
      <c r="R62" s="357"/>
      <c r="S62" s="357"/>
      <c r="T62" s="357"/>
      <c r="U62" s="357" t="s">
        <v>6079</v>
      </c>
      <c r="V62" s="357" t="s">
        <v>68</v>
      </c>
      <c r="W62" s="357" t="s">
        <v>68</v>
      </c>
      <c r="X62" s="357" t="s">
        <v>68</v>
      </c>
      <c r="Y62" s="357" t="s">
        <v>68</v>
      </c>
      <c r="Z62" s="357" t="s">
        <v>69</v>
      </c>
      <c r="AA62" s="357"/>
      <c r="AB62" s="357">
        <v>18000000012</v>
      </c>
      <c r="AC62" s="358">
        <v>18</v>
      </c>
      <c r="AD62" s="358">
        <v>0</v>
      </c>
      <c r="AE62" s="358">
        <v>0</v>
      </c>
      <c r="AF62" s="1062">
        <v>28.8</v>
      </c>
      <c r="AG62" s="1062">
        <v>0</v>
      </c>
      <c r="AH62" s="1062">
        <f t="shared" si="2"/>
        <v>28.8</v>
      </c>
      <c r="AI62" s="1062">
        <f t="shared" si="1"/>
        <v>30.816000000000003</v>
      </c>
    </row>
    <row r="63" spans="1:35" s="359" customFormat="1">
      <c r="A63" s="1067">
        <v>61</v>
      </c>
      <c r="B63" s="357" t="s">
        <v>5100</v>
      </c>
      <c r="C63" s="357" t="s">
        <v>6080</v>
      </c>
      <c r="D63" s="357" t="s">
        <v>5957</v>
      </c>
      <c r="E63" s="357" t="s">
        <v>5045</v>
      </c>
      <c r="F63" s="357" t="s">
        <v>6060</v>
      </c>
      <c r="G63" s="357"/>
      <c r="H63" s="357"/>
      <c r="I63" s="357"/>
      <c r="J63" s="357"/>
      <c r="K63" s="357"/>
      <c r="L63" s="357"/>
      <c r="M63" s="357" t="s">
        <v>113</v>
      </c>
      <c r="N63" s="357" t="s">
        <v>113</v>
      </c>
      <c r="O63" s="357" t="s">
        <v>5958</v>
      </c>
      <c r="P63" s="357"/>
      <c r="Q63" s="357"/>
      <c r="R63" s="357"/>
      <c r="S63" s="357"/>
      <c r="T63" s="357"/>
      <c r="U63" s="357" t="s">
        <v>6081</v>
      </c>
      <c r="V63" s="357" t="s">
        <v>68</v>
      </c>
      <c r="W63" s="357" t="s">
        <v>68</v>
      </c>
      <c r="X63" s="357" t="s">
        <v>68</v>
      </c>
      <c r="Y63" s="357" t="s">
        <v>68</v>
      </c>
      <c r="Z63" s="357" t="s">
        <v>69</v>
      </c>
      <c r="AA63" s="357"/>
      <c r="AB63" s="357">
        <v>18000000012</v>
      </c>
      <c r="AC63" s="358">
        <v>18</v>
      </c>
      <c r="AD63" s="358">
        <v>0</v>
      </c>
      <c r="AE63" s="358">
        <v>0</v>
      </c>
      <c r="AF63" s="1062">
        <v>28.8</v>
      </c>
      <c r="AG63" s="1062">
        <v>0</v>
      </c>
      <c r="AH63" s="1062">
        <f t="shared" si="2"/>
        <v>28.8</v>
      </c>
      <c r="AI63" s="1062">
        <f t="shared" si="1"/>
        <v>30.816000000000003</v>
      </c>
    </row>
    <row r="64" spans="1:35" s="359" customFormat="1">
      <c r="A64" s="1067">
        <v>62</v>
      </c>
      <c r="B64" s="357" t="s">
        <v>5100</v>
      </c>
      <c r="C64" s="357" t="s">
        <v>6082</v>
      </c>
      <c r="D64" s="357" t="s">
        <v>5957</v>
      </c>
      <c r="E64" s="357" t="s">
        <v>5045</v>
      </c>
      <c r="F64" s="357" t="s">
        <v>6060</v>
      </c>
      <c r="G64" s="357"/>
      <c r="H64" s="357"/>
      <c r="I64" s="357"/>
      <c r="J64" s="357"/>
      <c r="K64" s="357"/>
      <c r="L64" s="357"/>
      <c r="M64" s="357" t="s">
        <v>113</v>
      </c>
      <c r="N64" s="357" t="s">
        <v>113</v>
      </c>
      <c r="O64" s="357" t="s">
        <v>5958</v>
      </c>
      <c r="P64" s="357"/>
      <c r="Q64" s="357"/>
      <c r="R64" s="357"/>
      <c r="S64" s="357"/>
      <c r="T64" s="357"/>
      <c r="U64" s="357" t="s">
        <v>6083</v>
      </c>
      <c r="V64" s="357" t="s">
        <v>68</v>
      </c>
      <c r="W64" s="357" t="s">
        <v>68</v>
      </c>
      <c r="X64" s="357" t="s">
        <v>68</v>
      </c>
      <c r="Y64" s="357" t="s">
        <v>68</v>
      </c>
      <c r="Z64" s="357" t="s">
        <v>69</v>
      </c>
      <c r="AA64" s="357"/>
      <c r="AB64" s="357">
        <v>18000000012</v>
      </c>
      <c r="AC64" s="358">
        <v>18</v>
      </c>
      <c r="AD64" s="358">
        <v>0</v>
      </c>
      <c r="AE64" s="358">
        <v>0</v>
      </c>
      <c r="AF64" s="1062">
        <v>28.8</v>
      </c>
      <c r="AG64" s="1062">
        <v>0</v>
      </c>
      <c r="AH64" s="1062">
        <f t="shared" si="2"/>
        <v>28.8</v>
      </c>
      <c r="AI64" s="1062">
        <f t="shared" si="1"/>
        <v>30.816000000000003</v>
      </c>
    </row>
    <row r="65" spans="1:35" s="359" customFormat="1">
      <c r="A65" s="1067">
        <v>63</v>
      </c>
      <c r="B65" s="357" t="s">
        <v>5100</v>
      </c>
      <c r="C65" s="357" t="s">
        <v>6084</v>
      </c>
      <c r="D65" s="357" t="s">
        <v>5957</v>
      </c>
      <c r="E65" s="357" t="s">
        <v>5045</v>
      </c>
      <c r="F65" s="357" t="s">
        <v>6060</v>
      </c>
      <c r="G65" s="357"/>
      <c r="H65" s="357"/>
      <c r="I65" s="357"/>
      <c r="J65" s="357"/>
      <c r="K65" s="357"/>
      <c r="L65" s="357"/>
      <c r="M65" s="357" t="s">
        <v>113</v>
      </c>
      <c r="N65" s="357" t="s">
        <v>113</v>
      </c>
      <c r="O65" s="357" t="s">
        <v>5958</v>
      </c>
      <c r="P65" s="357"/>
      <c r="Q65" s="357"/>
      <c r="R65" s="357"/>
      <c r="S65" s="357"/>
      <c r="T65" s="357"/>
      <c r="U65" s="357" t="s">
        <v>6085</v>
      </c>
      <c r="V65" s="357" t="s">
        <v>68</v>
      </c>
      <c r="W65" s="357" t="s">
        <v>68</v>
      </c>
      <c r="X65" s="357" t="s">
        <v>68</v>
      </c>
      <c r="Y65" s="357" t="s">
        <v>68</v>
      </c>
      <c r="Z65" s="357" t="s">
        <v>69</v>
      </c>
      <c r="AA65" s="357"/>
      <c r="AB65" s="357">
        <v>18000000012</v>
      </c>
      <c r="AC65" s="358">
        <v>18</v>
      </c>
      <c r="AD65" s="358">
        <v>0</v>
      </c>
      <c r="AE65" s="358">
        <v>0</v>
      </c>
      <c r="AF65" s="1062">
        <v>28.8</v>
      </c>
      <c r="AG65" s="1062">
        <v>0</v>
      </c>
      <c r="AH65" s="1062">
        <f t="shared" si="2"/>
        <v>28.8</v>
      </c>
      <c r="AI65" s="1062">
        <f t="shared" si="1"/>
        <v>30.816000000000003</v>
      </c>
    </row>
    <row r="66" spans="1:35" s="359" customFormat="1">
      <c r="A66" s="1067">
        <v>64</v>
      </c>
      <c r="B66" s="357" t="s">
        <v>6086</v>
      </c>
      <c r="C66" s="357" t="s">
        <v>6087</v>
      </c>
      <c r="D66" s="357" t="s">
        <v>5957</v>
      </c>
      <c r="E66" s="357" t="s">
        <v>5045</v>
      </c>
      <c r="F66" s="357">
        <v>7434</v>
      </c>
      <c r="G66" s="357"/>
      <c r="H66" s="357"/>
      <c r="I66" s="357"/>
      <c r="J66" s="357"/>
      <c r="K66" s="357"/>
      <c r="L66" s="357"/>
      <c r="M66" s="357" t="s">
        <v>113</v>
      </c>
      <c r="N66" s="357" t="s">
        <v>113</v>
      </c>
      <c r="O66" s="357" t="s">
        <v>6088</v>
      </c>
      <c r="P66" s="357"/>
      <c r="Q66" s="357"/>
      <c r="R66" s="357"/>
      <c r="S66" s="357"/>
      <c r="T66" s="357"/>
      <c r="U66" s="357" t="s">
        <v>6089</v>
      </c>
      <c r="V66" s="357" t="s">
        <v>68</v>
      </c>
      <c r="W66" s="357" t="s">
        <v>68</v>
      </c>
      <c r="X66" s="357" t="s">
        <v>68</v>
      </c>
      <c r="Y66" s="357" t="s">
        <v>68</v>
      </c>
      <c r="Z66" s="357" t="s">
        <v>69</v>
      </c>
      <c r="AA66" s="357"/>
      <c r="AB66" s="357">
        <v>18000000012</v>
      </c>
      <c r="AC66" s="358">
        <v>18</v>
      </c>
      <c r="AD66" s="358">
        <v>0</v>
      </c>
      <c r="AE66" s="358">
        <v>0</v>
      </c>
      <c r="AF66" s="1062">
        <v>28.8</v>
      </c>
      <c r="AG66" s="1062">
        <v>0</v>
      </c>
      <c r="AH66" s="1062">
        <f t="shared" si="2"/>
        <v>28.8</v>
      </c>
      <c r="AI66" s="1062">
        <f t="shared" si="1"/>
        <v>30.816000000000003</v>
      </c>
    </row>
    <row r="67" spans="1:35" s="359" customFormat="1">
      <c r="A67" s="1067">
        <v>65</v>
      </c>
      <c r="B67" s="357" t="s">
        <v>6086</v>
      </c>
      <c r="C67" s="357" t="s">
        <v>6090</v>
      </c>
      <c r="D67" s="357" t="s">
        <v>5957</v>
      </c>
      <c r="E67" s="357" t="s">
        <v>5045</v>
      </c>
      <c r="F67" s="357">
        <v>7434</v>
      </c>
      <c r="G67" s="357"/>
      <c r="H67" s="357"/>
      <c r="I67" s="357"/>
      <c r="J67" s="357"/>
      <c r="K67" s="357"/>
      <c r="L67" s="357"/>
      <c r="M67" s="357" t="s">
        <v>113</v>
      </c>
      <c r="N67" s="357" t="s">
        <v>113</v>
      </c>
      <c r="O67" s="357" t="s">
        <v>6088</v>
      </c>
      <c r="P67" s="357"/>
      <c r="Q67" s="357"/>
      <c r="R67" s="357"/>
      <c r="S67" s="357"/>
      <c r="T67" s="357"/>
      <c r="U67" s="357" t="s">
        <v>6091</v>
      </c>
      <c r="V67" s="357" t="s">
        <v>68</v>
      </c>
      <c r="W67" s="357" t="s">
        <v>68</v>
      </c>
      <c r="X67" s="357" t="s">
        <v>68</v>
      </c>
      <c r="Y67" s="357" t="s">
        <v>68</v>
      </c>
      <c r="Z67" s="357" t="s">
        <v>69</v>
      </c>
      <c r="AA67" s="357"/>
      <c r="AB67" s="357">
        <v>18000000012</v>
      </c>
      <c r="AC67" s="358">
        <v>18</v>
      </c>
      <c r="AD67" s="358">
        <v>0</v>
      </c>
      <c r="AE67" s="358">
        <v>0</v>
      </c>
      <c r="AF67" s="1062">
        <v>28.8</v>
      </c>
      <c r="AG67" s="1062">
        <v>0</v>
      </c>
      <c r="AH67" s="1062">
        <f t="shared" ref="AH67:AH92" si="3">AF67-AG67</f>
        <v>28.8</v>
      </c>
      <c r="AI67" s="1062">
        <f t="shared" si="1"/>
        <v>30.816000000000003</v>
      </c>
    </row>
    <row r="68" spans="1:35" s="359" customFormat="1">
      <c r="A68" s="1067">
        <v>66</v>
      </c>
      <c r="B68" s="357" t="s">
        <v>6086</v>
      </c>
      <c r="C68" s="357" t="s">
        <v>6092</v>
      </c>
      <c r="D68" s="357" t="s">
        <v>5957</v>
      </c>
      <c r="E68" s="357" t="s">
        <v>5045</v>
      </c>
      <c r="F68" s="357">
        <v>7434</v>
      </c>
      <c r="G68" s="357"/>
      <c r="H68" s="357"/>
      <c r="I68" s="357"/>
      <c r="J68" s="357"/>
      <c r="K68" s="357"/>
      <c r="L68" s="357"/>
      <c r="M68" s="357" t="s">
        <v>113</v>
      </c>
      <c r="N68" s="357" t="s">
        <v>113</v>
      </c>
      <c r="O68" s="357" t="s">
        <v>6088</v>
      </c>
      <c r="P68" s="357"/>
      <c r="Q68" s="357"/>
      <c r="R68" s="357"/>
      <c r="S68" s="357"/>
      <c r="T68" s="357"/>
      <c r="U68" s="357" t="s">
        <v>6093</v>
      </c>
      <c r="V68" s="357" t="s">
        <v>68</v>
      </c>
      <c r="W68" s="357" t="s">
        <v>68</v>
      </c>
      <c r="X68" s="357" t="s">
        <v>68</v>
      </c>
      <c r="Y68" s="357" t="s">
        <v>68</v>
      </c>
      <c r="Z68" s="357" t="s">
        <v>69</v>
      </c>
      <c r="AA68" s="357"/>
      <c r="AB68" s="357">
        <v>18000000012</v>
      </c>
      <c r="AC68" s="358">
        <v>18</v>
      </c>
      <c r="AD68" s="358">
        <v>0</v>
      </c>
      <c r="AE68" s="358">
        <v>0</v>
      </c>
      <c r="AF68" s="1062">
        <v>28.8</v>
      </c>
      <c r="AG68" s="1062">
        <v>0</v>
      </c>
      <c r="AH68" s="1062">
        <f t="shared" si="3"/>
        <v>28.8</v>
      </c>
      <c r="AI68" s="1062">
        <f t="shared" ref="AI68:AI92" si="4">AF68*1.07</f>
        <v>30.816000000000003</v>
      </c>
    </row>
    <row r="69" spans="1:35" s="359" customFormat="1">
      <c r="A69" s="1067">
        <v>67</v>
      </c>
      <c r="B69" s="357" t="s">
        <v>6086</v>
      </c>
      <c r="C69" s="357" t="s">
        <v>6094</v>
      </c>
      <c r="D69" s="357" t="s">
        <v>5957</v>
      </c>
      <c r="E69" s="357" t="s">
        <v>5045</v>
      </c>
      <c r="F69" s="357">
        <v>7434</v>
      </c>
      <c r="G69" s="357"/>
      <c r="H69" s="357"/>
      <c r="I69" s="357"/>
      <c r="J69" s="357"/>
      <c r="K69" s="357"/>
      <c r="L69" s="357"/>
      <c r="M69" s="357" t="s">
        <v>113</v>
      </c>
      <c r="N69" s="357" t="s">
        <v>113</v>
      </c>
      <c r="O69" s="357" t="s">
        <v>6088</v>
      </c>
      <c r="P69" s="357"/>
      <c r="Q69" s="357"/>
      <c r="R69" s="357"/>
      <c r="S69" s="357"/>
      <c r="T69" s="357"/>
      <c r="U69" s="357" t="s">
        <v>6095</v>
      </c>
      <c r="V69" s="357" t="s">
        <v>68</v>
      </c>
      <c r="W69" s="357" t="s">
        <v>68</v>
      </c>
      <c r="X69" s="357" t="s">
        <v>68</v>
      </c>
      <c r="Y69" s="357" t="s">
        <v>68</v>
      </c>
      <c r="Z69" s="357" t="s">
        <v>69</v>
      </c>
      <c r="AA69" s="357"/>
      <c r="AB69" s="357">
        <v>18000000012</v>
      </c>
      <c r="AC69" s="358">
        <v>18</v>
      </c>
      <c r="AD69" s="358">
        <v>0</v>
      </c>
      <c r="AE69" s="358">
        <v>0</v>
      </c>
      <c r="AF69" s="1062">
        <v>28.8</v>
      </c>
      <c r="AG69" s="1062">
        <v>0</v>
      </c>
      <c r="AH69" s="1062">
        <f t="shared" si="3"/>
        <v>28.8</v>
      </c>
      <c r="AI69" s="1062">
        <f t="shared" si="4"/>
        <v>30.816000000000003</v>
      </c>
    </row>
    <row r="70" spans="1:35" s="359" customFormat="1">
      <c r="A70" s="1067">
        <v>68</v>
      </c>
      <c r="B70" s="357" t="s">
        <v>6086</v>
      </c>
      <c r="C70" s="357" t="s">
        <v>6096</v>
      </c>
      <c r="D70" s="357" t="s">
        <v>5957</v>
      </c>
      <c r="E70" s="357" t="s">
        <v>5045</v>
      </c>
      <c r="F70" s="357">
        <v>7434</v>
      </c>
      <c r="G70" s="357"/>
      <c r="H70" s="357"/>
      <c r="I70" s="357"/>
      <c r="J70" s="357"/>
      <c r="K70" s="357"/>
      <c r="L70" s="357"/>
      <c r="M70" s="357" t="s">
        <v>113</v>
      </c>
      <c r="N70" s="357" t="s">
        <v>113</v>
      </c>
      <c r="O70" s="357" t="s">
        <v>6088</v>
      </c>
      <c r="P70" s="357"/>
      <c r="Q70" s="357"/>
      <c r="R70" s="357"/>
      <c r="S70" s="357"/>
      <c r="T70" s="357"/>
      <c r="U70" s="357" t="s">
        <v>6097</v>
      </c>
      <c r="V70" s="357" t="s">
        <v>68</v>
      </c>
      <c r="W70" s="357" t="s">
        <v>68</v>
      </c>
      <c r="X70" s="357" t="s">
        <v>68</v>
      </c>
      <c r="Y70" s="357" t="s">
        <v>68</v>
      </c>
      <c r="Z70" s="357" t="s">
        <v>69</v>
      </c>
      <c r="AA70" s="357"/>
      <c r="AB70" s="357">
        <v>18000000012</v>
      </c>
      <c r="AC70" s="358">
        <v>18</v>
      </c>
      <c r="AD70" s="358">
        <v>0</v>
      </c>
      <c r="AE70" s="358">
        <v>0</v>
      </c>
      <c r="AF70" s="1062">
        <v>28.8</v>
      </c>
      <c r="AG70" s="1062">
        <v>0</v>
      </c>
      <c r="AH70" s="1062">
        <f t="shared" si="3"/>
        <v>28.8</v>
      </c>
      <c r="AI70" s="1062">
        <f t="shared" si="4"/>
        <v>30.816000000000003</v>
      </c>
    </row>
    <row r="71" spans="1:35" s="359" customFormat="1">
      <c r="A71" s="1067">
        <v>69</v>
      </c>
      <c r="B71" s="357" t="s">
        <v>6086</v>
      </c>
      <c r="C71" s="357" t="s">
        <v>6098</v>
      </c>
      <c r="D71" s="357" t="s">
        <v>5957</v>
      </c>
      <c r="E71" s="357" t="s">
        <v>5045</v>
      </c>
      <c r="F71" s="357">
        <v>7434</v>
      </c>
      <c r="G71" s="357"/>
      <c r="H71" s="357"/>
      <c r="I71" s="357"/>
      <c r="J71" s="357"/>
      <c r="K71" s="357"/>
      <c r="L71" s="357"/>
      <c r="M71" s="357" t="s">
        <v>113</v>
      </c>
      <c r="N71" s="357" t="s">
        <v>113</v>
      </c>
      <c r="O71" s="357" t="s">
        <v>6088</v>
      </c>
      <c r="P71" s="357"/>
      <c r="Q71" s="357"/>
      <c r="R71" s="357"/>
      <c r="S71" s="357"/>
      <c r="T71" s="357"/>
      <c r="U71" s="357" t="s">
        <v>6099</v>
      </c>
      <c r="V71" s="357" t="s">
        <v>68</v>
      </c>
      <c r="W71" s="357" t="s">
        <v>68</v>
      </c>
      <c r="X71" s="357" t="s">
        <v>68</v>
      </c>
      <c r="Y71" s="357" t="s">
        <v>68</v>
      </c>
      <c r="Z71" s="357" t="s">
        <v>69</v>
      </c>
      <c r="AA71" s="357"/>
      <c r="AB71" s="357">
        <v>18000000012</v>
      </c>
      <c r="AC71" s="358">
        <v>18</v>
      </c>
      <c r="AD71" s="358">
        <v>0</v>
      </c>
      <c r="AE71" s="358">
        <v>0</v>
      </c>
      <c r="AF71" s="1062">
        <v>28.8</v>
      </c>
      <c r="AG71" s="1062">
        <v>0</v>
      </c>
      <c r="AH71" s="1062">
        <f t="shared" si="3"/>
        <v>28.8</v>
      </c>
      <c r="AI71" s="1062">
        <f t="shared" si="4"/>
        <v>30.816000000000003</v>
      </c>
    </row>
    <row r="72" spans="1:35" s="359" customFormat="1">
      <c r="A72" s="1067">
        <v>70</v>
      </c>
      <c r="B72" s="357" t="s">
        <v>6086</v>
      </c>
      <c r="C72" s="357" t="s">
        <v>6100</v>
      </c>
      <c r="D72" s="357" t="s">
        <v>5957</v>
      </c>
      <c r="E72" s="357" t="s">
        <v>5045</v>
      </c>
      <c r="F72" s="357">
        <v>7434</v>
      </c>
      <c r="G72" s="357"/>
      <c r="H72" s="357"/>
      <c r="I72" s="357"/>
      <c r="J72" s="357"/>
      <c r="K72" s="357"/>
      <c r="L72" s="357"/>
      <c r="M72" s="357" t="s">
        <v>113</v>
      </c>
      <c r="N72" s="357" t="s">
        <v>113</v>
      </c>
      <c r="O72" s="357" t="s">
        <v>6088</v>
      </c>
      <c r="P72" s="357"/>
      <c r="Q72" s="357"/>
      <c r="R72" s="357"/>
      <c r="S72" s="357"/>
      <c r="T72" s="357"/>
      <c r="U72" s="357" t="s">
        <v>6101</v>
      </c>
      <c r="V72" s="357" t="s">
        <v>68</v>
      </c>
      <c r="W72" s="357" t="s">
        <v>68</v>
      </c>
      <c r="X72" s="357" t="s">
        <v>68</v>
      </c>
      <c r="Y72" s="357" t="s">
        <v>68</v>
      </c>
      <c r="Z72" s="357" t="s">
        <v>69</v>
      </c>
      <c r="AA72" s="357"/>
      <c r="AB72" s="357">
        <v>18000000012</v>
      </c>
      <c r="AC72" s="358">
        <v>18</v>
      </c>
      <c r="AD72" s="358">
        <v>0</v>
      </c>
      <c r="AE72" s="358">
        <v>0</v>
      </c>
      <c r="AF72" s="1062">
        <v>28.8</v>
      </c>
      <c r="AG72" s="1062">
        <v>0</v>
      </c>
      <c r="AH72" s="1062">
        <f t="shared" si="3"/>
        <v>28.8</v>
      </c>
      <c r="AI72" s="1062">
        <f t="shared" si="4"/>
        <v>30.816000000000003</v>
      </c>
    </row>
    <row r="73" spans="1:35" s="359" customFormat="1">
      <c r="A73" s="1067">
        <v>71</v>
      </c>
      <c r="B73" s="357" t="s">
        <v>6086</v>
      </c>
      <c r="C73" s="357" t="s">
        <v>6102</v>
      </c>
      <c r="D73" s="357" t="s">
        <v>5957</v>
      </c>
      <c r="E73" s="357" t="s">
        <v>5045</v>
      </c>
      <c r="F73" s="357">
        <v>7434</v>
      </c>
      <c r="G73" s="357"/>
      <c r="H73" s="357"/>
      <c r="I73" s="357"/>
      <c r="J73" s="357"/>
      <c r="K73" s="357"/>
      <c r="L73" s="357"/>
      <c r="M73" s="357" t="s">
        <v>113</v>
      </c>
      <c r="N73" s="357" t="s">
        <v>113</v>
      </c>
      <c r="O73" s="357" t="s">
        <v>6088</v>
      </c>
      <c r="P73" s="357"/>
      <c r="Q73" s="357"/>
      <c r="R73" s="357"/>
      <c r="S73" s="357"/>
      <c r="T73" s="357"/>
      <c r="U73" s="357" t="s">
        <v>6103</v>
      </c>
      <c r="V73" s="357" t="s">
        <v>68</v>
      </c>
      <c r="W73" s="357" t="s">
        <v>68</v>
      </c>
      <c r="X73" s="357" t="s">
        <v>68</v>
      </c>
      <c r="Y73" s="357" t="s">
        <v>68</v>
      </c>
      <c r="Z73" s="357" t="s">
        <v>69</v>
      </c>
      <c r="AA73" s="357"/>
      <c r="AB73" s="357">
        <v>18000000012</v>
      </c>
      <c r="AC73" s="358">
        <v>18</v>
      </c>
      <c r="AD73" s="358">
        <v>0</v>
      </c>
      <c r="AE73" s="358">
        <v>0</v>
      </c>
      <c r="AF73" s="1062">
        <v>28.8</v>
      </c>
      <c r="AG73" s="1062">
        <v>0</v>
      </c>
      <c r="AH73" s="1062">
        <f t="shared" si="3"/>
        <v>28.8</v>
      </c>
      <c r="AI73" s="1062">
        <f t="shared" si="4"/>
        <v>30.816000000000003</v>
      </c>
    </row>
    <row r="74" spans="1:35" s="359" customFormat="1">
      <c r="A74" s="1067">
        <v>72</v>
      </c>
      <c r="B74" s="357" t="s">
        <v>6086</v>
      </c>
      <c r="C74" s="357" t="s">
        <v>6104</v>
      </c>
      <c r="D74" s="357" t="s">
        <v>5957</v>
      </c>
      <c r="E74" s="357" t="s">
        <v>5045</v>
      </c>
      <c r="F74" s="357">
        <v>7434</v>
      </c>
      <c r="G74" s="357"/>
      <c r="H74" s="357"/>
      <c r="I74" s="357"/>
      <c r="J74" s="357"/>
      <c r="K74" s="357"/>
      <c r="L74" s="357"/>
      <c r="M74" s="357" t="s">
        <v>113</v>
      </c>
      <c r="N74" s="357" t="s">
        <v>113</v>
      </c>
      <c r="O74" s="357" t="s">
        <v>6088</v>
      </c>
      <c r="P74" s="357"/>
      <c r="Q74" s="357"/>
      <c r="R74" s="357"/>
      <c r="S74" s="357"/>
      <c r="T74" s="357"/>
      <c r="U74" s="357" t="s">
        <v>6105</v>
      </c>
      <c r="V74" s="357" t="s">
        <v>68</v>
      </c>
      <c r="W74" s="357" t="s">
        <v>68</v>
      </c>
      <c r="X74" s="357" t="s">
        <v>68</v>
      </c>
      <c r="Y74" s="357" t="s">
        <v>68</v>
      </c>
      <c r="Z74" s="357" t="s">
        <v>69</v>
      </c>
      <c r="AA74" s="357"/>
      <c r="AB74" s="357">
        <v>18000000012</v>
      </c>
      <c r="AC74" s="358">
        <v>18</v>
      </c>
      <c r="AD74" s="358">
        <v>0</v>
      </c>
      <c r="AE74" s="358">
        <v>0</v>
      </c>
      <c r="AF74" s="1062">
        <v>28.8</v>
      </c>
      <c r="AG74" s="1062">
        <v>0</v>
      </c>
      <c r="AH74" s="1062">
        <f t="shared" si="3"/>
        <v>28.8</v>
      </c>
      <c r="AI74" s="1062">
        <f t="shared" si="4"/>
        <v>30.816000000000003</v>
      </c>
    </row>
    <row r="75" spans="1:35" s="359" customFormat="1">
      <c r="A75" s="1067">
        <v>73</v>
      </c>
      <c r="B75" s="357" t="s">
        <v>6086</v>
      </c>
      <c r="C75" s="357" t="s">
        <v>6106</v>
      </c>
      <c r="D75" s="357" t="s">
        <v>5957</v>
      </c>
      <c r="E75" s="357" t="s">
        <v>5045</v>
      </c>
      <c r="F75" s="357">
        <v>7434</v>
      </c>
      <c r="G75" s="357"/>
      <c r="H75" s="357"/>
      <c r="I75" s="357"/>
      <c r="J75" s="357"/>
      <c r="K75" s="357"/>
      <c r="L75" s="357"/>
      <c r="M75" s="357" t="s">
        <v>113</v>
      </c>
      <c r="N75" s="357" t="s">
        <v>113</v>
      </c>
      <c r="O75" s="357" t="s">
        <v>6088</v>
      </c>
      <c r="P75" s="357"/>
      <c r="Q75" s="357"/>
      <c r="R75" s="357"/>
      <c r="S75" s="357"/>
      <c r="T75" s="357"/>
      <c r="U75" s="357" t="s">
        <v>6107</v>
      </c>
      <c r="V75" s="357" t="s">
        <v>68</v>
      </c>
      <c r="W75" s="357" t="s">
        <v>68</v>
      </c>
      <c r="X75" s="357" t="s">
        <v>68</v>
      </c>
      <c r="Y75" s="357" t="s">
        <v>68</v>
      </c>
      <c r="Z75" s="357" t="s">
        <v>69</v>
      </c>
      <c r="AA75" s="357"/>
      <c r="AB75" s="357">
        <v>18000000012</v>
      </c>
      <c r="AC75" s="358">
        <v>18</v>
      </c>
      <c r="AD75" s="358">
        <v>0</v>
      </c>
      <c r="AE75" s="358">
        <v>0</v>
      </c>
      <c r="AF75" s="1062">
        <v>28.8</v>
      </c>
      <c r="AG75" s="1062">
        <v>0</v>
      </c>
      <c r="AH75" s="1062">
        <f t="shared" si="3"/>
        <v>28.8</v>
      </c>
      <c r="AI75" s="1062">
        <f t="shared" si="4"/>
        <v>30.816000000000003</v>
      </c>
    </row>
    <row r="76" spans="1:35" s="359" customFormat="1">
      <c r="A76" s="1067">
        <v>74</v>
      </c>
      <c r="B76" s="357" t="s">
        <v>6086</v>
      </c>
      <c r="C76" s="357" t="s">
        <v>6108</v>
      </c>
      <c r="D76" s="357" t="s">
        <v>5957</v>
      </c>
      <c r="E76" s="357" t="s">
        <v>5045</v>
      </c>
      <c r="F76" s="357">
        <v>7434</v>
      </c>
      <c r="G76" s="357"/>
      <c r="H76" s="357"/>
      <c r="I76" s="357"/>
      <c r="J76" s="357"/>
      <c r="K76" s="357"/>
      <c r="L76" s="357"/>
      <c r="M76" s="357" t="s">
        <v>113</v>
      </c>
      <c r="N76" s="357" t="s">
        <v>113</v>
      </c>
      <c r="O76" s="357" t="s">
        <v>6088</v>
      </c>
      <c r="P76" s="357"/>
      <c r="Q76" s="357"/>
      <c r="R76" s="357"/>
      <c r="S76" s="357"/>
      <c r="T76" s="357"/>
      <c r="U76" s="357" t="s">
        <v>6109</v>
      </c>
      <c r="V76" s="357" t="s">
        <v>68</v>
      </c>
      <c r="W76" s="357" t="s">
        <v>68</v>
      </c>
      <c r="X76" s="357" t="s">
        <v>68</v>
      </c>
      <c r="Y76" s="357" t="s">
        <v>68</v>
      </c>
      <c r="Z76" s="357" t="s">
        <v>69</v>
      </c>
      <c r="AA76" s="357"/>
      <c r="AB76" s="357">
        <v>18000000012</v>
      </c>
      <c r="AC76" s="358">
        <v>18</v>
      </c>
      <c r="AD76" s="358">
        <v>0</v>
      </c>
      <c r="AE76" s="358">
        <v>0</v>
      </c>
      <c r="AF76" s="1062">
        <v>28.8</v>
      </c>
      <c r="AG76" s="1062">
        <v>0</v>
      </c>
      <c r="AH76" s="1062">
        <f t="shared" si="3"/>
        <v>28.8</v>
      </c>
      <c r="AI76" s="1062">
        <f t="shared" si="4"/>
        <v>30.816000000000003</v>
      </c>
    </row>
    <row r="77" spans="1:35" s="359" customFormat="1">
      <c r="A77" s="1067">
        <v>75</v>
      </c>
      <c r="B77" s="357" t="s">
        <v>6086</v>
      </c>
      <c r="C77" s="357" t="s">
        <v>6110</v>
      </c>
      <c r="D77" s="357" t="s">
        <v>5957</v>
      </c>
      <c r="E77" s="357" t="s">
        <v>5045</v>
      </c>
      <c r="F77" s="357">
        <v>7434</v>
      </c>
      <c r="G77" s="357"/>
      <c r="H77" s="357"/>
      <c r="I77" s="357"/>
      <c r="J77" s="357"/>
      <c r="K77" s="357"/>
      <c r="L77" s="357"/>
      <c r="M77" s="357" t="s">
        <v>113</v>
      </c>
      <c r="N77" s="357" t="s">
        <v>113</v>
      </c>
      <c r="O77" s="357" t="s">
        <v>6088</v>
      </c>
      <c r="P77" s="357"/>
      <c r="Q77" s="357"/>
      <c r="R77" s="357"/>
      <c r="S77" s="357"/>
      <c r="T77" s="357"/>
      <c r="U77" s="357" t="s">
        <v>6111</v>
      </c>
      <c r="V77" s="357" t="s">
        <v>68</v>
      </c>
      <c r="W77" s="357" t="s">
        <v>68</v>
      </c>
      <c r="X77" s="357" t="s">
        <v>68</v>
      </c>
      <c r="Y77" s="357" t="s">
        <v>68</v>
      </c>
      <c r="Z77" s="357" t="s">
        <v>69</v>
      </c>
      <c r="AA77" s="357"/>
      <c r="AB77" s="357">
        <v>18000000012</v>
      </c>
      <c r="AC77" s="358">
        <v>18</v>
      </c>
      <c r="AD77" s="358">
        <v>0</v>
      </c>
      <c r="AE77" s="358">
        <v>0</v>
      </c>
      <c r="AF77" s="1062">
        <v>28.8</v>
      </c>
      <c r="AG77" s="1062">
        <v>0</v>
      </c>
      <c r="AH77" s="1062">
        <f t="shared" si="3"/>
        <v>28.8</v>
      </c>
      <c r="AI77" s="1062">
        <f t="shared" si="4"/>
        <v>30.816000000000003</v>
      </c>
    </row>
    <row r="78" spans="1:35" s="359" customFormat="1">
      <c r="A78" s="1067">
        <v>76</v>
      </c>
      <c r="B78" s="357" t="s">
        <v>6086</v>
      </c>
      <c r="C78" s="357" t="s">
        <v>6112</v>
      </c>
      <c r="D78" s="357" t="s">
        <v>5957</v>
      </c>
      <c r="E78" s="357" t="s">
        <v>5045</v>
      </c>
      <c r="F78" s="357">
        <v>7434</v>
      </c>
      <c r="G78" s="357"/>
      <c r="H78" s="357"/>
      <c r="I78" s="357"/>
      <c r="J78" s="357"/>
      <c r="K78" s="357"/>
      <c r="L78" s="357"/>
      <c r="M78" s="357" t="s">
        <v>113</v>
      </c>
      <c r="N78" s="357" t="s">
        <v>113</v>
      </c>
      <c r="O78" s="357" t="s">
        <v>6088</v>
      </c>
      <c r="P78" s="357"/>
      <c r="Q78" s="357"/>
      <c r="R78" s="357"/>
      <c r="S78" s="357"/>
      <c r="T78" s="357"/>
      <c r="U78" s="357" t="s">
        <v>6113</v>
      </c>
      <c r="V78" s="357" t="s">
        <v>68</v>
      </c>
      <c r="W78" s="357" t="s">
        <v>68</v>
      </c>
      <c r="X78" s="357" t="s">
        <v>68</v>
      </c>
      <c r="Y78" s="357" t="s">
        <v>68</v>
      </c>
      <c r="Z78" s="357" t="s">
        <v>69</v>
      </c>
      <c r="AA78" s="357"/>
      <c r="AB78" s="357">
        <v>18000000012</v>
      </c>
      <c r="AC78" s="358">
        <v>18</v>
      </c>
      <c r="AD78" s="358">
        <v>0</v>
      </c>
      <c r="AE78" s="358">
        <v>0</v>
      </c>
      <c r="AF78" s="1062">
        <v>28.8</v>
      </c>
      <c r="AG78" s="1062">
        <v>0</v>
      </c>
      <c r="AH78" s="1062">
        <f t="shared" si="3"/>
        <v>28.8</v>
      </c>
      <c r="AI78" s="1062">
        <f t="shared" si="4"/>
        <v>30.816000000000003</v>
      </c>
    </row>
    <row r="79" spans="1:35" s="359" customFormat="1">
      <c r="A79" s="1067">
        <v>77</v>
      </c>
      <c r="B79" s="357" t="s">
        <v>6086</v>
      </c>
      <c r="C79" s="357" t="s">
        <v>6114</v>
      </c>
      <c r="D79" s="357" t="s">
        <v>5957</v>
      </c>
      <c r="E79" s="357" t="s">
        <v>5045</v>
      </c>
      <c r="F79" s="357">
        <v>7434</v>
      </c>
      <c r="G79" s="357"/>
      <c r="H79" s="357"/>
      <c r="I79" s="357"/>
      <c r="J79" s="357"/>
      <c r="K79" s="357"/>
      <c r="L79" s="357"/>
      <c r="M79" s="357" t="s">
        <v>113</v>
      </c>
      <c r="N79" s="357" t="s">
        <v>113</v>
      </c>
      <c r="O79" s="357" t="s">
        <v>6088</v>
      </c>
      <c r="P79" s="357"/>
      <c r="Q79" s="357"/>
      <c r="R79" s="357"/>
      <c r="S79" s="357"/>
      <c r="T79" s="357"/>
      <c r="U79" s="357" t="s">
        <v>6115</v>
      </c>
      <c r="V79" s="357" t="s">
        <v>68</v>
      </c>
      <c r="W79" s="357" t="s">
        <v>68</v>
      </c>
      <c r="X79" s="357" t="s">
        <v>68</v>
      </c>
      <c r="Y79" s="357" t="s">
        <v>68</v>
      </c>
      <c r="Z79" s="357" t="s">
        <v>69</v>
      </c>
      <c r="AA79" s="357"/>
      <c r="AB79" s="357">
        <v>18000000012</v>
      </c>
      <c r="AC79" s="358">
        <v>18</v>
      </c>
      <c r="AD79" s="358">
        <v>0</v>
      </c>
      <c r="AE79" s="358">
        <v>0</v>
      </c>
      <c r="AF79" s="1062">
        <v>28.8</v>
      </c>
      <c r="AG79" s="1062">
        <v>0</v>
      </c>
      <c r="AH79" s="1062">
        <f t="shared" si="3"/>
        <v>28.8</v>
      </c>
      <c r="AI79" s="1062">
        <f t="shared" si="4"/>
        <v>30.816000000000003</v>
      </c>
    </row>
    <row r="80" spans="1:35" s="359" customFormat="1">
      <c r="A80" s="1067">
        <v>78</v>
      </c>
      <c r="B80" s="357" t="s">
        <v>6086</v>
      </c>
      <c r="C80" s="357" t="s">
        <v>6116</v>
      </c>
      <c r="D80" s="357" t="s">
        <v>5957</v>
      </c>
      <c r="E80" s="357" t="s">
        <v>5045</v>
      </c>
      <c r="F80" s="357">
        <v>7434</v>
      </c>
      <c r="G80" s="357"/>
      <c r="H80" s="357"/>
      <c r="I80" s="357"/>
      <c r="J80" s="357"/>
      <c r="K80" s="357"/>
      <c r="L80" s="357"/>
      <c r="M80" s="357" t="s">
        <v>113</v>
      </c>
      <c r="N80" s="357" t="s">
        <v>113</v>
      </c>
      <c r="O80" s="357" t="s">
        <v>6088</v>
      </c>
      <c r="P80" s="357"/>
      <c r="Q80" s="357"/>
      <c r="R80" s="357"/>
      <c r="S80" s="357"/>
      <c r="T80" s="357"/>
      <c r="U80" s="357" t="s">
        <v>6117</v>
      </c>
      <c r="V80" s="357" t="s">
        <v>68</v>
      </c>
      <c r="W80" s="357" t="s">
        <v>68</v>
      </c>
      <c r="X80" s="357" t="s">
        <v>68</v>
      </c>
      <c r="Y80" s="357" t="s">
        <v>68</v>
      </c>
      <c r="Z80" s="357" t="s">
        <v>69</v>
      </c>
      <c r="AA80" s="357"/>
      <c r="AB80" s="357">
        <v>18000000012</v>
      </c>
      <c r="AC80" s="358">
        <v>18</v>
      </c>
      <c r="AD80" s="358">
        <v>0</v>
      </c>
      <c r="AE80" s="358">
        <v>0</v>
      </c>
      <c r="AF80" s="1062">
        <v>28.8</v>
      </c>
      <c r="AG80" s="1062">
        <v>0</v>
      </c>
      <c r="AH80" s="1062">
        <f t="shared" si="3"/>
        <v>28.8</v>
      </c>
      <c r="AI80" s="1062">
        <f t="shared" si="4"/>
        <v>30.816000000000003</v>
      </c>
    </row>
    <row r="81" spans="1:35" s="359" customFormat="1">
      <c r="A81" s="1067">
        <v>79</v>
      </c>
      <c r="B81" s="357" t="s">
        <v>6086</v>
      </c>
      <c r="C81" s="357" t="s">
        <v>6118</v>
      </c>
      <c r="D81" s="357" t="s">
        <v>5957</v>
      </c>
      <c r="E81" s="357" t="s">
        <v>5045</v>
      </c>
      <c r="F81" s="357">
        <v>7434</v>
      </c>
      <c r="G81" s="357"/>
      <c r="H81" s="357"/>
      <c r="I81" s="357"/>
      <c r="J81" s="357"/>
      <c r="K81" s="357"/>
      <c r="L81" s="357"/>
      <c r="M81" s="357" t="s">
        <v>113</v>
      </c>
      <c r="N81" s="357" t="s">
        <v>113</v>
      </c>
      <c r="O81" s="357" t="s">
        <v>6088</v>
      </c>
      <c r="P81" s="357"/>
      <c r="Q81" s="357"/>
      <c r="R81" s="357"/>
      <c r="S81" s="357"/>
      <c r="T81" s="357"/>
      <c r="U81" s="357" t="s">
        <v>6119</v>
      </c>
      <c r="V81" s="357" t="s">
        <v>68</v>
      </c>
      <c r="W81" s="357" t="s">
        <v>68</v>
      </c>
      <c r="X81" s="357" t="s">
        <v>68</v>
      </c>
      <c r="Y81" s="357" t="s">
        <v>68</v>
      </c>
      <c r="Z81" s="357" t="s">
        <v>69</v>
      </c>
      <c r="AA81" s="357"/>
      <c r="AB81" s="357">
        <v>18000000012</v>
      </c>
      <c r="AC81" s="358">
        <v>18</v>
      </c>
      <c r="AD81" s="358">
        <v>0</v>
      </c>
      <c r="AE81" s="358">
        <v>0</v>
      </c>
      <c r="AF81" s="1062">
        <v>28.8</v>
      </c>
      <c r="AG81" s="1062">
        <v>0</v>
      </c>
      <c r="AH81" s="1062">
        <f t="shared" si="3"/>
        <v>28.8</v>
      </c>
      <c r="AI81" s="1062">
        <f t="shared" si="4"/>
        <v>30.816000000000003</v>
      </c>
    </row>
    <row r="82" spans="1:35" s="359" customFormat="1">
      <c r="A82" s="1067">
        <v>80</v>
      </c>
      <c r="B82" s="357" t="s">
        <v>6086</v>
      </c>
      <c r="C82" s="357" t="s">
        <v>6120</v>
      </c>
      <c r="D82" s="357" t="s">
        <v>5957</v>
      </c>
      <c r="E82" s="357" t="s">
        <v>5045</v>
      </c>
      <c r="F82" s="357">
        <v>7434</v>
      </c>
      <c r="G82" s="357"/>
      <c r="H82" s="357"/>
      <c r="I82" s="357"/>
      <c r="J82" s="357"/>
      <c r="K82" s="357"/>
      <c r="L82" s="357"/>
      <c r="M82" s="357" t="s">
        <v>113</v>
      </c>
      <c r="N82" s="357" t="s">
        <v>113</v>
      </c>
      <c r="O82" s="357" t="s">
        <v>6088</v>
      </c>
      <c r="P82" s="357"/>
      <c r="Q82" s="357"/>
      <c r="R82" s="357"/>
      <c r="S82" s="357"/>
      <c r="T82" s="357"/>
      <c r="U82" s="357" t="s">
        <v>6121</v>
      </c>
      <c r="V82" s="357" t="s">
        <v>68</v>
      </c>
      <c r="W82" s="357" t="s">
        <v>68</v>
      </c>
      <c r="X82" s="357" t="s">
        <v>68</v>
      </c>
      <c r="Y82" s="357" t="s">
        <v>68</v>
      </c>
      <c r="Z82" s="357" t="s">
        <v>69</v>
      </c>
      <c r="AA82" s="357"/>
      <c r="AB82" s="357">
        <v>18000000012</v>
      </c>
      <c r="AC82" s="358">
        <v>18</v>
      </c>
      <c r="AD82" s="358">
        <v>0</v>
      </c>
      <c r="AE82" s="358">
        <v>0</v>
      </c>
      <c r="AF82" s="1062">
        <v>28.8</v>
      </c>
      <c r="AG82" s="1062">
        <v>0</v>
      </c>
      <c r="AH82" s="1062">
        <f t="shared" si="3"/>
        <v>28.8</v>
      </c>
      <c r="AI82" s="1062">
        <f t="shared" si="4"/>
        <v>30.816000000000003</v>
      </c>
    </row>
    <row r="83" spans="1:35" s="359" customFormat="1">
      <c r="A83" s="1067">
        <v>81</v>
      </c>
      <c r="B83" s="357" t="s">
        <v>6086</v>
      </c>
      <c r="C83" s="357" t="s">
        <v>6122</v>
      </c>
      <c r="D83" s="357" t="s">
        <v>5957</v>
      </c>
      <c r="E83" s="357" t="s">
        <v>5045</v>
      </c>
      <c r="F83" s="357">
        <v>7434</v>
      </c>
      <c r="G83" s="357"/>
      <c r="H83" s="357"/>
      <c r="I83" s="357"/>
      <c r="J83" s="357"/>
      <c r="K83" s="357"/>
      <c r="L83" s="357"/>
      <c r="M83" s="357" t="s">
        <v>113</v>
      </c>
      <c r="N83" s="357" t="s">
        <v>113</v>
      </c>
      <c r="O83" s="357" t="s">
        <v>6088</v>
      </c>
      <c r="P83" s="357"/>
      <c r="Q83" s="357"/>
      <c r="R83" s="357"/>
      <c r="S83" s="357"/>
      <c r="T83" s="357"/>
      <c r="U83" s="357" t="s">
        <v>6123</v>
      </c>
      <c r="V83" s="357" t="s">
        <v>68</v>
      </c>
      <c r="W83" s="357" t="s">
        <v>68</v>
      </c>
      <c r="X83" s="357" t="s">
        <v>68</v>
      </c>
      <c r="Y83" s="357" t="s">
        <v>68</v>
      </c>
      <c r="Z83" s="357" t="s">
        <v>69</v>
      </c>
      <c r="AA83" s="357"/>
      <c r="AB83" s="357">
        <v>18000000012</v>
      </c>
      <c r="AC83" s="358">
        <v>18</v>
      </c>
      <c r="AD83" s="358">
        <v>0</v>
      </c>
      <c r="AE83" s="358">
        <v>0</v>
      </c>
      <c r="AF83" s="1062">
        <v>28.8</v>
      </c>
      <c r="AG83" s="1062">
        <v>0</v>
      </c>
      <c r="AH83" s="1062">
        <f t="shared" si="3"/>
        <v>28.8</v>
      </c>
      <c r="AI83" s="1062">
        <f t="shared" si="4"/>
        <v>30.816000000000003</v>
      </c>
    </row>
    <row r="84" spans="1:35" s="359" customFormat="1">
      <c r="A84" s="1067">
        <v>82</v>
      </c>
      <c r="B84" s="357" t="s">
        <v>6086</v>
      </c>
      <c r="C84" s="357" t="s">
        <v>6124</v>
      </c>
      <c r="D84" s="357" t="s">
        <v>5957</v>
      </c>
      <c r="E84" s="357" t="s">
        <v>5045</v>
      </c>
      <c r="F84" s="357">
        <v>7434</v>
      </c>
      <c r="G84" s="357"/>
      <c r="H84" s="357"/>
      <c r="I84" s="357"/>
      <c r="J84" s="357"/>
      <c r="K84" s="357"/>
      <c r="L84" s="357"/>
      <c r="M84" s="357" t="s">
        <v>113</v>
      </c>
      <c r="N84" s="357" t="s">
        <v>113</v>
      </c>
      <c r="O84" s="357" t="s">
        <v>6088</v>
      </c>
      <c r="P84" s="357"/>
      <c r="Q84" s="357"/>
      <c r="R84" s="357"/>
      <c r="S84" s="357"/>
      <c r="T84" s="357"/>
      <c r="U84" s="357" t="s">
        <v>6125</v>
      </c>
      <c r="V84" s="357" t="s">
        <v>68</v>
      </c>
      <c r="W84" s="357" t="s">
        <v>68</v>
      </c>
      <c r="X84" s="357" t="s">
        <v>68</v>
      </c>
      <c r="Y84" s="357" t="s">
        <v>68</v>
      </c>
      <c r="Z84" s="357" t="s">
        <v>69</v>
      </c>
      <c r="AA84" s="357"/>
      <c r="AB84" s="357">
        <v>18000000012</v>
      </c>
      <c r="AC84" s="358">
        <v>18</v>
      </c>
      <c r="AD84" s="358">
        <v>0</v>
      </c>
      <c r="AE84" s="358">
        <v>0</v>
      </c>
      <c r="AF84" s="1062">
        <v>28.8</v>
      </c>
      <c r="AG84" s="1062">
        <v>0</v>
      </c>
      <c r="AH84" s="1062">
        <f t="shared" si="3"/>
        <v>28.8</v>
      </c>
      <c r="AI84" s="1062">
        <f t="shared" si="4"/>
        <v>30.816000000000003</v>
      </c>
    </row>
    <row r="85" spans="1:35" s="359" customFormat="1">
      <c r="A85" s="1067">
        <v>83</v>
      </c>
      <c r="B85" s="357" t="s">
        <v>6086</v>
      </c>
      <c r="C85" s="357" t="s">
        <v>6126</v>
      </c>
      <c r="D85" s="357" t="s">
        <v>5957</v>
      </c>
      <c r="E85" s="357" t="s">
        <v>5045</v>
      </c>
      <c r="F85" s="357">
        <v>7434</v>
      </c>
      <c r="G85" s="357"/>
      <c r="H85" s="357"/>
      <c r="I85" s="357"/>
      <c r="J85" s="357"/>
      <c r="K85" s="357"/>
      <c r="L85" s="357"/>
      <c r="M85" s="357" t="s">
        <v>113</v>
      </c>
      <c r="N85" s="357" t="s">
        <v>113</v>
      </c>
      <c r="O85" s="357" t="s">
        <v>6088</v>
      </c>
      <c r="P85" s="357"/>
      <c r="Q85" s="357"/>
      <c r="R85" s="357"/>
      <c r="S85" s="357"/>
      <c r="T85" s="357"/>
      <c r="U85" s="357" t="s">
        <v>6127</v>
      </c>
      <c r="V85" s="357" t="s">
        <v>68</v>
      </c>
      <c r="W85" s="357" t="s">
        <v>68</v>
      </c>
      <c r="X85" s="357" t="s">
        <v>68</v>
      </c>
      <c r="Y85" s="357" t="s">
        <v>68</v>
      </c>
      <c r="Z85" s="357" t="s">
        <v>69</v>
      </c>
      <c r="AA85" s="357"/>
      <c r="AB85" s="357">
        <v>18000000012</v>
      </c>
      <c r="AC85" s="358">
        <v>18</v>
      </c>
      <c r="AD85" s="358">
        <v>0</v>
      </c>
      <c r="AE85" s="358">
        <v>0</v>
      </c>
      <c r="AF85" s="1062">
        <v>28.8</v>
      </c>
      <c r="AG85" s="1062">
        <v>0</v>
      </c>
      <c r="AH85" s="1062">
        <f t="shared" si="3"/>
        <v>28.8</v>
      </c>
      <c r="AI85" s="1062">
        <f t="shared" si="4"/>
        <v>30.816000000000003</v>
      </c>
    </row>
    <row r="86" spans="1:35" s="359" customFormat="1">
      <c r="A86" s="1067">
        <v>84</v>
      </c>
      <c r="B86" s="357" t="s">
        <v>6086</v>
      </c>
      <c r="C86" s="357" t="s">
        <v>6128</v>
      </c>
      <c r="D86" s="357" t="s">
        <v>5957</v>
      </c>
      <c r="E86" s="357" t="s">
        <v>5045</v>
      </c>
      <c r="F86" s="357">
        <v>7434</v>
      </c>
      <c r="G86" s="357"/>
      <c r="H86" s="357"/>
      <c r="I86" s="357"/>
      <c r="J86" s="357"/>
      <c r="K86" s="357"/>
      <c r="L86" s="357"/>
      <c r="M86" s="357" t="s">
        <v>113</v>
      </c>
      <c r="N86" s="357" t="s">
        <v>113</v>
      </c>
      <c r="O86" s="357" t="s">
        <v>6088</v>
      </c>
      <c r="P86" s="357"/>
      <c r="Q86" s="357"/>
      <c r="R86" s="357"/>
      <c r="S86" s="357"/>
      <c r="T86" s="357"/>
      <c r="U86" s="357" t="s">
        <v>6129</v>
      </c>
      <c r="V86" s="357" t="s">
        <v>68</v>
      </c>
      <c r="W86" s="357" t="s">
        <v>68</v>
      </c>
      <c r="X86" s="357" t="s">
        <v>68</v>
      </c>
      <c r="Y86" s="357" t="s">
        <v>68</v>
      </c>
      <c r="Z86" s="357" t="s">
        <v>69</v>
      </c>
      <c r="AA86" s="357"/>
      <c r="AB86" s="357">
        <v>18000000012</v>
      </c>
      <c r="AC86" s="358">
        <v>18</v>
      </c>
      <c r="AD86" s="358">
        <v>0</v>
      </c>
      <c r="AE86" s="358">
        <v>0</v>
      </c>
      <c r="AF86" s="1062">
        <v>28.8</v>
      </c>
      <c r="AG86" s="1062">
        <v>0</v>
      </c>
      <c r="AH86" s="1062">
        <f t="shared" si="3"/>
        <v>28.8</v>
      </c>
      <c r="AI86" s="1062">
        <f t="shared" si="4"/>
        <v>30.816000000000003</v>
      </c>
    </row>
    <row r="87" spans="1:35" s="359" customFormat="1">
      <c r="A87" s="1067">
        <v>85</v>
      </c>
      <c r="B87" s="357" t="s">
        <v>6086</v>
      </c>
      <c r="C87" s="357" t="s">
        <v>6130</v>
      </c>
      <c r="D87" s="357" t="s">
        <v>5957</v>
      </c>
      <c r="E87" s="357" t="s">
        <v>5045</v>
      </c>
      <c r="F87" s="357">
        <v>7434</v>
      </c>
      <c r="G87" s="357"/>
      <c r="H87" s="357"/>
      <c r="I87" s="357"/>
      <c r="J87" s="357"/>
      <c r="K87" s="357"/>
      <c r="L87" s="357"/>
      <c r="M87" s="357" t="s">
        <v>113</v>
      </c>
      <c r="N87" s="357" t="s">
        <v>113</v>
      </c>
      <c r="O87" s="357" t="s">
        <v>6088</v>
      </c>
      <c r="P87" s="357"/>
      <c r="Q87" s="357"/>
      <c r="R87" s="357"/>
      <c r="S87" s="357"/>
      <c r="T87" s="357"/>
      <c r="U87" s="357" t="s">
        <v>6131</v>
      </c>
      <c r="V87" s="357" t="s">
        <v>68</v>
      </c>
      <c r="W87" s="357" t="s">
        <v>68</v>
      </c>
      <c r="X87" s="357" t="s">
        <v>68</v>
      </c>
      <c r="Y87" s="357" t="s">
        <v>68</v>
      </c>
      <c r="Z87" s="357" t="s">
        <v>69</v>
      </c>
      <c r="AA87" s="357"/>
      <c r="AB87" s="357">
        <v>18000000012</v>
      </c>
      <c r="AC87" s="358">
        <v>18</v>
      </c>
      <c r="AD87" s="358">
        <v>0</v>
      </c>
      <c r="AE87" s="358">
        <v>0</v>
      </c>
      <c r="AF87" s="1062">
        <v>28.8</v>
      </c>
      <c r="AG87" s="1062">
        <v>0</v>
      </c>
      <c r="AH87" s="1062">
        <f t="shared" si="3"/>
        <v>28.8</v>
      </c>
      <c r="AI87" s="1062">
        <f t="shared" si="4"/>
        <v>30.816000000000003</v>
      </c>
    </row>
    <row r="88" spans="1:35" s="359" customFormat="1">
      <c r="A88" s="1067">
        <v>86</v>
      </c>
      <c r="B88" s="357" t="s">
        <v>6086</v>
      </c>
      <c r="C88" s="357" t="s">
        <v>6132</v>
      </c>
      <c r="D88" s="357" t="s">
        <v>5957</v>
      </c>
      <c r="E88" s="357" t="s">
        <v>5045</v>
      </c>
      <c r="F88" s="357">
        <v>7434</v>
      </c>
      <c r="G88" s="357"/>
      <c r="H88" s="357"/>
      <c r="I88" s="357"/>
      <c r="J88" s="357"/>
      <c r="K88" s="357"/>
      <c r="L88" s="357"/>
      <c r="M88" s="357" t="s">
        <v>113</v>
      </c>
      <c r="N88" s="357" t="s">
        <v>113</v>
      </c>
      <c r="O88" s="357" t="s">
        <v>6088</v>
      </c>
      <c r="P88" s="357"/>
      <c r="Q88" s="357"/>
      <c r="R88" s="357"/>
      <c r="S88" s="357"/>
      <c r="T88" s="357"/>
      <c r="U88" s="357" t="s">
        <v>6133</v>
      </c>
      <c r="V88" s="357" t="s">
        <v>68</v>
      </c>
      <c r="W88" s="357" t="s">
        <v>68</v>
      </c>
      <c r="X88" s="357" t="s">
        <v>68</v>
      </c>
      <c r="Y88" s="357" t="s">
        <v>68</v>
      </c>
      <c r="Z88" s="357" t="s">
        <v>69</v>
      </c>
      <c r="AA88" s="357"/>
      <c r="AB88" s="357">
        <v>18000000012</v>
      </c>
      <c r="AC88" s="358">
        <v>18</v>
      </c>
      <c r="AD88" s="358">
        <v>0</v>
      </c>
      <c r="AE88" s="358">
        <v>0</v>
      </c>
      <c r="AF88" s="1062">
        <v>28.8</v>
      </c>
      <c r="AG88" s="1062">
        <v>0</v>
      </c>
      <c r="AH88" s="1062">
        <f t="shared" si="3"/>
        <v>28.8</v>
      </c>
      <c r="AI88" s="1062">
        <f t="shared" si="4"/>
        <v>30.816000000000003</v>
      </c>
    </row>
    <row r="89" spans="1:35" s="359" customFormat="1">
      <c r="A89" s="1067">
        <v>87</v>
      </c>
      <c r="B89" s="357" t="s">
        <v>6086</v>
      </c>
      <c r="C89" s="357" t="s">
        <v>6134</v>
      </c>
      <c r="D89" s="357" t="s">
        <v>5957</v>
      </c>
      <c r="E89" s="357" t="s">
        <v>5045</v>
      </c>
      <c r="F89" s="357">
        <v>7434</v>
      </c>
      <c r="G89" s="357"/>
      <c r="H89" s="357"/>
      <c r="I89" s="357"/>
      <c r="J89" s="357"/>
      <c r="K89" s="357"/>
      <c r="L89" s="357"/>
      <c r="M89" s="357" t="s">
        <v>113</v>
      </c>
      <c r="N89" s="357" t="s">
        <v>113</v>
      </c>
      <c r="O89" s="357" t="s">
        <v>6088</v>
      </c>
      <c r="P89" s="357"/>
      <c r="Q89" s="357"/>
      <c r="R89" s="357"/>
      <c r="S89" s="357"/>
      <c r="T89" s="357"/>
      <c r="U89" s="357" t="s">
        <v>6135</v>
      </c>
      <c r="V89" s="357" t="s">
        <v>68</v>
      </c>
      <c r="W89" s="357" t="s">
        <v>68</v>
      </c>
      <c r="X89" s="357" t="s">
        <v>68</v>
      </c>
      <c r="Y89" s="357" t="s">
        <v>68</v>
      </c>
      <c r="Z89" s="357" t="s">
        <v>69</v>
      </c>
      <c r="AA89" s="357"/>
      <c r="AB89" s="357">
        <v>18000000012</v>
      </c>
      <c r="AC89" s="358">
        <v>18</v>
      </c>
      <c r="AD89" s="358">
        <v>0</v>
      </c>
      <c r="AE89" s="358">
        <v>0</v>
      </c>
      <c r="AF89" s="1062">
        <v>28.8</v>
      </c>
      <c r="AG89" s="1062">
        <v>0</v>
      </c>
      <c r="AH89" s="1062">
        <f t="shared" si="3"/>
        <v>28.8</v>
      </c>
      <c r="AI89" s="1062">
        <f t="shared" si="4"/>
        <v>30.816000000000003</v>
      </c>
    </row>
    <row r="90" spans="1:35" s="359" customFormat="1">
      <c r="A90" s="1067">
        <v>88</v>
      </c>
      <c r="B90" s="357" t="s">
        <v>6086</v>
      </c>
      <c r="C90" s="357" t="s">
        <v>6136</v>
      </c>
      <c r="D90" s="357" t="s">
        <v>5957</v>
      </c>
      <c r="E90" s="357" t="s">
        <v>5045</v>
      </c>
      <c r="F90" s="357">
        <v>7434</v>
      </c>
      <c r="G90" s="357"/>
      <c r="H90" s="357"/>
      <c r="I90" s="357"/>
      <c r="J90" s="357"/>
      <c r="K90" s="357"/>
      <c r="L90" s="357"/>
      <c r="M90" s="357" t="s">
        <v>113</v>
      </c>
      <c r="N90" s="357" t="s">
        <v>113</v>
      </c>
      <c r="O90" s="357" t="s">
        <v>6088</v>
      </c>
      <c r="P90" s="357"/>
      <c r="Q90" s="357"/>
      <c r="R90" s="357"/>
      <c r="S90" s="357"/>
      <c r="T90" s="357"/>
      <c r="U90" s="357" t="s">
        <v>6137</v>
      </c>
      <c r="V90" s="357" t="s">
        <v>68</v>
      </c>
      <c r="W90" s="357" t="s">
        <v>68</v>
      </c>
      <c r="X90" s="357" t="s">
        <v>68</v>
      </c>
      <c r="Y90" s="357" t="s">
        <v>68</v>
      </c>
      <c r="Z90" s="357" t="s">
        <v>69</v>
      </c>
      <c r="AA90" s="357"/>
      <c r="AB90" s="357">
        <v>18000000012</v>
      </c>
      <c r="AC90" s="358">
        <v>18</v>
      </c>
      <c r="AD90" s="358">
        <v>0</v>
      </c>
      <c r="AE90" s="358">
        <v>0</v>
      </c>
      <c r="AF90" s="1062">
        <v>28.8</v>
      </c>
      <c r="AG90" s="1062">
        <v>0</v>
      </c>
      <c r="AH90" s="1062">
        <f t="shared" si="3"/>
        <v>28.8</v>
      </c>
      <c r="AI90" s="1062">
        <f t="shared" si="4"/>
        <v>30.816000000000003</v>
      </c>
    </row>
    <row r="91" spans="1:35" s="359" customFormat="1">
      <c r="A91" s="1067">
        <v>89</v>
      </c>
      <c r="B91" s="357" t="s">
        <v>6086</v>
      </c>
      <c r="C91" s="357" t="s">
        <v>6138</v>
      </c>
      <c r="D91" s="357" t="s">
        <v>5957</v>
      </c>
      <c r="E91" s="357" t="s">
        <v>5045</v>
      </c>
      <c r="F91" s="357">
        <v>7434</v>
      </c>
      <c r="G91" s="357"/>
      <c r="H91" s="357"/>
      <c r="I91" s="357"/>
      <c r="J91" s="357"/>
      <c r="K91" s="357"/>
      <c r="L91" s="357"/>
      <c r="M91" s="357" t="s">
        <v>113</v>
      </c>
      <c r="N91" s="357" t="s">
        <v>113</v>
      </c>
      <c r="O91" s="357" t="s">
        <v>6088</v>
      </c>
      <c r="P91" s="357"/>
      <c r="Q91" s="357"/>
      <c r="R91" s="357"/>
      <c r="S91" s="357"/>
      <c r="T91" s="357"/>
      <c r="U91" s="357" t="s">
        <v>6139</v>
      </c>
      <c r="V91" s="357" t="s">
        <v>68</v>
      </c>
      <c r="W91" s="357" t="s">
        <v>68</v>
      </c>
      <c r="X91" s="357" t="s">
        <v>68</v>
      </c>
      <c r="Y91" s="357" t="s">
        <v>68</v>
      </c>
      <c r="Z91" s="357" t="s">
        <v>69</v>
      </c>
      <c r="AA91" s="357"/>
      <c r="AB91" s="357">
        <v>18000000012</v>
      </c>
      <c r="AC91" s="358">
        <v>18</v>
      </c>
      <c r="AD91" s="358">
        <v>0</v>
      </c>
      <c r="AE91" s="358">
        <v>0</v>
      </c>
      <c r="AF91" s="1062">
        <v>28.8</v>
      </c>
      <c r="AG91" s="1062">
        <v>0</v>
      </c>
      <c r="AH91" s="1062">
        <f t="shared" si="3"/>
        <v>28.8</v>
      </c>
      <c r="AI91" s="1062">
        <f t="shared" si="4"/>
        <v>30.816000000000003</v>
      </c>
    </row>
    <row r="92" spans="1:35" s="1072" customFormat="1" ht="15.75" thickBot="1">
      <c r="A92" s="1068">
        <v>90</v>
      </c>
      <c r="B92" s="1069" t="s">
        <v>6086</v>
      </c>
      <c r="C92" s="1069" t="s">
        <v>6140</v>
      </c>
      <c r="D92" s="1069" t="s">
        <v>5957</v>
      </c>
      <c r="E92" s="1069" t="s">
        <v>5045</v>
      </c>
      <c r="F92" s="1069">
        <v>7434</v>
      </c>
      <c r="G92" s="1069"/>
      <c r="H92" s="1069"/>
      <c r="I92" s="1069"/>
      <c r="J92" s="1069"/>
      <c r="K92" s="1069"/>
      <c r="L92" s="1069"/>
      <c r="M92" s="1069" t="s">
        <v>113</v>
      </c>
      <c r="N92" s="1069" t="s">
        <v>113</v>
      </c>
      <c r="O92" s="1069" t="s">
        <v>6088</v>
      </c>
      <c r="P92" s="1069"/>
      <c r="Q92" s="1069"/>
      <c r="R92" s="1069"/>
      <c r="S92" s="1069"/>
      <c r="T92" s="1069"/>
      <c r="U92" s="1069" t="s">
        <v>6141</v>
      </c>
      <c r="V92" s="1069" t="s">
        <v>68</v>
      </c>
      <c r="W92" s="1069" t="s">
        <v>68</v>
      </c>
      <c r="X92" s="1069" t="s">
        <v>68</v>
      </c>
      <c r="Y92" s="1069" t="s">
        <v>68</v>
      </c>
      <c r="Z92" s="1069" t="s">
        <v>69</v>
      </c>
      <c r="AA92" s="1069"/>
      <c r="AB92" s="1069">
        <v>18000000012</v>
      </c>
      <c r="AC92" s="1070">
        <v>18</v>
      </c>
      <c r="AD92" s="1070">
        <v>0</v>
      </c>
      <c r="AE92" s="1070">
        <v>0</v>
      </c>
      <c r="AF92" s="1071">
        <v>28.8</v>
      </c>
      <c r="AG92" s="1071">
        <v>0</v>
      </c>
      <c r="AH92" s="1071">
        <f t="shared" si="3"/>
        <v>28.8</v>
      </c>
      <c r="AI92" s="1071">
        <f t="shared" si="4"/>
        <v>30.816000000000003</v>
      </c>
    </row>
    <row r="94" spans="1:35">
      <c r="A94" s="1065" t="s">
        <v>133</v>
      </c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/>
    </customSheetView>
    <customSheetView guid="{5B1FA305-463D-4B6E-BF98-81A6929C891E}" scale="75" hiddenColumns="1">
      <pageMargins left="0" right="0" top="0" bottom="0" header="0" footer="0"/>
      <pageSetup orientation="portrait" horizontalDpi="4294967295" verticalDpi="4294967295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/>
    </customSheetView>
    <customSheetView guid="{B6E6045D-E631-482D-8F65-2EABDB0B6ECE}" scale="75" hiddenColumns="1">
      <selection activeCell="AW39" sqref="AW39"/>
      <pageMargins left="0" right="0" top="0" bottom="0" header="0" footer="0"/>
      <pageSetup orientation="portrait" horizontalDpi="4294967295" verticalDpi="4294967295"/>
    </customSheetView>
    <customSheetView guid="{074FE138-8171-45F3-8951-6B9C47661CC2}" scale="75" hiddenColumns="1">
      <selection activeCell="AW39" sqref="AW39"/>
      <pageMargins left="0" right="0" top="0" bottom="0" header="0" footer="0"/>
      <pageSetup orientation="portrait" horizontalDpi="4294967295" verticalDpi="4294967295"/>
    </customSheetView>
    <customSheetView guid="{6B75CD61-CFF4-4706-A14B-83CD51F19D1B}" scale="75" hiddenColumns="1">
      <pageMargins left="0" right="0" top="0" bottom="0" header="0" footer="0"/>
      <pageSetup orientation="portrait" horizontalDpi="4294967295" verticalDpi="4294967295"/>
    </customSheetView>
    <customSheetView guid="{8ABA602B-BA8D-44BA-AAC3-E387ACC3E4C4}" scale="75" hiddenColumns="1">
      <pageMargins left="0" right="0" top="0" bottom="0" header="0" footer="0"/>
      <pageSetup orientation="portrait" horizontalDpi="4294967295" verticalDpi="4294967295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/>
    </customSheetView>
    <customSheetView guid="{71B299E4-61CE-49C1-81D9-062E3F90F2BD}" scale="75" hiddenColumns="1">
      <pageMargins left="0" right="0" top="0" bottom="0" header="0" footer="0"/>
      <pageSetup orientation="portrait" horizontalDpi="4294967295" verticalDpi="4294967295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/>
    </customSheetView>
  </customSheetViews>
  <pageMargins left="0" right="0" top="0" bottom="0" header="0" footer="0"/>
  <pageSetup orientation="portrait" horizontalDpi="4294967295" verticalDpi="4294967295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>
  <sheetPr>
    <tabColor theme="0" tint="-0.34998626667073579"/>
  </sheetPr>
  <dimension ref="A1:AI172"/>
  <sheetViews>
    <sheetView topLeftCell="H155" zoomScale="89" zoomScaleNormal="89" workbookViewId="0">
      <selection activeCell="N171" sqref="N171"/>
    </sheetView>
  </sheetViews>
  <sheetFormatPr baseColWidth="10" defaultColWidth="6.85546875" defaultRowHeight="15"/>
  <cols>
    <col min="1" max="1" width="5.28515625" style="1053" bestFit="1" customWidth="1"/>
    <col min="2" max="2" width="9.85546875" style="218" bestFit="1" customWidth="1"/>
    <col min="3" max="3" width="12.85546875" style="218" hidden="1" customWidth="1"/>
    <col min="4" max="4" width="8" style="218" hidden="1" customWidth="1"/>
    <col min="5" max="5" width="11.5703125" style="218" hidden="1" customWidth="1"/>
    <col min="6" max="6" width="8" style="218" bestFit="1" customWidth="1"/>
    <col min="7" max="7" width="7.140625" style="218" hidden="1" customWidth="1"/>
    <col min="8" max="8" width="6.28515625" style="218" bestFit="1" customWidth="1"/>
    <col min="9" max="9" width="8.85546875" style="218" hidden="1" customWidth="1"/>
    <col min="10" max="10" width="6.42578125" style="218" bestFit="1" customWidth="1"/>
    <col min="11" max="11" width="11.5703125" style="218" bestFit="1" customWidth="1"/>
    <col min="12" max="12" width="6.28515625" style="218" bestFit="1" customWidth="1"/>
    <col min="13" max="13" width="11.140625" style="218" bestFit="1" customWidth="1"/>
    <col min="14" max="14" width="6.42578125" style="218" bestFit="1" customWidth="1"/>
    <col min="15" max="15" width="6.85546875" style="218"/>
    <col min="16" max="16" width="9.28515625" style="218" hidden="1" customWidth="1"/>
    <col min="17" max="17" width="12.85546875" style="218" hidden="1" customWidth="1"/>
    <col min="18" max="18" width="15.7109375" style="218" hidden="1" customWidth="1"/>
    <col min="19" max="19" width="16.7109375" style="218" bestFit="1" customWidth="1"/>
    <col min="20" max="20" width="10.5703125" style="218" hidden="1" customWidth="1"/>
    <col min="21" max="21" width="15.42578125" style="218" bestFit="1" customWidth="1"/>
    <col min="22" max="22" width="8.5703125" style="218" hidden="1" customWidth="1"/>
    <col min="23" max="23" width="16.28515625" style="218" bestFit="1" customWidth="1"/>
    <col min="24" max="24" width="16.85546875" style="218" bestFit="1" customWidth="1"/>
    <col min="25" max="25" width="15" style="218" bestFit="1" customWidth="1"/>
    <col min="26" max="26" width="4.7109375" style="218" bestFit="1" customWidth="1"/>
    <col min="27" max="27" width="6" style="218" bestFit="1" customWidth="1"/>
    <col min="28" max="28" width="13.85546875" style="218" hidden="1" customWidth="1"/>
    <col min="29" max="29" width="13.140625" style="219" hidden="1" customWidth="1"/>
    <col min="30" max="30" width="10" style="219" hidden="1" customWidth="1"/>
    <col min="31" max="31" width="9.85546875" style="219" hidden="1" customWidth="1"/>
    <col min="32" max="32" width="7.42578125" style="1044" bestFit="1" customWidth="1"/>
    <col min="33" max="33" width="12.5703125" style="1044" bestFit="1" customWidth="1"/>
    <col min="34" max="34" width="10" style="1044" bestFit="1" customWidth="1"/>
    <col min="35" max="35" width="11" style="1044" bestFit="1" customWidth="1"/>
    <col min="36" max="16384" width="6.85546875" style="220"/>
  </cols>
  <sheetData>
    <row r="1" spans="1:35" s="356" customFormat="1" ht="75.75" customHeight="1" thickBot="1">
      <c r="A1" s="1050"/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354"/>
      <c r="T1" s="354"/>
      <c r="U1" s="354"/>
      <c r="V1" s="354"/>
      <c r="W1" s="354"/>
      <c r="X1" s="354"/>
      <c r="Y1" s="354"/>
      <c r="Z1" s="354"/>
      <c r="AA1" s="354"/>
      <c r="AB1" s="354"/>
      <c r="AC1" s="355"/>
      <c r="AD1" s="355"/>
      <c r="AE1" s="355"/>
      <c r="AF1" s="1043"/>
      <c r="AG1" s="1043"/>
      <c r="AH1" s="1044"/>
      <c r="AI1" s="1044"/>
    </row>
    <row r="2" spans="1:35" s="1042" customFormat="1" ht="15.75" thickBot="1">
      <c r="A2" s="571" t="s">
        <v>22</v>
      </c>
      <c r="B2" s="925" t="s">
        <v>23</v>
      </c>
      <c r="C2" s="925" t="s">
        <v>24</v>
      </c>
      <c r="D2" s="925" t="s">
        <v>25</v>
      </c>
      <c r="E2" s="925" t="s">
        <v>26</v>
      </c>
      <c r="F2" s="925" t="s">
        <v>27</v>
      </c>
      <c r="G2" s="925" t="s">
        <v>28</v>
      </c>
      <c r="H2" s="925" t="s">
        <v>29</v>
      </c>
      <c r="I2" s="925" t="s">
        <v>30</v>
      </c>
      <c r="J2" s="925" t="s">
        <v>31</v>
      </c>
      <c r="K2" s="925" t="s">
        <v>32</v>
      </c>
      <c r="L2" s="925" t="s">
        <v>33</v>
      </c>
      <c r="M2" s="925" t="s">
        <v>34</v>
      </c>
      <c r="N2" s="925" t="s">
        <v>35</v>
      </c>
      <c r="O2" s="925" t="s">
        <v>36</v>
      </c>
      <c r="P2" s="925" t="s">
        <v>37</v>
      </c>
      <c r="Q2" s="925" t="s">
        <v>38</v>
      </c>
      <c r="R2" s="925" t="s">
        <v>39</v>
      </c>
      <c r="S2" s="925" t="s">
        <v>40</v>
      </c>
      <c r="T2" s="925" t="s">
        <v>41</v>
      </c>
      <c r="U2" s="925" t="s">
        <v>42</v>
      </c>
      <c r="V2" s="925" t="s">
        <v>43</v>
      </c>
      <c r="W2" s="925" t="s">
        <v>44</v>
      </c>
      <c r="X2" s="925" t="s">
        <v>45</v>
      </c>
      <c r="Y2" s="925" t="s">
        <v>46</v>
      </c>
      <c r="Z2" s="925" t="s">
        <v>47</v>
      </c>
      <c r="AA2" s="925" t="s">
        <v>48</v>
      </c>
      <c r="AB2" s="925" t="s">
        <v>49</v>
      </c>
      <c r="AC2" s="583" t="s">
        <v>50</v>
      </c>
      <c r="AD2" s="583" t="s">
        <v>51</v>
      </c>
      <c r="AE2" s="583" t="s">
        <v>52</v>
      </c>
      <c r="AF2" s="583" t="s">
        <v>53</v>
      </c>
      <c r="AG2" s="583" t="s">
        <v>54</v>
      </c>
      <c r="AH2" s="1059" t="s">
        <v>55</v>
      </c>
      <c r="AI2" s="1059" t="s">
        <v>56</v>
      </c>
    </row>
    <row r="3" spans="1:35" s="356" customFormat="1">
      <c r="A3" s="1051">
        <v>1</v>
      </c>
      <c r="B3" s="354" t="s">
        <v>6142</v>
      </c>
      <c r="C3" s="354" t="s">
        <v>6143</v>
      </c>
      <c r="D3" s="354" t="s">
        <v>6144</v>
      </c>
      <c r="E3" s="354" t="s">
        <v>6145</v>
      </c>
      <c r="F3" s="354" t="s">
        <v>19</v>
      </c>
      <c r="G3" s="354"/>
      <c r="H3" s="354"/>
      <c r="I3" s="354"/>
      <c r="J3" s="354"/>
      <c r="K3" s="354"/>
      <c r="L3" s="354"/>
      <c r="M3" s="354" t="s">
        <v>113</v>
      </c>
      <c r="N3" s="354" t="s">
        <v>113</v>
      </c>
      <c r="O3" s="354" t="s">
        <v>5461</v>
      </c>
      <c r="P3" s="354"/>
      <c r="Q3" s="354"/>
      <c r="R3" s="354"/>
      <c r="S3" s="354"/>
      <c r="T3" s="354"/>
      <c r="U3" s="354" t="s">
        <v>6146</v>
      </c>
      <c r="V3" s="354" t="s">
        <v>68</v>
      </c>
      <c r="W3" s="354" t="s">
        <v>68</v>
      </c>
      <c r="X3" s="354" t="s">
        <v>68</v>
      </c>
      <c r="Y3" s="354" t="s">
        <v>68</v>
      </c>
      <c r="Z3" s="354" t="s">
        <v>69</v>
      </c>
      <c r="AA3" s="354"/>
      <c r="AB3" s="354">
        <v>18000000011</v>
      </c>
      <c r="AC3" s="355">
        <v>25</v>
      </c>
      <c r="AD3" s="355">
        <v>0</v>
      </c>
      <c r="AE3" s="355">
        <v>0</v>
      </c>
      <c r="AF3" s="1043">
        <v>40</v>
      </c>
      <c r="AG3" s="1043">
        <v>0</v>
      </c>
      <c r="AH3" s="1043">
        <f t="shared" ref="AH3:AH34" si="0">AF3-AG3</f>
        <v>40</v>
      </c>
      <c r="AI3" s="1043">
        <f>AF3*1.07</f>
        <v>42.800000000000004</v>
      </c>
    </row>
    <row r="4" spans="1:35" s="356" customFormat="1">
      <c r="A4" s="1051">
        <v>2</v>
      </c>
      <c r="B4" s="354" t="s">
        <v>6142</v>
      </c>
      <c r="C4" s="354" t="s">
        <v>6147</v>
      </c>
      <c r="D4" s="354" t="s">
        <v>6144</v>
      </c>
      <c r="E4" s="354" t="s">
        <v>6148</v>
      </c>
      <c r="F4" s="354" t="s">
        <v>19</v>
      </c>
      <c r="G4" s="354"/>
      <c r="H4" s="354"/>
      <c r="I4" s="354"/>
      <c r="J4" s="354"/>
      <c r="K4" s="354"/>
      <c r="L4" s="354"/>
      <c r="M4" s="354" t="s">
        <v>113</v>
      </c>
      <c r="N4" s="354" t="s">
        <v>113</v>
      </c>
      <c r="O4" s="354" t="s">
        <v>5461</v>
      </c>
      <c r="P4" s="354"/>
      <c r="Q4" s="354"/>
      <c r="R4" s="354"/>
      <c r="S4" s="354"/>
      <c r="T4" s="354"/>
      <c r="U4" s="354" t="s">
        <v>6149</v>
      </c>
      <c r="V4" s="354" t="s">
        <v>68</v>
      </c>
      <c r="W4" s="354" t="s">
        <v>68</v>
      </c>
      <c r="X4" s="354" t="s">
        <v>68</v>
      </c>
      <c r="Y4" s="354" t="s">
        <v>68</v>
      </c>
      <c r="Z4" s="354" t="s">
        <v>69</v>
      </c>
      <c r="AA4" s="354"/>
      <c r="AB4" s="354">
        <v>18000000011</v>
      </c>
      <c r="AC4" s="355">
        <v>25</v>
      </c>
      <c r="AD4" s="355">
        <v>0</v>
      </c>
      <c r="AE4" s="355">
        <v>0</v>
      </c>
      <c r="AF4" s="1043">
        <v>40</v>
      </c>
      <c r="AG4" s="1043">
        <v>0</v>
      </c>
      <c r="AH4" s="1043">
        <f t="shared" si="0"/>
        <v>40</v>
      </c>
      <c r="AI4" s="1043">
        <f t="shared" ref="AI4:AI67" si="1">AF4*1.07</f>
        <v>42.800000000000004</v>
      </c>
    </row>
    <row r="5" spans="1:35" s="356" customFormat="1">
      <c r="A5" s="1051">
        <v>3</v>
      </c>
      <c r="B5" s="354" t="s">
        <v>6142</v>
      </c>
      <c r="C5" s="354" t="s">
        <v>6150</v>
      </c>
      <c r="D5" s="354" t="s">
        <v>6144</v>
      </c>
      <c r="E5" s="354" t="s">
        <v>6148</v>
      </c>
      <c r="F5" s="354" t="s">
        <v>19</v>
      </c>
      <c r="G5" s="354"/>
      <c r="H5" s="354"/>
      <c r="I5" s="354"/>
      <c r="J5" s="354"/>
      <c r="K5" s="354"/>
      <c r="L5" s="354"/>
      <c r="M5" s="354" t="s">
        <v>113</v>
      </c>
      <c r="N5" s="354" t="s">
        <v>113</v>
      </c>
      <c r="O5" s="354" t="s">
        <v>5461</v>
      </c>
      <c r="P5" s="354"/>
      <c r="Q5" s="354"/>
      <c r="R5" s="354"/>
      <c r="S5" s="354"/>
      <c r="T5" s="354"/>
      <c r="U5" s="354" t="s">
        <v>6151</v>
      </c>
      <c r="V5" s="354" t="s">
        <v>68</v>
      </c>
      <c r="W5" s="354" t="s">
        <v>68</v>
      </c>
      <c r="X5" s="354" t="s">
        <v>68</v>
      </c>
      <c r="Y5" s="354" t="s">
        <v>68</v>
      </c>
      <c r="Z5" s="354" t="s">
        <v>69</v>
      </c>
      <c r="AA5" s="354"/>
      <c r="AB5" s="354">
        <v>18000000011</v>
      </c>
      <c r="AC5" s="355">
        <v>25</v>
      </c>
      <c r="AD5" s="355">
        <v>0</v>
      </c>
      <c r="AE5" s="355">
        <v>0</v>
      </c>
      <c r="AF5" s="1043">
        <v>40</v>
      </c>
      <c r="AG5" s="1043">
        <v>0</v>
      </c>
      <c r="AH5" s="1043">
        <f t="shared" si="0"/>
        <v>40</v>
      </c>
      <c r="AI5" s="1043">
        <f t="shared" si="1"/>
        <v>42.800000000000004</v>
      </c>
    </row>
    <row r="6" spans="1:35" s="356" customFormat="1">
      <c r="A6" s="1051">
        <v>4</v>
      </c>
      <c r="B6" s="354" t="s">
        <v>6142</v>
      </c>
      <c r="C6" s="354" t="s">
        <v>6152</v>
      </c>
      <c r="D6" s="354" t="s">
        <v>6144</v>
      </c>
      <c r="E6" s="354" t="s">
        <v>6148</v>
      </c>
      <c r="F6" s="354" t="s">
        <v>19</v>
      </c>
      <c r="G6" s="354"/>
      <c r="H6" s="354"/>
      <c r="I6" s="354"/>
      <c r="J6" s="354"/>
      <c r="K6" s="354"/>
      <c r="L6" s="354"/>
      <c r="M6" s="354" t="s">
        <v>113</v>
      </c>
      <c r="N6" s="354" t="s">
        <v>113</v>
      </c>
      <c r="O6" s="354" t="s">
        <v>5461</v>
      </c>
      <c r="P6" s="354"/>
      <c r="Q6" s="354"/>
      <c r="R6" s="354"/>
      <c r="S6" s="354"/>
      <c r="T6" s="354"/>
      <c r="U6" s="354" t="s">
        <v>6153</v>
      </c>
      <c r="V6" s="354" t="s">
        <v>68</v>
      </c>
      <c r="W6" s="354" t="s">
        <v>68</v>
      </c>
      <c r="X6" s="354" t="s">
        <v>68</v>
      </c>
      <c r="Y6" s="354" t="s">
        <v>68</v>
      </c>
      <c r="Z6" s="354" t="s">
        <v>69</v>
      </c>
      <c r="AA6" s="354"/>
      <c r="AB6" s="354">
        <v>18000000011</v>
      </c>
      <c r="AC6" s="355">
        <v>25</v>
      </c>
      <c r="AD6" s="355">
        <v>0</v>
      </c>
      <c r="AE6" s="355">
        <v>0</v>
      </c>
      <c r="AF6" s="1043">
        <v>40</v>
      </c>
      <c r="AG6" s="1043">
        <v>0</v>
      </c>
      <c r="AH6" s="1043">
        <f t="shared" si="0"/>
        <v>40</v>
      </c>
      <c r="AI6" s="1043">
        <f t="shared" si="1"/>
        <v>42.800000000000004</v>
      </c>
    </row>
    <row r="7" spans="1:35" s="356" customFormat="1">
      <c r="A7" s="1051">
        <v>5</v>
      </c>
      <c r="B7" s="354" t="s">
        <v>6142</v>
      </c>
      <c r="C7" s="354" t="s">
        <v>6154</v>
      </c>
      <c r="D7" s="354" t="s">
        <v>6144</v>
      </c>
      <c r="E7" s="354" t="s">
        <v>6148</v>
      </c>
      <c r="F7" s="354" t="s">
        <v>19</v>
      </c>
      <c r="G7" s="354"/>
      <c r="H7" s="354"/>
      <c r="I7" s="354"/>
      <c r="J7" s="354"/>
      <c r="K7" s="354"/>
      <c r="L7" s="354"/>
      <c r="M7" s="354" t="s">
        <v>113</v>
      </c>
      <c r="N7" s="354" t="s">
        <v>113</v>
      </c>
      <c r="O7" s="354" t="s">
        <v>5461</v>
      </c>
      <c r="P7" s="354"/>
      <c r="Q7" s="354"/>
      <c r="R7" s="354"/>
      <c r="S7" s="354"/>
      <c r="T7" s="354"/>
      <c r="U7" s="354" t="s">
        <v>6155</v>
      </c>
      <c r="V7" s="354" t="s">
        <v>68</v>
      </c>
      <c r="W7" s="354" t="s">
        <v>68</v>
      </c>
      <c r="X7" s="354" t="s">
        <v>68</v>
      </c>
      <c r="Y7" s="354" t="s">
        <v>68</v>
      </c>
      <c r="Z7" s="354" t="s">
        <v>69</v>
      </c>
      <c r="AA7" s="354"/>
      <c r="AB7" s="354">
        <v>18000000011</v>
      </c>
      <c r="AC7" s="355">
        <v>25</v>
      </c>
      <c r="AD7" s="355">
        <v>0</v>
      </c>
      <c r="AE7" s="355">
        <v>0</v>
      </c>
      <c r="AF7" s="1043">
        <v>40</v>
      </c>
      <c r="AG7" s="1043">
        <v>0</v>
      </c>
      <c r="AH7" s="1043">
        <f t="shared" si="0"/>
        <v>40</v>
      </c>
      <c r="AI7" s="1043">
        <f t="shared" si="1"/>
        <v>42.800000000000004</v>
      </c>
    </row>
    <row r="8" spans="1:35" s="356" customFormat="1">
      <c r="A8" s="1051">
        <v>6</v>
      </c>
      <c r="B8" s="354" t="s">
        <v>6142</v>
      </c>
      <c r="C8" s="354" t="s">
        <v>6156</v>
      </c>
      <c r="D8" s="354" t="s">
        <v>6144</v>
      </c>
      <c r="E8" s="354" t="s">
        <v>6148</v>
      </c>
      <c r="F8" s="354" t="s">
        <v>19</v>
      </c>
      <c r="G8" s="354"/>
      <c r="H8" s="354"/>
      <c r="I8" s="354"/>
      <c r="J8" s="354"/>
      <c r="K8" s="354"/>
      <c r="L8" s="354"/>
      <c r="M8" s="354" t="s">
        <v>113</v>
      </c>
      <c r="N8" s="354" t="s">
        <v>113</v>
      </c>
      <c r="O8" s="354" t="s">
        <v>5461</v>
      </c>
      <c r="P8" s="354"/>
      <c r="Q8" s="354"/>
      <c r="R8" s="354"/>
      <c r="S8" s="354"/>
      <c r="T8" s="354"/>
      <c r="U8" s="354" t="s">
        <v>6157</v>
      </c>
      <c r="V8" s="354" t="s">
        <v>68</v>
      </c>
      <c r="W8" s="354" t="s">
        <v>68</v>
      </c>
      <c r="X8" s="354" t="s">
        <v>68</v>
      </c>
      <c r="Y8" s="354" t="s">
        <v>68</v>
      </c>
      <c r="Z8" s="354" t="s">
        <v>69</v>
      </c>
      <c r="AA8" s="354"/>
      <c r="AB8" s="354">
        <v>18000000011</v>
      </c>
      <c r="AC8" s="355">
        <v>25</v>
      </c>
      <c r="AD8" s="355">
        <v>0</v>
      </c>
      <c r="AE8" s="355">
        <v>0</v>
      </c>
      <c r="AF8" s="1043">
        <v>40</v>
      </c>
      <c r="AG8" s="1043">
        <v>0</v>
      </c>
      <c r="AH8" s="1043">
        <f t="shared" si="0"/>
        <v>40</v>
      </c>
      <c r="AI8" s="1043">
        <f t="shared" si="1"/>
        <v>42.800000000000004</v>
      </c>
    </row>
    <row r="9" spans="1:35" s="356" customFormat="1">
      <c r="A9" s="1051">
        <v>7</v>
      </c>
      <c r="B9" s="354" t="s">
        <v>6142</v>
      </c>
      <c r="C9" s="354" t="s">
        <v>6158</v>
      </c>
      <c r="D9" s="354" t="s">
        <v>6144</v>
      </c>
      <c r="E9" s="354" t="s">
        <v>6148</v>
      </c>
      <c r="F9" s="354" t="s">
        <v>19</v>
      </c>
      <c r="G9" s="354"/>
      <c r="H9" s="354"/>
      <c r="I9" s="354"/>
      <c r="J9" s="354"/>
      <c r="K9" s="354"/>
      <c r="L9" s="354"/>
      <c r="M9" s="354" t="s">
        <v>113</v>
      </c>
      <c r="N9" s="354" t="s">
        <v>113</v>
      </c>
      <c r="O9" s="354" t="s">
        <v>5461</v>
      </c>
      <c r="P9" s="354"/>
      <c r="Q9" s="354"/>
      <c r="R9" s="354"/>
      <c r="S9" s="354"/>
      <c r="T9" s="354"/>
      <c r="U9" s="354" t="s">
        <v>6159</v>
      </c>
      <c r="V9" s="354" t="s">
        <v>68</v>
      </c>
      <c r="W9" s="354" t="s">
        <v>68</v>
      </c>
      <c r="X9" s="354" t="s">
        <v>68</v>
      </c>
      <c r="Y9" s="354" t="s">
        <v>68</v>
      </c>
      <c r="Z9" s="354" t="s">
        <v>69</v>
      </c>
      <c r="AA9" s="354"/>
      <c r="AB9" s="354">
        <v>18000000011</v>
      </c>
      <c r="AC9" s="355">
        <v>25</v>
      </c>
      <c r="AD9" s="355">
        <v>0</v>
      </c>
      <c r="AE9" s="355">
        <v>0</v>
      </c>
      <c r="AF9" s="1043">
        <v>40</v>
      </c>
      <c r="AG9" s="1043">
        <v>0</v>
      </c>
      <c r="AH9" s="1043">
        <f t="shared" si="0"/>
        <v>40</v>
      </c>
      <c r="AI9" s="1043">
        <f t="shared" si="1"/>
        <v>42.800000000000004</v>
      </c>
    </row>
    <row r="10" spans="1:35" s="356" customFormat="1">
      <c r="A10" s="1051">
        <v>8</v>
      </c>
      <c r="B10" s="354" t="s">
        <v>6142</v>
      </c>
      <c r="C10" s="354" t="s">
        <v>6160</v>
      </c>
      <c r="D10" s="354" t="s">
        <v>6144</v>
      </c>
      <c r="E10" s="354" t="s">
        <v>6148</v>
      </c>
      <c r="F10" s="354" t="s">
        <v>19</v>
      </c>
      <c r="G10" s="354"/>
      <c r="H10" s="354"/>
      <c r="I10" s="354"/>
      <c r="J10" s="354"/>
      <c r="K10" s="354"/>
      <c r="L10" s="354"/>
      <c r="M10" s="354" t="s">
        <v>113</v>
      </c>
      <c r="N10" s="354" t="s">
        <v>113</v>
      </c>
      <c r="O10" s="354" t="s">
        <v>5461</v>
      </c>
      <c r="P10" s="354"/>
      <c r="Q10" s="354"/>
      <c r="R10" s="354"/>
      <c r="S10" s="354"/>
      <c r="T10" s="354"/>
      <c r="U10" s="354" t="s">
        <v>6161</v>
      </c>
      <c r="V10" s="354" t="s">
        <v>68</v>
      </c>
      <c r="W10" s="354" t="s">
        <v>68</v>
      </c>
      <c r="X10" s="354" t="s">
        <v>68</v>
      </c>
      <c r="Y10" s="354" t="s">
        <v>68</v>
      </c>
      <c r="Z10" s="354" t="s">
        <v>69</v>
      </c>
      <c r="AA10" s="354"/>
      <c r="AB10" s="354">
        <v>18000000011</v>
      </c>
      <c r="AC10" s="355">
        <v>25</v>
      </c>
      <c r="AD10" s="355">
        <v>0</v>
      </c>
      <c r="AE10" s="355">
        <v>0</v>
      </c>
      <c r="AF10" s="1043">
        <v>40</v>
      </c>
      <c r="AG10" s="1043">
        <v>0</v>
      </c>
      <c r="AH10" s="1043">
        <f t="shared" si="0"/>
        <v>40</v>
      </c>
      <c r="AI10" s="1043">
        <f t="shared" si="1"/>
        <v>42.800000000000004</v>
      </c>
    </row>
    <row r="11" spans="1:35" s="356" customFormat="1">
      <c r="A11" s="1051">
        <v>9</v>
      </c>
      <c r="B11" s="354" t="s">
        <v>6142</v>
      </c>
      <c r="C11" s="354" t="s">
        <v>6162</v>
      </c>
      <c r="D11" s="354" t="s">
        <v>6144</v>
      </c>
      <c r="E11" s="354" t="s">
        <v>6148</v>
      </c>
      <c r="F11" s="354" t="s">
        <v>19</v>
      </c>
      <c r="G11" s="354"/>
      <c r="H11" s="354"/>
      <c r="I11" s="354"/>
      <c r="J11" s="354"/>
      <c r="K11" s="354"/>
      <c r="L11" s="354"/>
      <c r="M11" s="354" t="s">
        <v>113</v>
      </c>
      <c r="N11" s="354" t="s">
        <v>113</v>
      </c>
      <c r="O11" s="354" t="s">
        <v>5461</v>
      </c>
      <c r="P11" s="354"/>
      <c r="Q11" s="354"/>
      <c r="R11" s="354"/>
      <c r="S11" s="354"/>
      <c r="T11" s="354"/>
      <c r="U11" s="354" t="s">
        <v>6163</v>
      </c>
      <c r="V11" s="354" t="s">
        <v>68</v>
      </c>
      <c r="W11" s="354" t="s">
        <v>68</v>
      </c>
      <c r="X11" s="354" t="s">
        <v>68</v>
      </c>
      <c r="Y11" s="354" t="s">
        <v>68</v>
      </c>
      <c r="Z11" s="354" t="s">
        <v>69</v>
      </c>
      <c r="AA11" s="354"/>
      <c r="AB11" s="354">
        <v>18000000011</v>
      </c>
      <c r="AC11" s="355">
        <v>25</v>
      </c>
      <c r="AD11" s="355">
        <v>0</v>
      </c>
      <c r="AE11" s="355">
        <v>0</v>
      </c>
      <c r="AF11" s="1043">
        <v>40</v>
      </c>
      <c r="AG11" s="1043">
        <v>0</v>
      </c>
      <c r="AH11" s="1043">
        <f t="shared" si="0"/>
        <v>40</v>
      </c>
      <c r="AI11" s="1043">
        <f t="shared" si="1"/>
        <v>42.800000000000004</v>
      </c>
    </row>
    <row r="12" spans="1:35" s="356" customFormat="1">
      <c r="A12" s="1051">
        <v>10</v>
      </c>
      <c r="B12" s="354" t="s">
        <v>6142</v>
      </c>
      <c r="C12" s="354" t="s">
        <v>6164</v>
      </c>
      <c r="D12" s="354" t="s">
        <v>6144</v>
      </c>
      <c r="E12" s="354" t="s">
        <v>6148</v>
      </c>
      <c r="F12" s="354" t="s">
        <v>19</v>
      </c>
      <c r="G12" s="354"/>
      <c r="H12" s="354"/>
      <c r="I12" s="354"/>
      <c r="J12" s="354"/>
      <c r="K12" s="354"/>
      <c r="L12" s="354"/>
      <c r="M12" s="354" t="s">
        <v>113</v>
      </c>
      <c r="N12" s="354" t="s">
        <v>113</v>
      </c>
      <c r="O12" s="354" t="s">
        <v>5461</v>
      </c>
      <c r="P12" s="354"/>
      <c r="Q12" s="354"/>
      <c r="R12" s="354"/>
      <c r="S12" s="354"/>
      <c r="T12" s="354"/>
      <c r="U12" s="354" t="s">
        <v>6165</v>
      </c>
      <c r="V12" s="354" t="s">
        <v>68</v>
      </c>
      <c r="W12" s="354" t="s">
        <v>68</v>
      </c>
      <c r="X12" s="354" t="s">
        <v>68</v>
      </c>
      <c r="Y12" s="354" t="s">
        <v>68</v>
      </c>
      <c r="Z12" s="354" t="s">
        <v>69</v>
      </c>
      <c r="AA12" s="354"/>
      <c r="AB12" s="354">
        <v>18000000011</v>
      </c>
      <c r="AC12" s="355">
        <v>25</v>
      </c>
      <c r="AD12" s="355">
        <v>0</v>
      </c>
      <c r="AE12" s="355">
        <v>0</v>
      </c>
      <c r="AF12" s="1043">
        <v>40</v>
      </c>
      <c r="AG12" s="1043">
        <v>0</v>
      </c>
      <c r="AH12" s="1043">
        <f t="shared" si="0"/>
        <v>40</v>
      </c>
      <c r="AI12" s="1043">
        <f t="shared" si="1"/>
        <v>42.800000000000004</v>
      </c>
    </row>
    <row r="13" spans="1:35" s="356" customFormat="1">
      <c r="A13" s="1051">
        <v>11</v>
      </c>
      <c r="B13" s="354" t="s">
        <v>6142</v>
      </c>
      <c r="C13" s="354" t="s">
        <v>6166</v>
      </c>
      <c r="D13" s="354" t="s">
        <v>6144</v>
      </c>
      <c r="E13" s="354" t="s">
        <v>6148</v>
      </c>
      <c r="F13" s="354" t="s">
        <v>19</v>
      </c>
      <c r="G13" s="354"/>
      <c r="H13" s="354"/>
      <c r="I13" s="354"/>
      <c r="J13" s="354"/>
      <c r="K13" s="354"/>
      <c r="L13" s="354"/>
      <c r="M13" s="354" t="s">
        <v>113</v>
      </c>
      <c r="N13" s="354" t="s">
        <v>113</v>
      </c>
      <c r="O13" s="354" t="s">
        <v>5461</v>
      </c>
      <c r="P13" s="354"/>
      <c r="Q13" s="354"/>
      <c r="R13" s="354"/>
      <c r="S13" s="354"/>
      <c r="T13" s="354"/>
      <c r="U13" s="354" t="s">
        <v>6167</v>
      </c>
      <c r="V13" s="354" t="s">
        <v>68</v>
      </c>
      <c r="W13" s="354" t="s">
        <v>68</v>
      </c>
      <c r="X13" s="354" t="s">
        <v>68</v>
      </c>
      <c r="Y13" s="354" t="s">
        <v>68</v>
      </c>
      <c r="Z13" s="354" t="s">
        <v>69</v>
      </c>
      <c r="AA13" s="354"/>
      <c r="AB13" s="354">
        <v>18000000011</v>
      </c>
      <c r="AC13" s="355">
        <v>25</v>
      </c>
      <c r="AD13" s="355">
        <v>0</v>
      </c>
      <c r="AE13" s="355">
        <v>0</v>
      </c>
      <c r="AF13" s="1043">
        <v>40</v>
      </c>
      <c r="AG13" s="1043">
        <v>0</v>
      </c>
      <c r="AH13" s="1043">
        <f t="shared" si="0"/>
        <v>40</v>
      </c>
      <c r="AI13" s="1043">
        <f t="shared" si="1"/>
        <v>42.800000000000004</v>
      </c>
    </row>
    <row r="14" spans="1:35" s="356" customFormat="1">
      <c r="A14" s="1051">
        <v>12</v>
      </c>
      <c r="B14" s="354" t="s">
        <v>6142</v>
      </c>
      <c r="C14" s="354" t="s">
        <v>6168</v>
      </c>
      <c r="D14" s="354" t="s">
        <v>6144</v>
      </c>
      <c r="E14" s="354" t="s">
        <v>6148</v>
      </c>
      <c r="F14" s="354" t="s">
        <v>19</v>
      </c>
      <c r="G14" s="354"/>
      <c r="H14" s="354"/>
      <c r="I14" s="354"/>
      <c r="J14" s="354"/>
      <c r="K14" s="354"/>
      <c r="L14" s="354"/>
      <c r="M14" s="354" t="s">
        <v>113</v>
      </c>
      <c r="N14" s="354" t="s">
        <v>113</v>
      </c>
      <c r="O14" s="354" t="s">
        <v>5461</v>
      </c>
      <c r="P14" s="354"/>
      <c r="Q14" s="354"/>
      <c r="R14" s="354"/>
      <c r="S14" s="354"/>
      <c r="T14" s="354"/>
      <c r="U14" s="354" t="s">
        <v>6169</v>
      </c>
      <c r="V14" s="354" t="s">
        <v>68</v>
      </c>
      <c r="W14" s="354" t="s">
        <v>68</v>
      </c>
      <c r="X14" s="354" t="s">
        <v>68</v>
      </c>
      <c r="Y14" s="354" t="s">
        <v>68</v>
      </c>
      <c r="Z14" s="354" t="s">
        <v>69</v>
      </c>
      <c r="AA14" s="354"/>
      <c r="AB14" s="354">
        <v>18000000011</v>
      </c>
      <c r="AC14" s="355">
        <v>25</v>
      </c>
      <c r="AD14" s="355">
        <v>0</v>
      </c>
      <c r="AE14" s="355">
        <v>0</v>
      </c>
      <c r="AF14" s="1043">
        <v>40</v>
      </c>
      <c r="AG14" s="1043">
        <v>0</v>
      </c>
      <c r="AH14" s="1043">
        <f t="shared" si="0"/>
        <v>40</v>
      </c>
      <c r="AI14" s="1043">
        <f t="shared" si="1"/>
        <v>42.800000000000004</v>
      </c>
    </row>
    <row r="15" spans="1:35" s="356" customFormat="1">
      <c r="A15" s="1051">
        <v>13</v>
      </c>
      <c r="B15" s="354" t="s">
        <v>6142</v>
      </c>
      <c r="C15" s="354" t="s">
        <v>6170</v>
      </c>
      <c r="D15" s="354" t="s">
        <v>6144</v>
      </c>
      <c r="E15" s="354" t="s">
        <v>6148</v>
      </c>
      <c r="F15" s="354" t="s">
        <v>19</v>
      </c>
      <c r="G15" s="354"/>
      <c r="H15" s="354"/>
      <c r="I15" s="354"/>
      <c r="J15" s="354"/>
      <c r="K15" s="354"/>
      <c r="L15" s="354"/>
      <c r="M15" s="354" t="s">
        <v>113</v>
      </c>
      <c r="N15" s="354" t="s">
        <v>113</v>
      </c>
      <c r="O15" s="354" t="s">
        <v>5461</v>
      </c>
      <c r="P15" s="354"/>
      <c r="Q15" s="354"/>
      <c r="R15" s="354"/>
      <c r="S15" s="354"/>
      <c r="T15" s="354"/>
      <c r="U15" s="354" t="s">
        <v>6171</v>
      </c>
      <c r="V15" s="354" t="s">
        <v>68</v>
      </c>
      <c r="W15" s="354" t="s">
        <v>68</v>
      </c>
      <c r="X15" s="354" t="s">
        <v>68</v>
      </c>
      <c r="Y15" s="354" t="s">
        <v>68</v>
      </c>
      <c r="Z15" s="354" t="s">
        <v>69</v>
      </c>
      <c r="AA15" s="354"/>
      <c r="AB15" s="354">
        <v>18000000011</v>
      </c>
      <c r="AC15" s="355">
        <v>25</v>
      </c>
      <c r="AD15" s="355">
        <v>0</v>
      </c>
      <c r="AE15" s="355">
        <v>0</v>
      </c>
      <c r="AF15" s="1043">
        <v>40</v>
      </c>
      <c r="AG15" s="1043">
        <v>0</v>
      </c>
      <c r="AH15" s="1043">
        <f t="shared" si="0"/>
        <v>40</v>
      </c>
      <c r="AI15" s="1043">
        <f t="shared" si="1"/>
        <v>42.800000000000004</v>
      </c>
    </row>
    <row r="16" spans="1:35" s="356" customFormat="1">
      <c r="A16" s="1051">
        <v>14</v>
      </c>
      <c r="B16" s="354" t="s">
        <v>6142</v>
      </c>
      <c r="C16" s="354" t="s">
        <v>6172</v>
      </c>
      <c r="D16" s="354" t="s">
        <v>6144</v>
      </c>
      <c r="E16" s="354" t="s">
        <v>6148</v>
      </c>
      <c r="F16" s="354" t="s">
        <v>19</v>
      </c>
      <c r="G16" s="354"/>
      <c r="H16" s="354"/>
      <c r="I16" s="354"/>
      <c r="J16" s="354"/>
      <c r="K16" s="354"/>
      <c r="L16" s="354"/>
      <c r="M16" s="354" t="s">
        <v>113</v>
      </c>
      <c r="N16" s="354" t="s">
        <v>113</v>
      </c>
      <c r="O16" s="354" t="s">
        <v>5461</v>
      </c>
      <c r="P16" s="354"/>
      <c r="Q16" s="354"/>
      <c r="R16" s="354"/>
      <c r="S16" s="354"/>
      <c r="T16" s="354"/>
      <c r="U16" s="354" t="s">
        <v>6173</v>
      </c>
      <c r="V16" s="354" t="s">
        <v>68</v>
      </c>
      <c r="W16" s="354" t="s">
        <v>68</v>
      </c>
      <c r="X16" s="354" t="s">
        <v>68</v>
      </c>
      <c r="Y16" s="354" t="s">
        <v>68</v>
      </c>
      <c r="Z16" s="354" t="s">
        <v>69</v>
      </c>
      <c r="AA16" s="354"/>
      <c r="AB16" s="354">
        <v>18000000011</v>
      </c>
      <c r="AC16" s="355">
        <v>25</v>
      </c>
      <c r="AD16" s="355">
        <v>0</v>
      </c>
      <c r="AE16" s="355">
        <v>0</v>
      </c>
      <c r="AF16" s="1043">
        <v>40</v>
      </c>
      <c r="AG16" s="1043">
        <v>0</v>
      </c>
      <c r="AH16" s="1043">
        <f t="shared" si="0"/>
        <v>40</v>
      </c>
      <c r="AI16" s="1043">
        <f t="shared" si="1"/>
        <v>42.800000000000004</v>
      </c>
    </row>
    <row r="17" spans="1:35" s="356" customFormat="1">
      <c r="A17" s="1051">
        <v>15</v>
      </c>
      <c r="B17" s="354" t="s">
        <v>6142</v>
      </c>
      <c r="C17" s="354" t="s">
        <v>6174</v>
      </c>
      <c r="D17" s="354" t="s">
        <v>6144</v>
      </c>
      <c r="E17" s="354" t="s">
        <v>6148</v>
      </c>
      <c r="F17" s="354" t="s">
        <v>19</v>
      </c>
      <c r="G17" s="354"/>
      <c r="H17" s="354"/>
      <c r="I17" s="354"/>
      <c r="J17" s="354"/>
      <c r="K17" s="354"/>
      <c r="L17" s="354"/>
      <c r="M17" s="354" t="s">
        <v>113</v>
      </c>
      <c r="N17" s="354" t="s">
        <v>113</v>
      </c>
      <c r="O17" s="354" t="s">
        <v>5461</v>
      </c>
      <c r="P17" s="354"/>
      <c r="Q17" s="354"/>
      <c r="R17" s="354"/>
      <c r="S17" s="354"/>
      <c r="T17" s="354"/>
      <c r="U17" s="354" t="s">
        <v>6175</v>
      </c>
      <c r="V17" s="354" t="s">
        <v>68</v>
      </c>
      <c r="W17" s="354" t="s">
        <v>68</v>
      </c>
      <c r="X17" s="354" t="s">
        <v>68</v>
      </c>
      <c r="Y17" s="354" t="s">
        <v>68</v>
      </c>
      <c r="Z17" s="354" t="s">
        <v>69</v>
      </c>
      <c r="AA17" s="354"/>
      <c r="AB17" s="354">
        <v>18000000011</v>
      </c>
      <c r="AC17" s="355">
        <v>25</v>
      </c>
      <c r="AD17" s="355">
        <v>0</v>
      </c>
      <c r="AE17" s="355">
        <v>0</v>
      </c>
      <c r="AF17" s="1043">
        <v>40</v>
      </c>
      <c r="AG17" s="1043">
        <v>0</v>
      </c>
      <c r="AH17" s="1043">
        <f t="shared" si="0"/>
        <v>40</v>
      </c>
      <c r="AI17" s="1043">
        <f t="shared" si="1"/>
        <v>42.800000000000004</v>
      </c>
    </row>
    <row r="18" spans="1:35" s="356" customFormat="1">
      <c r="A18" s="1051">
        <v>16</v>
      </c>
      <c r="B18" s="354" t="s">
        <v>6142</v>
      </c>
      <c r="C18" s="354" t="s">
        <v>6176</v>
      </c>
      <c r="D18" s="354" t="s">
        <v>6144</v>
      </c>
      <c r="E18" s="354" t="s">
        <v>6148</v>
      </c>
      <c r="F18" s="354" t="s">
        <v>19</v>
      </c>
      <c r="G18" s="354"/>
      <c r="H18" s="354"/>
      <c r="I18" s="354"/>
      <c r="J18" s="354"/>
      <c r="K18" s="354"/>
      <c r="L18" s="354"/>
      <c r="M18" s="354" t="s">
        <v>113</v>
      </c>
      <c r="N18" s="354" t="s">
        <v>113</v>
      </c>
      <c r="O18" s="354" t="s">
        <v>5461</v>
      </c>
      <c r="P18" s="354"/>
      <c r="Q18" s="354"/>
      <c r="R18" s="354"/>
      <c r="S18" s="354"/>
      <c r="T18" s="354"/>
      <c r="U18" s="354" t="s">
        <v>6177</v>
      </c>
      <c r="V18" s="354" t="s">
        <v>68</v>
      </c>
      <c r="W18" s="354" t="s">
        <v>68</v>
      </c>
      <c r="X18" s="354" t="s">
        <v>68</v>
      </c>
      <c r="Y18" s="354" t="s">
        <v>68</v>
      </c>
      <c r="Z18" s="354" t="s">
        <v>69</v>
      </c>
      <c r="AA18" s="354"/>
      <c r="AB18" s="354">
        <v>18000000011</v>
      </c>
      <c r="AC18" s="355">
        <v>25</v>
      </c>
      <c r="AD18" s="355">
        <v>0</v>
      </c>
      <c r="AE18" s="355">
        <v>0</v>
      </c>
      <c r="AF18" s="1043">
        <v>40</v>
      </c>
      <c r="AG18" s="1043">
        <v>0</v>
      </c>
      <c r="AH18" s="1043">
        <f t="shared" si="0"/>
        <v>40</v>
      </c>
      <c r="AI18" s="1043">
        <f t="shared" si="1"/>
        <v>42.800000000000004</v>
      </c>
    </row>
    <row r="19" spans="1:35" s="356" customFormat="1">
      <c r="A19" s="1051">
        <v>17</v>
      </c>
      <c r="B19" s="354" t="s">
        <v>6142</v>
      </c>
      <c r="C19" s="354" t="s">
        <v>6178</v>
      </c>
      <c r="D19" s="354" t="s">
        <v>6144</v>
      </c>
      <c r="E19" s="354" t="s">
        <v>6148</v>
      </c>
      <c r="F19" s="354" t="s">
        <v>19</v>
      </c>
      <c r="G19" s="354"/>
      <c r="H19" s="354"/>
      <c r="I19" s="354"/>
      <c r="J19" s="354"/>
      <c r="K19" s="354"/>
      <c r="L19" s="354"/>
      <c r="M19" s="354" t="s">
        <v>113</v>
      </c>
      <c r="N19" s="354" t="s">
        <v>113</v>
      </c>
      <c r="O19" s="354" t="s">
        <v>5461</v>
      </c>
      <c r="P19" s="354"/>
      <c r="Q19" s="354"/>
      <c r="R19" s="354"/>
      <c r="S19" s="354"/>
      <c r="T19" s="354"/>
      <c r="U19" s="354" t="s">
        <v>6179</v>
      </c>
      <c r="V19" s="354" t="s">
        <v>68</v>
      </c>
      <c r="W19" s="354" t="s">
        <v>68</v>
      </c>
      <c r="X19" s="354" t="s">
        <v>68</v>
      </c>
      <c r="Y19" s="354" t="s">
        <v>68</v>
      </c>
      <c r="Z19" s="354" t="s">
        <v>69</v>
      </c>
      <c r="AA19" s="354"/>
      <c r="AB19" s="354">
        <v>18000000011</v>
      </c>
      <c r="AC19" s="355">
        <v>25</v>
      </c>
      <c r="AD19" s="355">
        <v>0</v>
      </c>
      <c r="AE19" s="355">
        <v>0</v>
      </c>
      <c r="AF19" s="1043">
        <v>40</v>
      </c>
      <c r="AG19" s="1043">
        <v>0</v>
      </c>
      <c r="AH19" s="1043">
        <f t="shared" si="0"/>
        <v>40</v>
      </c>
      <c r="AI19" s="1043">
        <f t="shared" si="1"/>
        <v>42.800000000000004</v>
      </c>
    </row>
    <row r="20" spans="1:35" s="356" customFormat="1">
      <c r="A20" s="1051">
        <v>18</v>
      </c>
      <c r="B20" s="354" t="s">
        <v>6142</v>
      </c>
      <c r="C20" s="354" t="s">
        <v>6180</v>
      </c>
      <c r="D20" s="354" t="s">
        <v>6144</v>
      </c>
      <c r="E20" s="354" t="s">
        <v>6148</v>
      </c>
      <c r="F20" s="354" t="s">
        <v>19</v>
      </c>
      <c r="G20" s="354"/>
      <c r="H20" s="354"/>
      <c r="I20" s="354"/>
      <c r="J20" s="354"/>
      <c r="K20" s="354"/>
      <c r="L20" s="354"/>
      <c r="M20" s="354" t="s">
        <v>113</v>
      </c>
      <c r="N20" s="354" t="s">
        <v>113</v>
      </c>
      <c r="O20" s="354" t="s">
        <v>5461</v>
      </c>
      <c r="P20" s="354"/>
      <c r="Q20" s="354"/>
      <c r="R20" s="354"/>
      <c r="S20" s="354"/>
      <c r="T20" s="354"/>
      <c r="U20" s="354" t="s">
        <v>6181</v>
      </c>
      <c r="V20" s="354" t="s">
        <v>68</v>
      </c>
      <c r="W20" s="354" t="s">
        <v>68</v>
      </c>
      <c r="X20" s="354" t="s">
        <v>68</v>
      </c>
      <c r="Y20" s="354" t="s">
        <v>68</v>
      </c>
      <c r="Z20" s="354" t="s">
        <v>69</v>
      </c>
      <c r="AA20" s="354"/>
      <c r="AB20" s="354">
        <v>18000000011</v>
      </c>
      <c r="AC20" s="355">
        <v>25</v>
      </c>
      <c r="AD20" s="355">
        <v>0</v>
      </c>
      <c r="AE20" s="355">
        <v>0</v>
      </c>
      <c r="AF20" s="1043">
        <v>40</v>
      </c>
      <c r="AG20" s="1043">
        <v>0</v>
      </c>
      <c r="AH20" s="1043">
        <f t="shared" si="0"/>
        <v>40</v>
      </c>
      <c r="AI20" s="1043">
        <f t="shared" si="1"/>
        <v>42.800000000000004</v>
      </c>
    </row>
    <row r="21" spans="1:35" s="356" customFormat="1">
      <c r="A21" s="1051">
        <v>19</v>
      </c>
      <c r="B21" s="354" t="s">
        <v>6142</v>
      </c>
      <c r="C21" s="354" t="s">
        <v>6182</v>
      </c>
      <c r="D21" s="354" t="s">
        <v>6144</v>
      </c>
      <c r="E21" s="354" t="s">
        <v>6148</v>
      </c>
      <c r="F21" s="354" t="s">
        <v>19</v>
      </c>
      <c r="G21" s="354"/>
      <c r="H21" s="354"/>
      <c r="I21" s="354"/>
      <c r="J21" s="354"/>
      <c r="K21" s="354"/>
      <c r="L21" s="354"/>
      <c r="M21" s="354" t="s">
        <v>113</v>
      </c>
      <c r="N21" s="354" t="s">
        <v>113</v>
      </c>
      <c r="O21" s="354" t="s">
        <v>5461</v>
      </c>
      <c r="P21" s="354"/>
      <c r="Q21" s="354"/>
      <c r="R21" s="354"/>
      <c r="S21" s="354"/>
      <c r="T21" s="354"/>
      <c r="U21" s="354" t="s">
        <v>6183</v>
      </c>
      <c r="V21" s="354" t="s">
        <v>68</v>
      </c>
      <c r="W21" s="354" t="s">
        <v>68</v>
      </c>
      <c r="X21" s="354" t="s">
        <v>68</v>
      </c>
      <c r="Y21" s="354" t="s">
        <v>68</v>
      </c>
      <c r="Z21" s="354" t="s">
        <v>69</v>
      </c>
      <c r="AA21" s="354"/>
      <c r="AB21" s="354">
        <v>18000000011</v>
      </c>
      <c r="AC21" s="355">
        <v>25</v>
      </c>
      <c r="AD21" s="355">
        <v>0</v>
      </c>
      <c r="AE21" s="355">
        <v>0</v>
      </c>
      <c r="AF21" s="1043">
        <v>40</v>
      </c>
      <c r="AG21" s="1043">
        <v>0</v>
      </c>
      <c r="AH21" s="1043">
        <f t="shared" si="0"/>
        <v>40</v>
      </c>
      <c r="AI21" s="1043">
        <f t="shared" si="1"/>
        <v>42.800000000000004</v>
      </c>
    </row>
    <row r="22" spans="1:35" s="356" customFormat="1">
      <c r="A22" s="1051">
        <v>20</v>
      </c>
      <c r="B22" s="354" t="s">
        <v>6142</v>
      </c>
      <c r="C22" s="354" t="s">
        <v>6184</v>
      </c>
      <c r="D22" s="354" t="s">
        <v>6144</v>
      </c>
      <c r="E22" s="354" t="s">
        <v>6148</v>
      </c>
      <c r="F22" s="354" t="s">
        <v>19</v>
      </c>
      <c r="G22" s="354"/>
      <c r="H22" s="354"/>
      <c r="I22" s="354"/>
      <c r="J22" s="354"/>
      <c r="K22" s="354"/>
      <c r="L22" s="354"/>
      <c r="M22" s="354" t="s">
        <v>113</v>
      </c>
      <c r="N22" s="354" t="s">
        <v>113</v>
      </c>
      <c r="O22" s="354" t="s">
        <v>5461</v>
      </c>
      <c r="P22" s="354"/>
      <c r="Q22" s="354"/>
      <c r="R22" s="354"/>
      <c r="S22" s="354"/>
      <c r="T22" s="354"/>
      <c r="U22" s="354" t="s">
        <v>6185</v>
      </c>
      <c r="V22" s="354" t="s">
        <v>68</v>
      </c>
      <c r="W22" s="354" t="s">
        <v>68</v>
      </c>
      <c r="X22" s="354" t="s">
        <v>68</v>
      </c>
      <c r="Y22" s="354" t="s">
        <v>68</v>
      </c>
      <c r="Z22" s="354" t="s">
        <v>69</v>
      </c>
      <c r="AA22" s="354"/>
      <c r="AB22" s="354">
        <v>18000000011</v>
      </c>
      <c r="AC22" s="355">
        <v>25</v>
      </c>
      <c r="AD22" s="355">
        <v>0</v>
      </c>
      <c r="AE22" s="355">
        <v>0</v>
      </c>
      <c r="AF22" s="1043">
        <v>40</v>
      </c>
      <c r="AG22" s="1043">
        <v>0</v>
      </c>
      <c r="AH22" s="1043">
        <f t="shared" si="0"/>
        <v>40</v>
      </c>
      <c r="AI22" s="1043">
        <f t="shared" si="1"/>
        <v>42.800000000000004</v>
      </c>
    </row>
    <row r="23" spans="1:35" s="356" customFormat="1">
      <c r="A23" s="1051">
        <v>21</v>
      </c>
      <c r="B23" s="354" t="s">
        <v>6142</v>
      </c>
      <c r="C23" s="354" t="s">
        <v>6186</v>
      </c>
      <c r="D23" s="354" t="s">
        <v>6144</v>
      </c>
      <c r="E23" s="354" t="s">
        <v>6148</v>
      </c>
      <c r="F23" s="354" t="s">
        <v>19</v>
      </c>
      <c r="G23" s="354"/>
      <c r="H23" s="354"/>
      <c r="I23" s="354"/>
      <c r="J23" s="354"/>
      <c r="K23" s="354"/>
      <c r="L23" s="354"/>
      <c r="M23" s="354" t="s">
        <v>113</v>
      </c>
      <c r="N23" s="354" t="s">
        <v>113</v>
      </c>
      <c r="O23" s="354" t="s">
        <v>5461</v>
      </c>
      <c r="P23" s="354"/>
      <c r="Q23" s="354"/>
      <c r="R23" s="354"/>
      <c r="S23" s="354"/>
      <c r="T23" s="354"/>
      <c r="U23" s="354" t="s">
        <v>6187</v>
      </c>
      <c r="V23" s="354" t="s">
        <v>68</v>
      </c>
      <c r="W23" s="354" t="s">
        <v>68</v>
      </c>
      <c r="X23" s="354" t="s">
        <v>68</v>
      </c>
      <c r="Y23" s="354" t="s">
        <v>68</v>
      </c>
      <c r="Z23" s="354" t="s">
        <v>69</v>
      </c>
      <c r="AA23" s="354"/>
      <c r="AB23" s="354">
        <v>18000000011</v>
      </c>
      <c r="AC23" s="355">
        <v>25</v>
      </c>
      <c r="AD23" s="355">
        <v>0</v>
      </c>
      <c r="AE23" s="355">
        <v>0</v>
      </c>
      <c r="AF23" s="1043">
        <v>40</v>
      </c>
      <c r="AG23" s="1043">
        <v>0</v>
      </c>
      <c r="AH23" s="1043">
        <f t="shared" si="0"/>
        <v>40</v>
      </c>
      <c r="AI23" s="1043">
        <f t="shared" si="1"/>
        <v>42.800000000000004</v>
      </c>
    </row>
    <row r="24" spans="1:35" s="356" customFormat="1">
      <c r="A24" s="1051">
        <v>22</v>
      </c>
      <c r="B24" s="354" t="s">
        <v>6142</v>
      </c>
      <c r="C24" s="354" t="s">
        <v>6188</v>
      </c>
      <c r="D24" s="354" t="s">
        <v>6144</v>
      </c>
      <c r="E24" s="354" t="s">
        <v>6148</v>
      </c>
      <c r="F24" s="354" t="s">
        <v>19</v>
      </c>
      <c r="G24" s="354"/>
      <c r="H24" s="354"/>
      <c r="I24" s="354"/>
      <c r="J24" s="354"/>
      <c r="K24" s="354"/>
      <c r="L24" s="354"/>
      <c r="M24" s="354" t="s">
        <v>113</v>
      </c>
      <c r="N24" s="354" t="s">
        <v>113</v>
      </c>
      <c r="O24" s="354" t="s">
        <v>5461</v>
      </c>
      <c r="P24" s="354"/>
      <c r="Q24" s="354"/>
      <c r="R24" s="354"/>
      <c r="S24" s="354"/>
      <c r="T24" s="354"/>
      <c r="U24" s="354" t="s">
        <v>6189</v>
      </c>
      <c r="V24" s="354" t="s">
        <v>68</v>
      </c>
      <c r="W24" s="354" t="s">
        <v>68</v>
      </c>
      <c r="X24" s="354" t="s">
        <v>68</v>
      </c>
      <c r="Y24" s="354" t="s">
        <v>68</v>
      </c>
      <c r="Z24" s="354" t="s">
        <v>69</v>
      </c>
      <c r="AA24" s="354"/>
      <c r="AB24" s="354">
        <v>18000000011</v>
      </c>
      <c r="AC24" s="355">
        <v>25</v>
      </c>
      <c r="AD24" s="355">
        <v>0</v>
      </c>
      <c r="AE24" s="355">
        <v>0</v>
      </c>
      <c r="AF24" s="1043">
        <v>40</v>
      </c>
      <c r="AG24" s="1043">
        <v>0</v>
      </c>
      <c r="AH24" s="1043">
        <f t="shared" si="0"/>
        <v>40</v>
      </c>
      <c r="AI24" s="1043">
        <f t="shared" si="1"/>
        <v>42.800000000000004</v>
      </c>
    </row>
    <row r="25" spans="1:35" s="356" customFormat="1">
      <c r="A25" s="1051">
        <v>23</v>
      </c>
      <c r="B25" s="354" t="s">
        <v>6142</v>
      </c>
      <c r="C25" s="354" t="s">
        <v>6190</v>
      </c>
      <c r="D25" s="354" t="s">
        <v>6144</v>
      </c>
      <c r="E25" s="354" t="s">
        <v>6148</v>
      </c>
      <c r="F25" s="354" t="s">
        <v>19</v>
      </c>
      <c r="G25" s="354"/>
      <c r="H25" s="354"/>
      <c r="I25" s="354"/>
      <c r="J25" s="354"/>
      <c r="K25" s="354"/>
      <c r="L25" s="354"/>
      <c r="M25" s="354" t="s">
        <v>113</v>
      </c>
      <c r="N25" s="354" t="s">
        <v>113</v>
      </c>
      <c r="O25" s="354" t="s">
        <v>5461</v>
      </c>
      <c r="P25" s="354"/>
      <c r="Q25" s="354"/>
      <c r="R25" s="354"/>
      <c r="S25" s="354"/>
      <c r="T25" s="354"/>
      <c r="U25" s="354" t="s">
        <v>6191</v>
      </c>
      <c r="V25" s="354" t="s">
        <v>68</v>
      </c>
      <c r="W25" s="354" t="s">
        <v>68</v>
      </c>
      <c r="X25" s="354" t="s">
        <v>68</v>
      </c>
      <c r="Y25" s="354" t="s">
        <v>68</v>
      </c>
      <c r="Z25" s="354" t="s">
        <v>69</v>
      </c>
      <c r="AA25" s="354"/>
      <c r="AB25" s="354">
        <v>18000000011</v>
      </c>
      <c r="AC25" s="355">
        <v>25</v>
      </c>
      <c r="AD25" s="355">
        <v>0</v>
      </c>
      <c r="AE25" s="355">
        <v>0</v>
      </c>
      <c r="AF25" s="1043">
        <v>40</v>
      </c>
      <c r="AG25" s="1043">
        <v>0</v>
      </c>
      <c r="AH25" s="1043">
        <f t="shared" si="0"/>
        <v>40</v>
      </c>
      <c r="AI25" s="1043">
        <f t="shared" si="1"/>
        <v>42.800000000000004</v>
      </c>
    </row>
    <row r="26" spans="1:35" s="356" customFormat="1">
      <c r="A26" s="1051">
        <v>24</v>
      </c>
      <c r="B26" s="354" t="s">
        <v>6142</v>
      </c>
      <c r="C26" s="354" t="s">
        <v>6192</v>
      </c>
      <c r="D26" s="354" t="s">
        <v>6144</v>
      </c>
      <c r="E26" s="354" t="s">
        <v>6148</v>
      </c>
      <c r="F26" s="354" t="s">
        <v>19</v>
      </c>
      <c r="G26" s="354"/>
      <c r="H26" s="354"/>
      <c r="I26" s="354"/>
      <c r="J26" s="354"/>
      <c r="K26" s="354"/>
      <c r="L26" s="354"/>
      <c r="M26" s="354" t="s">
        <v>113</v>
      </c>
      <c r="N26" s="354" t="s">
        <v>113</v>
      </c>
      <c r="O26" s="354" t="s">
        <v>5461</v>
      </c>
      <c r="P26" s="354"/>
      <c r="Q26" s="354"/>
      <c r="R26" s="354"/>
      <c r="S26" s="354"/>
      <c r="T26" s="354"/>
      <c r="U26" s="354" t="s">
        <v>6193</v>
      </c>
      <c r="V26" s="354" t="s">
        <v>68</v>
      </c>
      <c r="W26" s="354" t="s">
        <v>68</v>
      </c>
      <c r="X26" s="354" t="s">
        <v>68</v>
      </c>
      <c r="Y26" s="354" t="s">
        <v>68</v>
      </c>
      <c r="Z26" s="354" t="s">
        <v>69</v>
      </c>
      <c r="AA26" s="354"/>
      <c r="AB26" s="354">
        <v>18000000011</v>
      </c>
      <c r="AC26" s="355">
        <v>25</v>
      </c>
      <c r="AD26" s="355">
        <v>0</v>
      </c>
      <c r="AE26" s="355">
        <v>0</v>
      </c>
      <c r="AF26" s="1043">
        <v>40</v>
      </c>
      <c r="AG26" s="1043">
        <v>0</v>
      </c>
      <c r="AH26" s="1043">
        <f t="shared" si="0"/>
        <v>40</v>
      </c>
      <c r="AI26" s="1043">
        <f t="shared" si="1"/>
        <v>42.800000000000004</v>
      </c>
    </row>
    <row r="27" spans="1:35" s="356" customFormat="1">
      <c r="A27" s="1051">
        <v>25</v>
      </c>
      <c r="B27" s="354" t="s">
        <v>6142</v>
      </c>
      <c r="C27" s="354" t="s">
        <v>6194</v>
      </c>
      <c r="D27" s="354" t="s">
        <v>6144</v>
      </c>
      <c r="E27" s="354" t="s">
        <v>6148</v>
      </c>
      <c r="F27" s="354" t="s">
        <v>19</v>
      </c>
      <c r="G27" s="354"/>
      <c r="H27" s="354"/>
      <c r="I27" s="354"/>
      <c r="J27" s="354"/>
      <c r="K27" s="354"/>
      <c r="L27" s="354"/>
      <c r="M27" s="354" t="s">
        <v>113</v>
      </c>
      <c r="N27" s="354" t="s">
        <v>113</v>
      </c>
      <c r="O27" s="354" t="s">
        <v>5461</v>
      </c>
      <c r="P27" s="354"/>
      <c r="Q27" s="354"/>
      <c r="R27" s="354"/>
      <c r="S27" s="354"/>
      <c r="T27" s="354"/>
      <c r="U27" s="354" t="s">
        <v>6195</v>
      </c>
      <c r="V27" s="354" t="s">
        <v>68</v>
      </c>
      <c r="W27" s="354" t="s">
        <v>68</v>
      </c>
      <c r="X27" s="354" t="s">
        <v>68</v>
      </c>
      <c r="Y27" s="354" t="s">
        <v>68</v>
      </c>
      <c r="Z27" s="354" t="s">
        <v>69</v>
      </c>
      <c r="AA27" s="354"/>
      <c r="AB27" s="354">
        <v>18000000011</v>
      </c>
      <c r="AC27" s="355">
        <v>25</v>
      </c>
      <c r="AD27" s="355">
        <v>0</v>
      </c>
      <c r="AE27" s="355">
        <v>0</v>
      </c>
      <c r="AF27" s="1043">
        <v>40</v>
      </c>
      <c r="AG27" s="1043">
        <v>0</v>
      </c>
      <c r="AH27" s="1043">
        <f t="shared" si="0"/>
        <v>40</v>
      </c>
      <c r="AI27" s="1043">
        <f t="shared" si="1"/>
        <v>42.800000000000004</v>
      </c>
    </row>
    <row r="28" spans="1:35" s="356" customFormat="1">
      <c r="A28" s="1051">
        <v>26</v>
      </c>
      <c r="B28" s="354" t="s">
        <v>6142</v>
      </c>
      <c r="C28" s="354" t="s">
        <v>6196</v>
      </c>
      <c r="D28" s="354" t="s">
        <v>6144</v>
      </c>
      <c r="E28" s="354" t="s">
        <v>6148</v>
      </c>
      <c r="F28" s="354" t="s">
        <v>19</v>
      </c>
      <c r="G28" s="354"/>
      <c r="H28" s="354"/>
      <c r="I28" s="354"/>
      <c r="J28" s="354"/>
      <c r="K28" s="354"/>
      <c r="L28" s="354"/>
      <c r="M28" s="354" t="s">
        <v>113</v>
      </c>
      <c r="N28" s="354" t="s">
        <v>113</v>
      </c>
      <c r="O28" s="354" t="s">
        <v>5461</v>
      </c>
      <c r="P28" s="354"/>
      <c r="Q28" s="354"/>
      <c r="R28" s="354"/>
      <c r="S28" s="354"/>
      <c r="T28" s="354"/>
      <c r="U28" s="354" t="s">
        <v>6197</v>
      </c>
      <c r="V28" s="354" t="s">
        <v>68</v>
      </c>
      <c r="W28" s="354" t="s">
        <v>68</v>
      </c>
      <c r="X28" s="354" t="s">
        <v>68</v>
      </c>
      <c r="Y28" s="354" t="s">
        <v>68</v>
      </c>
      <c r="Z28" s="354" t="s">
        <v>69</v>
      </c>
      <c r="AA28" s="354"/>
      <c r="AB28" s="354">
        <v>18000000011</v>
      </c>
      <c r="AC28" s="355">
        <v>25</v>
      </c>
      <c r="AD28" s="355">
        <v>0</v>
      </c>
      <c r="AE28" s="355">
        <v>0</v>
      </c>
      <c r="AF28" s="1043">
        <v>40</v>
      </c>
      <c r="AG28" s="1043">
        <v>0</v>
      </c>
      <c r="AH28" s="1043">
        <f t="shared" si="0"/>
        <v>40</v>
      </c>
      <c r="AI28" s="1043">
        <f t="shared" si="1"/>
        <v>42.800000000000004</v>
      </c>
    </row>
    <row r="29" spans="1:35" s="356" customFormat="1">
      <c r="A29" s="1051">
        <v>27</v>
      </c>
      <c r="B29" s="354" t="s">
        <v>6142</v>
      </c>
      <c r="C29" s="354" t="s">
        <v>6198</v>
      </c>
      <c r="D29" s="354" t="s">
        <v>6144</v>
      </c>
      <c r="E29" s="354" t="s">
        <v>6148</v>
      </c>
      <c r="F29" s="354" t="s">
        <v>19</v>
      </c>
      <c r="G29" s="354"/>
      <c r="H29" s="354"/>
      <c r="I29" s="354"/>
      <c r="J29" s="354"/>
      <c r="K29" s="354"/>
      <c r="L29" s="354"/>
      <c r="M29" s="354" t="s">
        <v>113</v>
      </c>
      <c r="N29" s="354" t="s">
        <v>113</v>
      </c>
      <c r="O29" s="354" t="s">
        <v>5461</v>
      </c>
      <c r="P29" s="354"/>
      <c r="Q29" s="354"/>
      <c r="R29" s="354"/>
      <c r="S29" s="354"/>
      <c r="T29" s="354"/>
      <c r="U29" s="354" t="s">
        <v>6199</v>
      </c>
      <c r="V29" s="354" t="s">
        <v>68</v>
      </c>
      <c r="W29" s="354" t="s">
        <v>68</v>
      </c>
      <c r="X29" s="354" t="s">
        <v>68</v>
      </c>
      <c r="Y29" s="354" t="s">
        <v>68</v>
      </c>
      <c r="Z29" s="354" t="s">
        <v>69</v>
      </c>
      <c r="AA29" s="354"/>
      <c r="AB29" s="354">
        <v>18000000011</v>
      </c>
      <c r="AC29" s="355">
        <v>25</v>
      </c>
      <c r="AD29" s="355">
        <v>0</v>
      </c>
      <c r="AE29" s="355">
        <v>0</v>
      </c>
      <c r="AF29" s="1043">
        <v>40</v>
      </c>
      <c r="AG29" s="1043">
        <v>0</v>
      </c>
      <c r="AH29" s="1043">
        <f t="shared" si="0"/>
        <v>40</v>
      </c>
      <c r="AI29" s="1043">
        <f t="shared" si="1"/>
        <v>42.800000000000004</v>
      </c>
    </row>
    <row r="30" spans="1:35" s="356" customFormat="1">
      <c r="A30" s="1051">
        <v>28</v>
      </c>
      <c r="B30" s="354" t="s">
        <v>6142</v>
      </c>
      <c r="C30" s="354" t="s">
        <v>6200</v>
      </c>
      <c r="D30" s="354" t="s">
        <v>6144</v>
      </c>
      <c r="E30" s="354" t="s">
        <v>6148</v>
      </c>
      <c r="F30" s="354" t="s">
        <v>19</v>
      </c>
      <c r="G30" s="354"/>
      <c r="H30" s="354"/>
      <c r="I30" s="354"/>
      <c r="J30" s="354"/>
      <c r="K30" s="354"/>
      <c r="L30" s="354"/>
      <c r="M30" s="354" t="s">
        <v>113</v>
      </c>
      <c r="N30" s="354" t="s">
        <v>113</v>
      </c>
      <c r="O30" s="354" t="s">
        <v>5461</v>
      </c>
      <c r="P30" s="354"/>
      <c r="Q30" s="354"/>
      <c r="R30" s="354"/>
      <c r="S30" s="354"/>
      <c r="T30" s="354"/>
      <c r="U30" s="354" t="s">
        <v>6201</v>
      </c>
      <c r="V30" s="354" t="s">
        <v>68</v>
      </c>
      <c r="W30" s="354" t="s">
        <v>68</v>
      </c>
      <c r="X30" s="354" t="s">
        <v>68</v>
      </c>
      <c r="Y30" s="354" t="s">
        <v>68</v>
      </c>
      <c r="Z30" s="354" t="s">
        <v>69</v>
      </c>
      <c r="AA30" s="354"/>
      <c r="AB30" s="354">
        <v>18000000011</v>
      </c>
      <c r="AC30" s="355">
        <v>25</v>
      </c>
      <c r="AD30" s="355">
        <v>0</v>
      </c>
      <c r="AE30" s="355">
        <v>0</v>
      </c>
      <c r="AF30" s="1043">
        <v>40</v>
      </c>
      <c r="AG30" s="1043">
        <v>0</v>
      </c>
      <c r="AH30" s="1043">
        <f t="shared" si="0"/>
        <v>40</v>
      </c>
      <c r="AI30" s="1043">
        <f t="shared" si="1"/>
        <v>42.800000000000004</v>
      </c>
    </row>
    <row r="31" spans="1:35" s="356" customFormat="1">
      <c r="A31" s="1051">
        <v>29</v>
      </c>
      <c r="B31" s="354" t="s">
        <v>6142</v>
      </c>
      <c r="C31" s="354" t="s">
        <v>6202</v>
      </c>
      <c r="D31" s="354" t="s">
        <v>6144</v>
      </c>
      <c r="E31" s="354" t="s">
        <v>6148</v>
      </c>
      <c r="F31" s="354" t="s">
        <v>19</v>
      </c>
      <c r="G31" s="354"/>
      <c r="H31" s="354"/>
      <c r="I31" s="354"/>
      <c r="J31" s="354"/>
      <c r="K31" s="354"/>
      <c r="L31" s="354"/>
      <c r="M31" s="354" t="s">
        <v>113</v>
      </c>
      <c r="N31" s="354" t="s">
        <v>113</v>
      </c>
      <c r="O31" s="354" t="s">
        <v>5461</v>
      </c>
      <c r="P31" s="354"/>
      <c r="Q31" s="354"/>
      <c r="R31" s="354"/>
      <c r="S31" s="354"/>
      <c r="T31" s="354"/>
      <c r="U31" s="354" t="s">
        <v>6203</v>
      </c>
      <c r="V31" s="354" t="s">
        <v>68</v>
      </c>
      <c r="W31" s="354" t="s">
        <v>68</v>
      </c>
      <c r="X31" s="354" t="s">
        <v>68</v>
      </c>
      <c r="Y31" s="354" t="s">
        <v>68</v>
      </c>
      <c r="Z31" s="354" t="s">
        <v>69</v>
      </c>
      <c r="AA31" s="354"/>
      <c r="AB31" s="354">
        <v>18000000011</v>
      </c>
      <c r="AC31" s="355">
        <v>25</v>
      </c>
      <c r="AD31" s="355">
        <v>0</v>
      </c>
      <c r="AE31" s="355">
        <v>0</v>
      </c>
      <c r="AF31" s="1043">
        <v>40</v>
      </c>
      <c r="AG31" s="1043">
        <v>0</v>
      </c>
      <c r="AH31" s="1043">
        <f t="shared" si="0"/>
        <v>40</v>
      </c>
      <c r="AI31" s="1043">
        <f t="shared" si="1"/>
        <v>42.800000000000004</v>
      </c>
    </row>
    <row r="32" spans="1:35" s="356" customFormat="1">
      <c r="A32" s="1051">
        <v>30</v>
      </c>
      <c r="B32" s="354" t="s">
        <v>6142</v>
      </c>
      <c r="C32" s="354" t="s">
        <v>6204</v>
      </c>
      <c r="D32" s="354" t="s">
        <v>6144</v>
      </c>
      <c r="E32" s="354" t="s">
        <v>6148</v>
      </c>
      <c r="F32" s="354" t="s">
        <v>19</v>
      </c>
      <c r="G32" s="354"/>
      <c r="H32" s="354"/>
      <c r="I32" s="354"/>
      <c r="J32" s="354"/>
      <c r="K32" s="354"/>
      <c r="L32" s="354"/>
      <c r="M32" s="354" t="s">
        <v>113</v>
      </c>
      <c r="N32" s="354" t="s">
        <v>113</v>
      </c>
      <c r="O32" s="354" t="s">
        <v>5461</v>
      </c>
      <c r="P32" s="354"/>
      <c r="Q32" s="354"/>
      <c r="R32" s="354"/>
      <c r="S32" s="354"/>
      <c r="T32" s="354"/>
      <c r="U32" s="354" t="s">
        <v>6205</v>
      </c>
      <c r="V32" s="354" t="s">
        <v>68</v>
      </c>
      <c r="W32" s="354" t="s">
        <v>68</v>
      </c>
      <c r="X32" s="354" t="s">
        <v>68</v>
      </c>
      <c r="Y32" s="354" t="s">
        <v>68</v>
      </c>
      <c r="Z32" s="354" t="s">
        <v>69</v>
      </c>
      <c r="AA32" s="354"/>
      <c r="AB32" s="354">
        <v>18000000011</v>
      </c>
      <c r="AC32" s="355">
        <v>25</v>
      </c>
      <c r="AD32" s="355">
        <v>0</v>
      </c>
      <c r="AE32" s="355">
        <v>0</v>
      </c>
      <c r="AF32" s="1043">
        <v>40</v>
      </c>
      <c r="AG32" s="1043">
        <v>0</v>
      </c>
      <c r="AH32" s="1043">
        <f t="shared" si="0"/>
        <v>40</v>
      </c>
      <c r="AI32" s="1043">
        <f t="shared" si="1"/>
        <v>42.800000000000004</v>
      </c>
    </row>
    <row r="33" spans="1:35" s="356" customFormat="1">
      <c r="A33" s="1051">
        <v>31</v>
      </c>
      <c r="B33" s="354" t="s">
        <v>6142</v>
      </c>
      <c r="C33" s="354" t="s">
        <v>6206</v>
      </c>
      <c r="D33" s="354" t="s">
        <v>6144</v>
      </c>
      <c r="E33" s="354" t="s">
        <v>6148</v>
      </c>
      <c r="F33" s="354" t="s">
        <v>19</v>
      </c>
      <c r="G33" s="354"/>
      <c r="H33" s="354"/>
      <c r="I33" s="354"/>
      <c r="J33" s="354"/>
      <c r="K33" s="354"/>
      <c r="L33" s="354"/>
      <c r="M33" s="354" t="s">
        <v>113</v>
      </c>
      <c r="N33" s="354" t="s">
        <v>113</v>
      </c>
      <c r="O33" s="354" t="s">
        <v>5461</v>
      </c>
      <c r="P33" s="354"/>
      <c r="Q33" s="354"/>
      <c r="R33" s="354"/>
      <c r="S33" s="354"/>
      <c r="T33" s="354"/>
      <c r="U33" s="354" t="s">
        <v>6207</v>
      </c>
      <c r="V33" s="354" t="s">
        <v>68</v>
      </c>
      <c r="W33" s="354" t="s">
        <v>68</v>
      </c>
      <c r="X33" s="354" t="s">
        <v>68</v>
      </c>
      <c r="Y33" s="354" t="s">
        <v>68</v>
      </c>
      <c r="Z33" s="354" t="s">
        <v>69</v>
      </c>
      <c r="AA33" s="354"/>
      <c r="AB33" s="354">
        <v>18000000011</v>
      </c>
      <c r="AC33" s="355">
        <v>25</v>
      </c>
      <c r="AD33" s="355">
        <v>0</v>
      </c>
      <c r="AE33" s="355">
        <v>0</v>
      </c>
      <c r="AF33" s="1043">
        <v>40</v>
      </c>
      <c r="AG33" s="1043">
        <v>0</v>
      </c>
      <c r="AH33" s="1043">
        <f t="shared" si="0"/>
        <v>40</v>
      </c>
      <c r="AI33" s="1043">
        <f t="shared" si="1"/>
        <v>42.800000000000004</v>
      </c>
    </row>
    <row r="34" spans="1:35" s="356" customFormat="1">
      <c r="A34" s="1051">
        <v>32</v>
      </c>
      <c r="B34" s="354" t="s">
        <v>6142</v>
      </c>
      <c r="C34" s="354" t="s">
        <v>6208</v>
      </c>
      <c r="D34" s="354" t="s">
        <v>6144</v>
      </c>
      <c r="E34" s="354" t="s">
        <v>6148</v>
      </c>
      <c r="F34" s="354" t="s">
        <v>19</v>
      </c>
      <c r="G34" s="354"/>
      <c r="H34" s="354"/>
      <c r="I34" s="354"/>
      <c r="J34" s="354"/>
      <c r="K34" s="354"/>
      <c r="L34" s="354"/>
      <c r="M34" s="354" t="s">
        <v>113</v>
      </c>
      <c r="N34" s="354" t="s">
        <v>113</v>
      </c>
      <c r="O34" s="354" t="s">
        <v>5461</v>
      </c>
      <c r="P34" s="354"/>
      <c r="Q34" s="354"/>
      <c r="R34" s="354"/>
      <c r="S34" s="354"/>
      <c r="T34" s="354"/>
      <c r="U34" s="354" t="s">
        <v>6209</v>
      </c>
      <c r="V34" s="354" t="s">
        <v>68</v>
      </c>
      <c r="W34" s="354" t="s">
        <v>68</v>
      </c>
      <c r="X34" s="354" t="s">
        <v>68</v>
      </c>
      <c r="Y34" s="354" t="s">
        <v>68</v>
      </c>
      <c r="Z34" s="354" t="s">
        <v>69</v>
      </c>
      <c r="AA34" s="354"/>
      <c r="AB34" s="354">
        <v>18000000011</v>
      </c>
      <c r="AC34" s="355">
        <v>25</v>
      </c>
      <c r="AD34" s="355">
        <v>0</v>
      </c>
      <c r="AE34" s="355">
        <v>0</v>
      </c>
      <c r="AF34" s="1043">
        <v>40</v>
      </c>
      <c r="AG34" s="1043">
        <v>0</v>
      </c>
      <c r="AH34" s="1043">
        <f t="shared" si="0"/>
        <v>40</v>
      </c>
      <c r="AI34" s="1043">
        <f t="shared" si="1"/>
        <v>42.800000000000004</v>
      </c>
    </row>
    <row r="35" spans="1:35" s="356" customFormat="1">
      <c r="A35" s="1051">
        <v>33</v>
      </c>
      <c r="B35" s="354" t="s">
        <v>6142</v>
      </c>
      <c r="C35" s="354" t="s">
        <v>6210</v>
      </c>
      <c r="D35" s="354" t="s">
        <v>6144</v>
      </c>
      <c r="E35" s="354" t="s">
        <v>6148</v>
      </c>
      <c r="F35" s="354" t="s">
        <v>19</v>
      </c>
      <c r="G35" s="354"/>
      <c r="H35" s="354"/>
      <c r="I35" s="354"/>
      <c r="J35" s="354"/>
      <c r="K35" s="354"/>
      <c r="L35" s="354"/>
      <c r="M35" s="354" t="s">
        <v>113</v>
      </c>
      <c r="N35" s="354" t="s">
        <v>113</v>
      </c>
      <c r="O35" s="354" t="s">
        <v>5461</v>
      </c>
      <c r="P35" s="354"/>
      <c r="Q35" s="354"/>
      <c r="R35" s="354"/>
      <c r="S35" s="354"/>
      <c r="T35" s="354"/>
      <c r="U35" s="354" t="s">
        <v>6211</v>
      </c>
      <c r="V35" s="354" t="s">
        <v>68</v>
      </c>
      <c r="W35" s="354" t="s">
        <v>68</v>
      </c>
      <c r="X35" s="354" t="s">
        <v>68</v>
      </c>
      <c r="Y35" s="354" t="s">
        <v>68</v>
      </c>
      <c r="Z35" s="354" t="s">
        <v>69</v>
      </c>
      <c r="AA35" s="354"/>
      <c r="AB35" s="354">
        <v>18000000011</v>
      </c>
      <c r="AC35" s="355">
        <v>25</v>
      </c>
      <c r="AD35" s="355">
        <v>0</v>
      </c>
      <c r="AE35" s="355">
        <v>0</v>
      </c>
      <c r="AF35" s="1043">
        <v>40</v>
      </c>
      <c r="AG35" s="1043">
        <v>0</v>
      </c>
      <c r="AH35" s="1043">
        <f t="shared" ref="AH35:AH66" si="2">AF35-AG35</f>
        <v>40</v>
      </c>
      <c r="AI35" s="1043">
        <f t="shared" si="1"/>
        <v>42.800000000000004</v>
      </c>
    </row>
    <row r="36" spans="1:35" s="356" customFormat="1">
      <c r="A36" s="1051">
        <v>34</v>
      </c>
      <c r="B36" s="354" t="s">
        <v>6142</v>
      </c>
      <c r="C36" s="354" t="s">
        <v>6212</v>
      </c>
      <c r="D36" s="354" t="s">
        <v>6144</v>
      </c>
      <c r="E36" s="354" t="s">
        <v>6148</v>
      </c>
      <c r="F36" s="354" t="s">
        <v>19</v>
      </c>
      <c r="G36" s="354"/>
      <c r="H36" s="354"/>
      <c r="I36" s="354"/>
      <c r="J36" s="354"/>
      <c r="K36" s="354"/>
      <c r="L36" s="354"/>
      <c r="M36" s="354" t="s">
        <v>113</v>
      </c>
      <c r="N36" s="354" t="s">
        <v>113</v>
      </c>
      <c r="O36" s="354" t="s">
        <v>5461</v>
      </c>
      <c r="P36" s="354"/>
      <c r="Q36" s="354"/>
      <c r="R36" s="354"/>
      <c r="S36" s="354"/>
      <c r="T36" s="354"/>
      <c r="U36" s="354" t="s">
        <v>6213</v>
      </c>
      <c r="V36" s="354" t="s">
        <v>68</v>
      </c>
      <c r="W36" s="354" t="s">
        <v>68</v>
      </c>
      <c r="X36" s="354" t="s">
        <v>68</v>
      </c>
      <c r="Y36" s="354" t="s">
        <v>68</v>
      </c>
      <c r="Z36" s="354" t="s">
        <v>69</v>
      </c>
      <c r="AA36" s="354"/>
      <c r="AB36" s="354">
        <v>18000000011</v>
      </c>
      <c r="AC36" s="355">
        <v>25</v>
      </c>
      <c r="AD36" s="355">
        <v>0</v>
      </c>
      <c r="AE36" s="355">
        <v>0</v>
      </c>
      <c r="AF36" s="1043">
        <v>40</v>
      </c>
      <c r="AG36" s="1043">
        <v>0</v>
      </c>
      <c r="AH36" s="1043">
        <f t="shared" si="2"/>
        <v>40</v>
      </c>
      <c r="AI36" s="1043">
        <f t="shared" si="1"/>
        <v>42.800000000000004</v>
      </c>
    </row>
    <row r="37" spans="1:35" s="356" customFormat="1">
      <c r="A37" s="1051">
        <v>35</v>
      </c>
      <c r="B37" s="354" t="s">
        <v>6142</v>
      </c>
      <c r="C37" s="354" t="s">
        <v>6214</v>
      </c>
      <c r="D37" s="354" t="s">
        <v>6144</v>
      </c>
      <c r="E37" s="354" t="s">
        <v>6148</v>
      </c>
      <c r="F37" s="354" t="s">
        <v>19</v>
      </c>
      <c r="G37" s="354"/>
      <c r="H37" s="354"/>
      <c r="I37" s="354"/>
      <c r="J37" s="354"/>
      <c r="K37" s="354"/>
      <c r="L37" s="354"/>
      <c r="M37" s="354" t="s">
        <v>113</v>
      </c>
      <c r="N37" s="354" t="s">
        <v>113</v>
      </c>
      <c r="O37" s="354" t="s">
        <v>5461</v>
      </c>
      <c r="P37" s="354"/>
      <c r="Q37" s="354"/>
      <c r="R37" s="354"/>
      <c r="S37" s="354"/>
      <c r="T37" s="354"/>
      <c r="U37" s="354" t="s">
        <v>6215</v>
      </c>
      <c r="V37" s="354" t="s">
        <v>68</v>
      </c>
      <c r="W37" s="354" t="s">
        <v>68</v>
      </c>
      <c r="X37" s="354" t="s">
        <v>68</v>
      </c>
      <c r="Y37" s="354" t="s">
        <v>68</v>
      </c>
      <c r="Z37" s="354" t="s">
        <v>69</v>
      </c>
      <c r="AA37" s="354"/>
      <c r="AB37" s="354">
        <v>18000000011</v>
      </c>
      <c r="AC37" s="355">
        <v>25</v>
      </c>
      <c r="AD37" s="355">
        <v>0</v>
      </c>
      <c r="AE37" s="355">
        <v>0</v>
      </c>
      <c r="AF37" s="1043">
        <v>40</v>
      </c>
      <c r="AG37" s="1043">
        <v>0</v>
      </c>
      <c r="AH37" s="1043">
        <f t="shared" si="2"/>
        <v>40</v>
      </c>
      <c r="AI37" s="1043">
        <f t="shared" si="1"/>
        <v>42.800000000000004</v>
      </c>
    </row>
    <row r="38" spans="1:35" s="356" customFormat="1">
      <c r="A38" s="1051">
        <v>36</v>
      </c>
      <c r="B38" s="354" t="s">
        <v>6142</v>
      </c>
      <c r="C38" s="354" t="s">
        <v>6216</v>
      </c>
      <c r="D38" s="354" t="s">
        <v>6144</v>
      </c>
      <c r="E38" s="354" t="s">
        <v>6148</v>
      </c>
      <c r="F38" s="354" t="s">
        <v>19</v>
      </c>
      <c r="G38" s="354"/>
      <c r="H38" s="354"/>
      <c r="I38" s="354"/>
      <c r="J38" s="354"/>
      <c r="K38" s="354"/>
      <c r="L38" s="354"/>
      <c r="M38" s="354" t="s">
        <v>113</v>
      </c>
      <c r="N38" s="354" t="s">
        <v>113</v>
      </c>
      <c r="O38" s="354" t="s">
        <v>5461</v>
      </c>
      <c r="P38" s="354"/>
      <c r="Q38" s="354"/>
      <c r="R38" s="354"/>
      <c r="S38" s="354"/>
      <c r="T38" s="354"/>
      <c r="U38" s="354" t="s">
        <v>6217</v>
      </c>
      <c r="V38" s="354" t="s">
        <v>68</v>
      </c>
      <c r="W38" s="354" t="s">
        <v>68</v>
      </c>
      <c r="X38" s="354" t="s">
        <v>68</v>
      </c>
      <c r="Y38" s="354" t="s">
        <v>68</v>
      </c>
      <c r="Z38" s="354" t="s">
        <v>69</v>
      </c>
      <c r="AA38" s="354"/>
      <c r="AB38" s="354">
        <v>18000000011</v>
      </c>
      <c r="AC38" s="355">
        <v>25</v>
      </c>
      <c r="AD38" s="355">
        <v>0</v>
      </c>
      <c r="AE38" s="355">
        <v>0</v>
      </c>
      <c r="AF38" s="1043">
        <v>40</v>
      </c>
      <c r="AG38" s="1043">
        <v>0</v>
      </c>
      <c r="AH38" s="1043">
        <f t="shared" si="2"/>
        <v>40</v>
      </c>
      <c r="AI38" s="1043">
        <f t="shared" si="1"/>
        <v>42.800000000000004</v>
      </c>
    </row>
    <row r="39" spans="1:35" s="356" customFormat="1">
      <c r="A39" s="1051">
        <v>37</v>
      </c>
      <c r="B39" s="354" t="s">
        <v>6142</v>
      </c>
      <c r="C39" s="354" t="s">
        <v>6218</v>
      </c>
      <c r="D39" s="354" t="s">
        <v>6144</v>
      </c>
      <c r="E39" s="354" t="s">
        <v>6148</v>
      </c>
      <c r="F39" s="354" t="s">
        <v>19</v>
      </c>
      <c r="G39" s="354"/>
      <c r="H39" s="354"/>
      <c r="I39" s="354"/>
      <c r="J39" s="354"/>
      <c r="K39" s="354"/>
      <c r="L39" s="354"/>
      <c r="M39" s="354" t="s">
        <v>113</v>
      </c>
      <c r="N39" s="354" t="s">
        <v>113</v>
      </c>
      <c r="O39" s="354" t="s">
        <v>5461</v>
      </c>
      <c r="P39" s="354"/>
      <c r="Q39" s="354"/>
      <c r="R39" s="354"/>
      <c r="S39" s="354"/>
      <c r="T39" s="354"/>
      <c r="U39" s="354" t="s">
        <v>6219</v>
      </c>
      <c r="V39" s="354" t="s">
        <v>68</v>
      </c>
      <c r="W39" s="354" t="s">
        <v>68</v>
      </c>
      <c r="X39" s="354" t="s">
        <v>68</v>
      </c>
      <c r="Y39" s="354" t="s">
        <v>68</v>
      </c>
      <c r="Z39" s="354" t="s">
        <v>69</v>
      </c>
      <c r="AA39" s="354"/>
      <c r="AB39" s="354">
        <v>18000000011</v>
      </c>
      <c r="AC39" s="355">
        <v>25</v>
      </c>
      <c r="AD39" s="355">
        <v>0</v>
      </c>
      <c r="AE39" s="355">
        <v>0</v>
      </c>
      <c r="AF39" s="1043">
        <v>40</v>
      </c>
      <c r="AG39" s="1043">
        <v>0</v>
      </c>
      <c r="AH39" s="1043">
        <f t="shared" si="2"/>
        <v>40</v>
      </c>
      <c r="AI39" s="1043">
        <f t="shared" si="1"/>
        <v>42.800000000000004</v>
      </c>
    </row>
    <row r="40" spans="1:35" s="356" customFormat="1">
      <c r="A40" s="1051">
        <v>38</v>
      </c>
      <c r="B40" s="354" t="s">
        <v>6142</v>
      </c>
      <c r="C40" s="354" t="s">
        <v>6220</v>
      </c>
      <c r="D40" s="354" t="s">
        <v>6144</v>
      </c>
      <c r="E40" s="354" t="s">
        <v>6148</v>
      </c>
      <c r="F40" s="354" t="s">
        <v>19</v>
      </c>
      <c r="G40" s="354"/>
      <c r="H40" s="354"/>
      <c r="I40" s="354"/>
      <c r="J40" s="354"/>
      <c r="K40" s="354"/>
      <c r="L40" s="354"/>
      <c r="M40" s="354" t="s">
        <v>113</v>
      </c>
      <c r="N40" s="354" t="s">
        <v>113</v>
      </c>
      <c r="O40" s="354" t="s">
        <v>5461</v>
      </c>
      <c r="P40" s="354"/>
      <c r="Q40" s="354"/>
      <c r="R40" s="354"/>
      <c r="S40" s="354"/>
      <c r="T40" s="354"/>
      <c r="U40" s="354" t="s">
        <v>6221</v>
      </c>
      <c r="V40" s="354" t="s">
        <v>68</v>
      </c>
      <c r="W40" s="354" t="s">
        <v>68</v>
      </c>
      <c r="X40" s="354" t="s">
        <v>68</v>
      </c>
      <c r="Y40" s="354" t="s">
        <v>68</v>
      </c>
      <c r="Z40" s="354" t="s">
        <v>69</v>
      </c>
      <c r="AA40" s="354"/>
      <c r="AB40" s="354">
        <v>18000000011</v>
      </c>
      <c r="AC40" s="355">
        <v>25</v>
      </c>
      <c r="AD40" s="355">
        <v>0</v>
      </c>
      <c r="AE40" s="355">
        <v>0</v>
      </c>
      <c r="AF40" s="1043">
        <v>40</v>
      </c>
      <c r="AG40" s="1043">
        <v>0</v>
      </c>
      <c r="AH40" s="1043">
        <f t="shared" si="2"/>
        <v>40</v>
      </c>
      <c r="AI40" s="1043">
        <f t="shared" si="1"/>
        <v>42.800000000000004</v>
      </c>
    </row>
    <row r="41" spans="1:35" s="356" customFormat="1">
      <c r="A41" s="1051">
        <v>39</v>
      </c>
      <c r="B41" s="354" t="s">
        <v>6142</v>
      </c>
      <c r="C41" s="354" t="s">
        <v>6222</v>
      </c>
      <c r="D41" s="354" t="s">
        <v>6144</v>
      </c>
      <c r="E41" s="354" t="s">
        <v>6148</v>
      </c>
      <c r="F41" s="354" t="s">
        <v>19</v>
      </c>
      <c r="G41" s="354"/>
      <c r="H41" s="354"/>
      <c r="I41" s="354"/>
      <c r="J41" s="354"/>
      <c r="K41" s="354"/>
      <c r="L41" s="354"/>
      <c r="M41" s="354" t="s">
        <v>113</v>
      </c>
      <c r="N41" s="354" t="s">
        <v>113</v>
      </c>
      <c r="O41" s="354" t="s">
        <v>5461</v>
      </c>
      <c r="P41" s="354"/>
      <c r="Q41" s="354"/>
      <c r="R41" s="354"/>
      <c r="S41" s="354"/>
      <c r="T41" s="354"/>
      <c r="U41" s="354" t="s">
        <v>6223</v>
      </c>
      <c r="V41" s="354" t="s">
        <v>68</v>
      </c>
      <c r="W41" s="354" t="s">
        <v>68</v>
      </c>
      <c r="X41" s="354" t="s">
        <v>68</v>
      </c>
      <c r="Y41" s="354" t="s">
        <v>68</v>
      </c>
      <c r="Z41" s="354" t="s">
        <v>69</v>
      </c>
      <c r="AA41" s="354"/>
      <c r="AB41" s="354">
        <v>18000000011</v>
      </c>
      <c r="AC41" s="355">
        <v>25</v>
      </c>
      <c r="AD41" s="355">
        <v>0</v>
      </c>
      <c r="AE41" s="355">
        <v>0</v>
      </c>
      <c r="AF41" s="1043">
        <v>40</v>
      </c>
      <c r="AG41" s="1043">
        <v>0</v>
      </c>
      <c r="AH41" s="1043">
        <f t="shared" si="2"/>
        <v>40</v>
      </c>
      <c r="AI41" s="1043">
        <f t="shared" si="1"/>
        <v>42.800000000000004</v>
      </c>
    </row>
    <row r="42" spans="1:35" s="356" customFormat="1">
      <c r="A42" s="1051">
        <v>40</v>
      </c>
      <c r="B42" s="354" t="s">
        <v>6142</v>
      </c>
      <c r="C42" s="354" t="s">
        <v>6224</v>
      </c>
      <c r="D42" s="354" t="s">
        <v>6144</v>
      </c>
      <c r="E42" s="354" t="s">
        <v>6148</v>
      </c>
      <c r="F42" s="354" t="s">
        <v>19</v>
      </c>
      <c r="G42" s="354"/>
      <c r="H42" s="354"/>
      <c r="I42" s="354"/>
      <c r="J42" s="354"/>
      <c r="K42" s="354"/>
      <c r="L42" s="354"/>
      <c r="M42" s="354" t="s">
        <v>113</v>
      </c>
      <c r="N42" s="354" t="s">
        <v>113</v>
      </c>
      <c r="O42" s="354" t="s">
        <v>5461</v>
      </c>
      <c r="P42" s="354"/>
      <c r="Q42" s="354"/>
      <c r="R42" s="354"/>
      <c r="S42" s="354"/>
      <c r="T42" s="354"/>
      <c r="U42" s="354" t="s">
        <v>6225</v>
      </c>
      <c r="V42" s="354" t="s">
        <v>68</v>
      </c>
      <c r="W42" s="354" t="s">
        <v>68</v>
      </c>
      <c r="X42" s="354" t="s">
        <v>68</v>
      </c>
      <c r="Y42" s="354" t="s">
        <v>68</v>
      </c>
      <c r="Z42" s="354" t="s">
        <v>69</v>
      </c>
      <c r="AA42" s="354"/>
      <c r="AB42" s="354">
        <v>18000000011</v>
      </c>
      <c r="AC42" s="355">
        <v>25</v>
      </c>
      <c r="AD42" s="355">
        <v>0</v>
      </c>
      <c r="AE42" s="355">
        <v>0</v>
      </c>
      <c r="AF42" s="1043">
        <v>40</v>
      </c>
      <c r="AG42" s="1043">
        <v>0</v>
      </c>
      <c r="AH42" s="1043">
        <f t="shared" si="2"/>
        <v>40</v>
      </c>
      <c r="AI42" s="1043">
        <f t="shared" si="1"/>
        <v>42.800000000000004</v>
      </c>
    </row>
    <row r="43" spans="1:35" s="356" customFormat="1">
      <c r="A43" s="1051">
        <v>41</v>
      </c>
      <c r="B43" s="354" t="s">
        <v>6142</v>
      </c>
      <c r="C43" s="354" t="s">
        <v>6226</v>
      </c>
      <c r="D43" s="354" t="s">
        <v>6144</v>
      </c>
      <c r="E43" s="354" t="s">
        <v>6148</v>
      </c>
      <c r="F43" s="354" t="s">
        <v>19</v>
      </c>
      <c r="G43" s="354"/>
      <c r="H43" s="354"/>
      <c r="I43" s="354"/>
      <c r="J43" s="354"/>
      <c r="K43" s="354"/>
      <c r="L43" s="354"/>
      <c r="M43" s="354" t="s">
        <v>113</v>
      </c>
      <c r="N43" s="354" t="s">
        <v>113</v>
      </c>
      <c r="O43" s="354" t="s">
        <v>5461</v>
      </c>
      <c r="P43" s="354"/>
      <c r="Q43" s="354"/>
      <c r="R43" s="354"/>
      <c r="S43" s="354"/>
      <c r="T43" s="354"/>
      <c r="U43" s="354" t="s">
        <v>6227</v>
      </c>
      <c r="V43" s="354" t="s">
        <v>68</v>
      </c>
      <c r="W43" s="354" t="s">
        <v>68</v>
      </c>
      <c r="X43" s="354" t="s">
        <v>68</v>
      </c>
      <c r="Y43" s="354" t="s">
        <v>68</v>
      </c>
      <c r="Z43" s="354" t="s">
        <v>69</v>
      </c>
      <c r="AA43" s="354"/>
      <c r="AB43" s="354">
        <v>18000000011</v>
      </c>
      <c r="AC43" s="355">
        <v>25</v>
      </c>
      <c r="AD43" s="355">
        <v>0</v>
      </c>
      <c r="AE43" s="355">
        <v>0</v>
      </c>
      <c r="AF43" s="1043">
        <v>40</v>
      </c>
      <c r="AG43" s="1043">
        <v>0</v>
      </c>
      <c r="AH43" s="1043">
        <f t="shared" si="2"/>
        <v>40</v>
      </c>
      <c r="AI43" s="1043">
        <f t="shared" si="1"/>
        <v>42.800000000000004</v>
      </c>
    </row>
    <row r="44" spans="1:35" s="356" customFormat="1">
      <c r="A44" s="1051">
        <v>42</v>
      </c>
      <c r="B44" s="354" t="s">
        <v>6142</v>
      </c>
      <c r="C44" s="354" t="s">
        <v>6228</v>
      </c>
      <c r="D44" s="354" t="s">
        <v>6144</v>
      </c>
      <c r="E44" s="354" t="s">
        <v>6148</v>
      </c>
      <c r="F44" s="354" t="s">
        <v>19</v>
      </c>
      <c r="G44" s="354"/>
      <c r="H44" s="354"/>
      <c r="I44" s="354"/>
      <c r="J44" s="354"/>
      <c r="K44" s="354"/>
      <c r="L44" s="354"/>
      <c r="M44" s="354" t="s">
        <v>113</v>
      </c>
      <c r="N44" s="354" t="s">
        <v>113</v>
      </c>
      <c r="O44" s="354" t="s">
        <v>5461</v>
      </c>
      <c r="P44" s="354"/>
      <c r="Q44" s="354"/>
      <c r="R44" s="354"/>
      <c r="S44" s="354"/>
      <c r="T44" s="354"/>
      <c r="U44" s="354" t="s">
        <v>6229</v>
      </c>
      <c r="V44" s="354" t="s">
        <v>68</v>
      </c>
      <c r="W44" s="354" t="s">
        <v>68</v>
      </c>
      <c r="X44" s="354" t="s">
        <v>68</v>
      </c>
      <c r="Y44" s="354" t="s">
        <v>68</v>
      </c>
      <c r="Z44" s="354" t="s">
        <v>69</v>
      </c>
      <c r="AA44" s="354"/>
      <c r="AB44" s="354">
        <v>18000000011</v>
      </c>
      <c r="AC44" s="355">
        <v>25</v>
      </c>
      <c r="AD44" s="355">
        <v>0</v>
      </c>
      <c r="AE44" s="355">
        <v>0</v>
      </c>
      <c r="AF44" s="1043">
        <v>40</v>
      </c>
      <c r="AG44" s="1043">
        <v>0</v>
      </c>
      <c r="AH44" s="1043">
        <f t="shared" si="2"/>
        <v>40</v>
      </c>
      <c r="AI44" s="1043">
        <f t="shared" si="1"/>
        <v>42.800000000000004</v>
      </c>
    </row>
    <row r="45" spans="1:35" s="356" customFormat="1">
      <c r="A45" s="1051">
        <v>43</v>
      </c>
      <c r="B45" s="354" t="s">
        <v>6142</v>
      </c>
      <c r="C45" s="354" t="s">
        <v>6230</v>
      </c>
      <c r="D45" s="354" t="s">
        <v>6144</v>
      </c>
      <c r="E45" s="354" t="s">
        <v>6148</v>
      </c>
      <c r="F45" s="354" t="s">
        <v>19</v>
      </c>
      <c r="G45" s="354"/>
      <c r="H45" s="354"/>
      <c r="I45" s="354"/>
      <c r="J45" s="354"/>
      <c r="K45" s="354"/>
      <c r="L45" s="354"/>
      <c r="M45" s="354" t="s">
        <v>113</v>
      </c>
      <c r="N45" s="354" t="s">
        <v>113</v>
      </c>
      <c r="O45" s="354" t="s">
        <v>5461</v>
      </c>
      <c r="P45" s="354"/>
      <c r="Q45" s="354"/>
      <c r="R45" s="354"/>
      <c r="S45" s="354"/>
      <c r="T45" s="354"/>
      <c r="U45" s="354" t="s">
        <v>6231</v>
      </c>
      <c r="V45" s="354" t="s">
        <v>68</v>
      </c>
      <c r="W45" s="354" t="s">
        <v>68</v>
      </c>
      <c r="X45" s="354" t="s">
        <v>68</v>
      </c>
      <c r="Y45" s="354" t="s">
        <v>68</v>
      </c>
      <c r="Z45" s="354" t="s">
        <v>69</v>
      </c>
      <c r="AA45" s="354"/>
      <c r="AB45" s="354">
        <v>18000000011</v>
      </c>
      <c r="AC45" s="355">
        <v>25</v>
      </c>
      <c r="AD45" s="355">
        <v>0</v>
      </c>
      <c r="AE45" s="355">
        <v>0</v>
      </c>
      <c r="AF45" s="1043">
        <v>40</v>
      </c>
      <c r="AG45" s="1043">
        <v>0</v>
      </c>
      <c r="AH45" s="1043">
        <f t="shared" si="2"/>
        <v>40</v>
      </c>
      <c r="AI45" s="1043">
        <f t="shared" si="1"/>
        <v>42.800000000000004</v>
      </c>
    </row>
    <row r="46" spans="1:35" s="356" customFormat="1">
      <c r="A46" s="1051">
        <v>44</v>
      </c>
      <c r="B46" s="354" t="s">
        <v>6142</v>
      </c>
      <c r="C46" s="354" t="s">
        <v>6232</v>
      </c>
      <c r="D46" s="354" t="s">
        <v>6144</v>
      </c>
      <c r="E46" s="354" t="s">
        <v>6148</v>
      </c>
      <c r="F46" s="354" t="s">
        <v>19</v>
      </c>
      <c r="G46" s="354"/>
      <c r="H46" s="354"/>
      <c r="I46" s="354"/>
      <c r="J46" s="354"/>
      <c r="K46" s="354"/>
      <c r="L46" s="354"/>
      <c r="M46" s="354" t="s">
        <v>113</v>
      </c>
      <c r="N46" s="354" t="s">
        <v>113</v>
      </c>
      <c r="O46" s="354" t="s">
        <v>5461</v>
      </c>
      <c r="P46" s="354"/>
      <c r="Q46" s="354"/>
      <c r="R46" s="354"/>
      <c r="S46" s="354"/>
      <c r="T46" s="354"/>
      <c r="U46" s="354" t="s">
        <v>6233</v>
      </c>
      <c r="V46" s="354" t="s">
        <v>68</v>
      </c>
      <c r="W46" s="354" t="s">
        <v>68</v>
      </c>
      <c r="X46" s="354" t="s">
        <v>68</v>
      </c>
      <c r="Y46" s="354" t="s">
        <v>68</v>
      </c>
      <c r="Z46" s="354" t="s">
        <v>69</v>
      </c>
      <c r="AA46" s="354"/>
      <c r="AB46" s="354">
        <v>18000000011</v>
      </c>
      <c r="AC46" s="355">
        <v>25</v>
      </c>
      <c r="AD46" s="355">
        <v>0</v>
      </c>
      <c r="AE46" s="355">
        <v>0</v>
      </c>
      <c r="AF46" s="1043">
        <v>40</v>
      </c>
      <c r="AG46" s="1043">
        <v>0</v>
      </c>
      <c r="AH46" s="1043">
        <f t="shared" si="2"/>
        <v>40</v>
      </c>
      <c r="AI46" s="1043">
        <f t="shared" si="1"/>
        <v>42.800000000000004</v>
      </c>
    </row>
    <row r="47" spans="1:35" s="356" customFormat="1">
      <c r="A47" s="1051">
        <v>45</v>
      </c>
      <c r="B47" s="354" t="s">
        <v>6142</v>
      </c>
      <c r="C47" s="354" t="s">
        <v>6234</v>
      </c>
      <c r="D47" s="354" t="s">
        <v>6144</v>
      </c>
      <c r="E47" s="354" t="s">
        <v>6148</v>
      </c>
      <c r="F47" s="354" t="s">
        <v>19</v>
      </c>
      <c r="G47" s="354"/>
      <c r="H47" s="354"/>
      <c r="I47" s="354"/>
      <c r="J47" s="354"/>
      <c r="K47" s="354"/>
      <c r="L47" s="354"/>
      <c r="M47" s="354" t="s">
        <v>113</v>
      </c>
      <c r="N47" s="354" t="s">
        <v>113</v>
      </c>
      <c r="O47" s="354" t="s">
        <v>5461</v>
      </c>
      <c r="P47" s="354"/>
      <c r="Q47" s="354"/>
      <c r="R47" s="354"/>
      <c r="S47" s="354"/>
      <c r="T47" s="354"/>
      <c r="U47" s="354" t="s">
        <v>6235</v>
      </c>
      <c r="V47" s="354" t="s">
        <v>68</v>
      </c>
      <c r="W47" s="354" t="s">
        <v>68</v>
      </c>
      <c r="X47" s="354" t="s">
        <v>68</v>
      </c>
      <c r="Y47" s="354" t="s">
        <v>68</v>
      </c>
      <c r="Z47" s="354" t="s">
        <v>69</v>
      </c>
      <c r="AA47" s="354"/>
      <c r="AB47" s="354">
        <v>18000000011</v>
      </c>
      <c r="AC47" s="355">
        <v>25</v>
      </c>
      <c r="AD47" s="355">
        <v>0</v>
      </c>
      <c r="AE47" s="355">
        <v>0</v>
      </c>
      <c r="AF47" s="1043">
        <v>40</v>
      </c>
      <c r="AG47" s="1043">
        <v>0</v>
      </c>
      <c r="AH47" s="1043">
        <f t="shared" si="2"/>
        <v>40</v>
      </c>
      <c r="AI47" s="1043">
        <f t="shared" si="1"/>
        <v>42.800000000000004</v>
      </c>
    </row>
    <row r="48" spans="1:35" s="356" customFormat="1">
      <c r="A48" s="1051">
        <v>46</v>
      </c>
      <c r="B48" s="354" t="s">
        <v>6142</v>
      </c>
      <c r="C48" s="354" t="s">
        <v>6236</v>
      </c>
      <c r="D48" s="354" t="s">
        <v>6144</v>
      </c>
      <c r="E48" s="354" t="s">
        <v>6148</v>
      </c>
      <c r="F48" s="354" t="s">
        <v>19</v>
      </c>
      <c r="G48" s="354"/>
      <c r="H48" s="354"/>
      <c r="I48" s="354"/>
      <c r="J48" s="354"/>
      <c r="K48" s="354"/>
      <c r="L48" s="354"/>
      <c r="M48" s="354" t="s">
        <v>113</v>
      </c>
      <c r="N48" s="354" t="s">
        <v>113</v>
      </c>
      <c r="O48" s="354" t="s">
        <v>5461</v>
      </c>
      <c r="P48" s="354"/>
      <c r="Q48" s="354"/>
      <c r="R48" s="354"/>
      <c r="S48" s="354"/>
      <c r="T48" s="354"/>
      <c r="U48" s="354" t="s">
        <v>6237</v>
      </c>
      <c r="V48" s="354" t="s">
        <v>68</v>
      </c>
      <c r="W48" s="354" t="s">
        <v>68</v>
      </c>
      <c r="X48" s="354" t="s">
        <v>68</v>
      </c>
      <c r="Y48" s="354" t="s">
        <v>68</v>
      </c>
      <c r="Z48" s="354" t="s">
        <v>69</v>
      </c>
      <c r="AA48" s="354"/>
      <c r="AB48" s="354">
        <v>18000000011</v>
      </c>
      <c r="AC48" s="355">
        <v>25</v>
      </c>
      <c r="AD48" s="355">
        <v>0</v>
      </c>
      <c r="AE48" s="355">
        <v>0</v>
      </c>
      <c r="AF48" s="1043">
        <v>40</v>
      </c>
      <c r="AG48" s="1043">
        <v>0</v>
      </c>
      <c r="AH48" s="1043">
        <f t="shared" si="2"/>
        <v>40</v>
      </c>
      <c r="AI48" s="1043">
        <f t="shared" si="1"/>
        <v>42.800000000000004</v>
      </c>
    </row>
    <row r="49" spans="1:35" s="356" customFormat="1">
      <c r="A49" s="1051">
        <v>47</v>
      </c>
      <c r="B49" s="354" t="s">
        <v>6142</v>
      </c>
      <c r="C49" s="354" t="s">
        <v>6238</v>
      </c>
      <c r="D49" s="354" t="s">
        <v>6144</v>
      </c>
      <c r="E49" s="354" t="s">
        <v>6148</v>
      </c>
      <c r="F49" s="354" t="s">
        <v>19</v>
      </c>
      <c r="G49" s="354"/>
      <c r="H49" s="354"/>
      <c r="I49" s="354"/>
      <c r="J49" s="354"/>
      <c r="K49" s="354"/>
      <c r="L49" s="354"/>
      <c r="M49" s="354" t="s">
        <v>113</v>
      </c>
      <c r="N49" s="354" t="s">
        <v>113</v>
      </c>
      <c r="O49" s="354" t="s">
        <v>5461</v>
      </c>
      <c r="P49" s="354"/>
      <c r="Q49" s="354"/>
      <c r="R49" s="354"/>
      <c r="S49" s="354"/>
      <c r="T49" s="354"/>
      <c r="U49" s="354" t="s">
        <v>6239</v>
      </c>
      <c r="V49" s="354" t="s">
        <v>68</v>
      </c>
      <c r="W49" s="354" t="s">
        <v>68</v>
      </c>
      <c r="X49" s="354" t="s">
        <v>68</v>
      </c>
      <c r="Y49" s="354" t="s">
        <v>68</v>
      </c>
      <c r="Z49" s="354" t="s">
        <v>69</v>
      </c>
      <c r="AA49" s="354"/>
      <c r="AB49" s="354">
        <v>18000000011</v>
      </c>
      <c r="AC49" s="355">
        <v>25</v>
      </c>
      <c r="AD49" s="355">
        <v>0</v>
      </c>
      <c r="AE49" s="355">
        <v>0</v>
      </c>
      <c r="AF49" s="1043">
        <v>40</v>
      </c>
      <c r="AG49" s="1043">
        <v>0</v>
      </c>
      <c r="AH49" s="1043">
        <f t="shared" si="2"/>
        <v>40</v>
      </c>
      <c r="AI49" s="1043">
        <f t="shared" si="1"/>
        <v>42.800000000000004</v>
      </c>
    </row>
    <row r="50" spans="1:35" s="356" customFormat="1">
      <c r="A50" s="1051">
        <v>48</v>
      </c>
      <c r="B50" s="354" t="s">
        <v>6142</v>
      </c>
      <c r="C50" s="354" t="s">
        <v>6240</v>
      </c>
      <c r="D50" s="354" t="s">
        <v>6144</v>
      </c>
      <c r="E50" s="354" t="s">
        <v>6148</v>
      </c>
      <c r="F50" s="354" t="s">
        <v>19</v>
      </c>
      <c r="G50" s="354"/>
      <c r="H50" s="354"/>
      <c r="I50" s="354"/>
      <c r="J50" s="354"/>
      <c r="K50" s="354"/>
      <c r="L50" s="354"/>
      <c r="M50" s="354" t="s">
        <v>113</v>
      </c>
      <c r="N50" s="354" t="s">
        <v>113</v>
      </c>
      <c r="O50" s="354" t="s">
        <v>5461</v>
      </c>
      <c r="P50" s="354"/>
      <c r="Q50" s="354"/>
      <c r="R50" s="354"/>
      <c r="S50" s="354"/>
      <c r="T50" s="354"/>
      <c r="U50" s="354" t="s">
        <v>6241</v>
      </c>
      <c r="V50" s="354" t="s">
        <v>68</v>
      </c>
      <c r="W50" s="354" t="s">
        <v>68</v>
      </c>
      <c r="X50" s="354" t="s">
        <v>68</v>
      </c>
      <c r="Y50" s="354" t="s">
        <v>68</v>
      </c>
      <c r="Z50" s="354" t="s">
        <v>69</v>
      </c>
      <c r="AA50" s="354"/>
      <c r="AB50" s="354">
        <v>18000000011</v>
      </c>
      <c r="AC50" s="355">
        <v>25</v>
      </c>
      <c r="AD50" s="355">
        <v>0</v>
      </c>
      <c r="AE50" s="355">
        <v>0</v>
      </c>
      <c r="AF50" s="1043">
        <v>40</v>
      </c>
      <c r="AG50" s="1043">
        <v>0</v>
      </c>
      <c r="AH50" s="1043">
        <f t="shared" si="2"/>
        <v>40</v>
      </c>
      <c r="AI50" s="1043">
        <f t="shared" si="1"/>
        <v>42.800000000000004</v>
      </c>
    </row>
    <row r="51" spans="1:35" s="356" customFormat="1">
      <c r="A51" s="1051">
        <v>49</v>
      </c>
      <c r="B51" s="354" t="s">
        <v>6142</v>
      </c>
      <c r="C51" s="354" t="s">
        <v>6242</v>
      </c>
      <c r="D51" s="354" t="s">
        <v>6144</v>
      </c>
      <c r="E51" s="354" t="s">
        <v>6148</v>
      </c>
      <c r="F51" s="354" t="s">
        <v>19</v>
      </c>
      <c r="G51" s="354"/>
      <c r="H51" s="354"/>
      <c r="I51" s="354"/>
      <c r="J51" s="354"/>
      <c r="K51" s="354"/>
      <c r="L51" s="354"/>
      <c r="M51" s="354" t="s">
        <v>113</v>
      </c>
      <c r="N51" s="354" t="s">
        <v>113</v>
      </c>
      <c r="O51" s="354" t="s">
        <v>5461</v>
      </c>
      <c r="P51" s="354"/>
      <c r="Q51" s="354"/>
      <c r="R51" s="354"/>
      <c r="S51" s="354"/>
      <c r="T51" s="354"/>
      <c r="U51" s="354" t="s">
        <v>6243</v>
      </c>
      <c r="V51" s="354" t="s">
        <v>68</v>
      </c>
      <c r="W51" s="354" t="s">
        <v>68</v>
      </c>
      <c r="X51" s="354" t="s">
        <v>68</v>
      </c>
      <c r="Y51" s="354" t="s">
        <v>68</v>
      </c>
      <c r="Z51" s="354" t="s">
        <v>69</v>
      </c>
      <c r="AA51" s="354"/>
      <c r="AB51" s="354">
        <v>18000000011</v>
      </c>
      <c r="AC51" s="355">
        <v>25</v>
      </c>
      <c r="AD51" s="355">
        <v>0</v>
      </c>
      <c r="AE51" s="355">
        <v>0</v>
      </c>
      <c r="AF51" s="1043">
        <v>40</v>
      </c>
      <c r="AG51" s="1043">
        <v>0</v>
      </c>
      <c r="AH51" s="1043">
        <f t="shared" si="2"/>
        <v>40</v>
      </c>
      <c r="AI51" s="1043">
        <f t="shared" si="1"/>
        <v>42.800000000000004</v>
      </c>
    </row>
    <row r="52" spans="1:35" s="356" customFormat="1">
      <c r="A52" s="1051">
        <v>50</v>
      </c>
      <c r="B52" s="354" t="s">
        <v>6142</v>
      </c>
      <c r="C52" s="354" t="s">
        <v>6244</v>
      </c>
      <c r="D52" s="354" t="s">
        <v>6144</v>
      </c>
      <c r="E52" s="354" t="s">
        <v>6148</v>
      </c>
      <c r="F52" s="354" t="s">
        <v>19</v>
      </c>
      <c r="G52" s="354"/>
      <c r="H52" s="354"/>
      <c r="I52" s="354"/>
      <c r="J52" s="354"/>
      <c r="K52" s="354"/>
      <c r="L52" s="354"/>
      <c r="M52" s="354" t="s">
        <v>113</v>
      </c>
      <c r="N52" s="354" t="s">
        <v>113</v>
      </c>
      <c r="O52" s="354" t="s">
        <v>5461</v>
      </c>
      <c r="P52" s="354"/>
      <c r="Q52" s="354"/>
      <c r="R52" s="354"/>
      <c r="S52" s="354"/>
      <c r="T52" s="354"/>
      <c r="U52" s="354" t="s">
        <v>6245</v>
      </c>
      <c r="V52" s="354" t="s">
        <v>68</v>
      </c>
      <c r="W52" s="354" t="s">
        <v>68</v>
      </c>
      <c r="X52" s="354" t="s">
        <v>68</v>
      </c>
      <c r="Y52" s="354" t="s">
        <v>68</v>
      </c>
      <c r="Z52" s="354" t="s">
        <v>69</v>
      </c>
      <c r="AA52" s="354"/>
      <c r="AB52" s="354">
        <v>18000000011</v>
      </c>
      <c r="AC52" s="355">
        <v>25</v>
      </c>
      <c r="AD52" s="355">
        <v>0</v>
      </c>
      <c r="AE52" s="355">
        <v>0</v>
      </c>
      <c r="AF52" s="1043">
        <v>40</v>
      </c>
      <c r="AG52" s="1043">
        <v>0</v>
      </c>
      <c r="AH52" s="1043">
        <f t="shared" si="2"/>
        <v>40</v>
      </c>
      <c r="AI52" s="1043">
        <f t="shared" si="1"/>
        <v>42.800000000000004</v>
      </c>
    </row>
    <row r="53" spans="1:35" s="356" customFormat="1">
      <c r="A53" s="1051">
        <v>51</v>
      </c>
      <c r="B53" s="354" t="s">
        <v>6142</v>
      </c>
      <c r="C53" s="354" t="s">
        <v>6246</v>
      </c>
      <c r="D53" s="354" t="s">
        <v>6144</v>
      </c>
      <c r="E53" s="354" t="s">
        <v>6148</v>
      </c>
      <c r="F53" s="354" t="s">
        <v>19</v>
      </c>
      <c r="G53" s="354"/>
      <c r="H53" s="354"/>
      <c r="I53" s="354"/>
      <c r="J53" s="354"/>
      <c r="K53" s="354"/>
      <c r="L53" s="354"/>
      <c r="M53" s="354" t="s">
        <v>113</v>
      </c>
      <c r="N53" s="354" t="s">
        <v>113</v>
      </c>
      <c r="O53" s="354" t="s">
        <v>5461</v>
      </c>
      <c r="P53" s="354"/>
      <c r="Q53" s="354"/>
      <c r="R53" s="354"/>
      <c r="S53" s="354"/>
      <c r="T53" s="354"/>
      <c r="U53" s="354" t="s">
        <v>6247</v>
      </c>
      <c r="V53" s="354" t="s">
        <v>68</v>
      </c>
      <c r="W53" s="354" t="s">
        <v>68</v>
      </c>
      <c r="X53" s="354" t="s">
        <v>68</v>
      </c>
      <c r="Y53" s="354" t="s">
        <v>68</v>
      </c>
      <c r="Z53" s="354" t="s">
        <v>69</v>
      </c>
      <c r="AA53" s="354"/>
      <c r="AB53" s="354">
        <v>18000000011</v>
      </c>
      <c r="AC53" s="355">
        <v>25</v>
      </c>
      <c r="AD53" s="355">
        <v>0</v>
      </c>
      <c r="AE53" s="355">
        <v>0</v>
      </c>
      <c r="AF53" s="1043">
        <v>40</v>
      </c>
      <c r="AG53" s="1043">
        <v>0</v>
      </c>
      <c r="AH53" s="1043">
        <f t="shared" si="2"/>
        <v>40</v>
      </c>
      <c r="AI53" s="1043">
        <f t="shared" si="1"/>
        <v>42.800000000000004</v>
      </c>
    </row>
    <row r="54" spans="1:35" s="356" customFormat="1">
      <c r="A54" s="1051">
        <v>52</v>
      </c>
      <c r="B54" s="354" t="s">
        <v>6142</v>
      </c>
      <c r="C54" s="354" t="s">
        <v>6248</v>
      </c>
      <c r="D54" s="354" t="s">
        <v>6144</v>
      </c>
      <c r="E54" s="354" t="s">
        <v>6148</v>
      </c>
      <c r="F54" s="354" t="s">
        <v>19</v>
      </c>
      <c r="G54" s="354"/>
      <c r="H54" s="354"/>
      <c r="I54" s="354"/>
      <c r="J54" s="354"/>
      <c r="K54" s="354"/>
      <c r="L54" s="354"/>
      <c r="M54" s="354" t="s">
        <v>113</v>
      </c>
      <c r="N54" s="354" t="s">
        <v>113</v>
      </c>
      <c r="O54" s="354" t="s">
        <v>5461</v>
      </c>
      <c r="P54" s="354"/>
      <c r="Q54" s="354"/>
      <c r="R54" s="354"/>
      <c r="S54" s="354"/>
      <c r="T54" s="354"/>
      <c r="U54" s="354" t="s">
        <v>6249</v>
      </c>
      <c r="V54" s="354" t="s">
        <v>68</v>
      </c>
      <c r="W54" s="354" t="s">
        <v>68</v>
      </c>
      <c r="X54" s="354" t="s">
        <v>68</v>
      </c>
      <c r="Y54" s="354" t="s">
        <v>68</v>
      </c>
      <c r="Z54" s="354" t="s">
        <v>69</v>
      </c>
      <c r="AA54" s="354"/>
      <c r="AB54" s="354">
        <v>18000000011</v>
      </c>
      <c r="AC54" s="355">
        <v>25</v>
      </c>
      <c r="AD54" s="355">
        <v>0</v>
      </c>
      <c r="AE54" s="355">
        <v>0</v>
      </c>
      <c r="AF54" s="1043">
        <v>40</v>
      </c>
      <c r="AG54" s="1043">
        <v>0</v>
      </c>
      <c r="AH54" s="1043">
        <f t="shared" si="2"/>
        <v>40</v>
      </c>
      <c r="AI54" s="1043">
        <f t="shared" si="1"/>
        <v>42.800000000000004</v>
      </c>
    </row>
    <row r="55" spans="1:35" s="356" customFormat="1">
      <c r="A55" s="1051">
        <v>53</v>
      </c>
      <c r="B55" s="354" t="s">
        <v>6142</v>
      </c>
      <c r="C55" s="354" t="s">
        <v>6250</v>
      </c>
      <c r="D55" s="354" t="s">
        <v>6144</v>
      </c>
      <c r="E55" s="354" t="s">
        <v>6148</v>
      </c>
      <c r="F55" s="354" t="s">
        <v>19</v>
      </c>
      <c r="G55" s="354"/>
      <c r="H55" s="354"/>
      <c r="I55" s="354"/>
      <c r="J55" s="354"/>
      <c r="K55" s="354"/>
      <c r="L55" s="354"/>
      <c r="M55" s="354" t="s">
        <v>113</v>
      </c>
      <c r="N55" s="354" t="s">
        <v>113</v>
      </c>
      <c r="O55" s="354" t="s">
        <v>5461</v>
      </c>
      <c r="P55" s="354"/>
      <c r="Q55" s="354"/>
      <c r="R55" s="354"/>
      <c r="S55" s="354"/>
      <c r="T55" s="354"/>
      <c r="U55" s="354" t="s">
        <v>6251</v>
      </c>
      <c r="V55" s="354" t="s">
        <v>68</v>
      </c>
      <c r="W55" s="354" t="s">
        <v>68</v>
      </c>
      <c r="X55" s="354" t="s">
        <v>68</v>
      </c>
      <c r="Y55" s="354" t="s">
        <v>68</v>
      </c>
      <c r="Z55" s="354" t="s">
        <v>69</v>
      </c>
      <c r="AA55" s="354"/>
      <c r="AB55" s="354">
        <v>18000000011</v>
      </c>
      <c r="AC55" s="355">
        <v>25</v>
      </c>
      <c r="AD55" s="355">
        <v>0</v>
      </c>
      <c r="AE55" s="355">
        <v>0</v>
      </c>
      <c r="AF55" s="1043">
        <v>40</v>
      </c>
      <c r="AG55" s="1043">
        <v>0</v>
      </c>
      <c r="AH55" s="1043">
        <f t="shared" si="2"/>
        <v>40</v>
      </c>
      <c r="AI55" s="1043">
        <f t="shared" si="1"/>
        <v>42.800000000000004</v>
      </c>
    </row>
    <row r="56" spans="1:35" s="356" customFormat="1">
      <c r="A56" s="1051">
        <v>54</v>
      </c>
      <c r="B56" s="354" t="s">
        <v>6142</v>
      </c>
      <c r="C56" s="354" t="s">
        <v>6252</v>
      </c>
      <c r="D56" s="354" t="s">
        <v>6144</v>
      </c>
      <c r="E56" s="354" t="s">
        <v>6148</v>
      </c>
      <c r="F56" s="354" t="s">
        <v>19</v>
      </c>
      <c r="G56" s="354"/>
      <c r="H56" s="354"/>
      <c r="I56" s="354"/>
      <c r="J56" s="354"/>
      <c r="K56" s="354"/>
      <c r="L56" s="354"/>
      <c r="M56" s="354" t="s">
        <v>113</v>
      </c>
      <c r="N56" s="354" t="s">
        <v>113</v>
      </c>
      <c r="O56" s="354" t="s">
        <v>5461</v>
      </c>
      <c r="P56" s="354"/>
      <c r="Q56" s="354"/>
      <c r="R56" s="354"/>
      <c r="S56" s="354"/>
      <c r="T56" s="354"/>
      <c r="U56" s="354" t="s">
        <v>6253</v>
      </c>
      <c r="V56" s="354" t="s">
        <v>68</v>
      </c>
      <c r="W56" s="354" t="s">
        <v>68</v>
      </c>
      <c r="X56" s="354" t="s">
        <v>68</v>
      </c>
      <c r="Y56" s="354" t="s">
        <v>68</v>
      </c>
      <c r="Z56" s="354" t="s">
        <v>69</v>
      </c>
      <c r="AA56" s="354"/>
      <c r="AB56" s="354">
        <v>18000000011</v>
      </c>
      <c r="AC56" s="355">
        <v>25</v>
      </c>
      <c r="AD56" s="355">
        <v>0</v>
      </c>
      <c r="AE56" s="355">
        <v>0</v>
      </c>
      <c r="AF56" s="1043">
        <v>40</v>
      </c>
      <c r="AG56" s="1043">
        <v>0</v>
      </c>
      <c r="AH56" s="1043">
        <f t="shared" si="2"/>
        <v>40</v>
      </c>
      <c r="AI56" s="1043">
        <f t="shared" si="1"/>
        <v>42.800000000000004</v>
      </c>
    </row>
    <row r="57" spans="1:35" s="356" customFormat="1">
      <c r="A57" s="1051">
        <v>55</v>
      </c>
      <c r="B57" s="354" t="s">
        <v>6142</v>
      </c>
      <c r="C57" s="354" t="s">
        <v>6254</v>
      </c>
      <c r="D57" s="354" t="s">
        <v>6144</v>
      </c>
      <c r="E57" s="354" t="s">
        <v>6148</v>
      </c>
      <c r="F57" s="354" t="s">
        <v>19</v>
      </c>
      <c r="G57" s="354"/>
      <c r="H57" s="354"/>
      <c r="I57" s="354"/>
      <c r="J57" s="354"/>
      <c r="K57" s="354"/>
      <c r="L57" s="354"/>
      <c r="M57" s="354" t="s">
        <v>113</v>
      </c>
      <c r="N57" s="354" t="s">
        <v>113</v>
      </c>
      <c r="O57" s="354" t="s">
        <v>5461</v>
      </c>
      <c r="P57" s="354"/>
      <c r="Q57" s="354"/>
      <c r="R57" s="354"/>
      <c r="S57" s="354"/>
      <c r="T57" s="354"/>
      <c r="U57" s="354" t="s">
        <v>6255</v>
      </c>
      <c r="V57" s="354" t="s">
        <v>68</v>
      </c>
      <c r="W57" s="354" t="s">
        <v>68</v>
      </c>
      <c r="X57" s="354" t="s">
        <v>68</v>
      </c>
      <c r="Y57" s="354" t="s">
        <v>68</v>
      </c>
      <c r="Z57" s="354" t="s">
        <v>69</v>
      </c>
      <c r="AA57" s="354"/>
      <c r="AB57" s="354">
        <v>18000000011</v>
      </c>
      <c r="AC57" s="355">
        <v>25</v>
      </c>
      <c r="AD57" s="355">
        <v>0</v>
      </c>
      <c r="AE57" s="355">
        <v>0</v>
      </c>
      <c r="AF57" s="1043">
        <v>40</v>
      </c>
      <c r="AG57" s="1043">
        <v>0</v>
      </c>
      <c r="AH57" s="1043">
        <f t="shared" si="2"/>
        <v>40</v>
      </c>
      <c r="AI57" s="1043">
        <f t="shared" si="1"/>
        <v>42.800000000000004</v>
      </c>
    </row>
    <row r="58" spans="1:35" s="356" customFormat="1">
      <c r="A58" s="1051">
        <v>56</v>
      </c>
      <c r="B58" s="354" t="s">
        <v>6142</v>
      </c>
      <c r="C58" s="354" t="s">
        <v>6256</v>
      </c>
      <c r="D58" s="354" t="s">
        <v>6144</v>
      </c>
      <c r="E58" s="354" t="s">
        <v>6148</v>
      </c>
      <c r="F58" s="354" t="s">
        <v>19</v>
      </c>
      <c r="G58" s="354"/>
      <c r="H58" s="354"/>
      <c r="I58" s="354"/>
      <c r="J58" s="354"/>
      <c r="K58" s="354"/>
      <c r="L58" s="354"/>
      <c r="M58" s="354" t="s">
        <v>113</v>
      </c>
      <c r="N58" s="354" t="s">
        <v>113</v>
      </c>
      <c r="O58" s="354" t="s">
        <v>5461</v>
      </c>
      <c r="P58" s="354"/>
      <c r="Q58" s="354"/>
      <c r="R58" s="354"/>
      <c r="S58" s="354"/>
      <c r="T58" s="354"/>
      <c r="U58" s="354" t="s">
        <v>6257</v>
      </c>
      <c r="V58" s="354" t="s">
        <v>68</v>
      </c>
      <c r="W58" s="354" t="s">
        <v>68</v>
      </c>
      <c r="X58" s="354" t="s">
        <v>68</v>
      </c>
      <c r="Y58" s="354" t="s">
        <v>68</v>
      </c>
      <c r="Z58" s="354" t="s">
        <v>69</v>
      </c>
      <c r="AA58" s="354"/>
      <c r="AB58" s="354">
        <v>18000000011</v>
      </c>
      <c r="AC58" s="355">
        <v>25</v>
      </c>
      <c r="AD58" s="355">
        <v>0</v>
      </c>
      <c r="AE58" s="355">
        <v>0</v>
      </c>
      <c r="AF58" s="1043">
        <v>40</v>
      </c>
      <c r="AG58" s="1043">
        <v>0</v>
      </c>
      <c r="AH58" s="1043">
        <f t="shared" si="2"/>
        <v>40</v>
      </c>
      <c r="AI58" s="1043">
        <f t="shared" si="1"/>
        <v>42.800000000000004</v>
      </c>
    </row>
    <row r="59" spans="1:35" s="356" customFormat="1">
      <c r="A59" s="1051">
        <v>57</v>
      </c>
      <c r="B59" s="354" t="s">
        <v>6142</v>
      </c>
      <c r="C59" s="354" t="s">
        <v>6258</v>
      </c>
      <c r="D59" s="354" t="s">
        <v>6144</v>
      </c>
      <c r="E59" s="354" t="s">
        <v>6148</v>
      </c>
      <c r="F59" s="354" t="s">
        <v>19</v>
      </c>
      <c r="G59" s="354"/>
      <c r="H59" s="354"/>
      <c r="I59" s="354"/>
      <c r="J59" s="354"/>
      <c r="K59" s="354"/>
      <c r="L59" s="354"/>
      <c r="M59" s="354" t="s">
        <v>113</v>
      </c>
      <c r="N59" s="354" t="s">
        <v>113</v>
      </c>
      <c r="O59" s="354" t="s">
        <v>5461</v>
      </c>
      <c r="P59" s="354"/>
      <c r="Q59" s="354"/>
      <c r="R59" s="354"/>
      <c r="S59" s="354"/>
      <c r="T59" s="354"/>
      <c r="U59" s="354" t="s">
        <v>6259</v>
      </c>
      <c r="V59" s="354" t="s">
        <v>68</v>
      </c>
      <c r="W59" s="354" t="s">
        <v>68</v>
      </c>
      <c r="X59" s="354" t="s">
        <v>68</v>
      </c>
      <c r="Y59" s="354" t="s">
        <v>68</v>
      </c>
      <c r="Z59" s="354" t="s">
        <v>69</v>
      </c>
      <c r="AA59" s="354"/>
      <c r="AB59" s="354">
        <v>18000000011</v>
      </c>
      <c r="AC59" s="355">
        <v>25</v>
      </c>
      <c r="AD59" s="355">
        <v>0</v>
      </c>
      <c r="AE59" s="355">
        <v>0</v>
      </c>
      <c r="AF59" s="1043">
        <v>40</v>
      </c>
      <c r="AG59" s="1043">
        <v>0</v>
      </c>
      <c r="AH59" s="1043">
        <f t="shared" si="2"/>
        <v>40</v>
      </c>
      <c r="AI59" s="1043">
        <f t="shared" si="1"/>
        <v>42.800000000000004</v>
      </c>
    </row>
    <row r="60" spans="1:35" s="356" customFormat="1">
      <c r="A60" s="1051">
        <v>58</v>
      </c>
      <c r="B60" s="354" t="s">
        <v>6142</v>
      </c>
      <c r="C60" s="354" t="s">
        <v>6260</v>
      </c>
      <c r="D60" s="354" t="s">
        <v>6144</v>
      </c>
      <c r="E60" s="354" t="s">
        <v>6148</v>
      </c>
      <c r="F60" s="354" t="s">
        <v>19</v>
      </c>
      <c r="G60" s="354"/>
      <c r="H60" s="354"/>
      <c r="I60" s="354"/>
      <c r="J60" s="354"/>
      <c r="K60" s="354"/>
      <c r="L60" s="354"/>
      <c r="M60" s="354" t="s">
        <v>113</v>
      </c>
      <c r="N60" s="354" t="s">
        <v>113</v>
      </c>
      <c r="O60" s="354" t="s">
        <v>5461</v>
      </c>
      <c r="P60" s="354"/>
      <c r="Q60" s="354"/>
      <c r="R60" s="354"/>
      <c r="S60" s="354"/>
      <c r="T60" s="354"/>
      <c r="U60" s="354" t="s">
        <v>6261</v>
      </c>
      <c r="V60" s="354" t="s">
        <v>68</v>
      </c>
      <c r="W60" s="354" t="s">
        <v>68</v>
      </c>
      <c r="X60" s="354" t="s">
        <v>68</v>
      </c>
      <c r="Y60" s="354" t="s">
        <v>68</v>
      </c>
      <c r="Z60" s="354" t="s">
        <v>69</v>
      </c>
      <c r="AA60" s="354"/>
      <c r="AB60" s="354">
        <v>18000000011</v>
      </c>
      <c r="AC60" s="355">
        <v>25</v>
      </c>
      <c r="AD60" s="355">
        <v>0</v>
      </c>
      <c r="AE60" s="355">
        <v>0</v>
      </c>
      <c r="AF60" s="1043">
        <v>40</v>
      </c>
      <c r="AG60" s="1043">
        <v>0</v>
      </c>
      <c r="AH60" s="1043">
        <f t="shared" si="2"/>
        <v>40</v>
      </c>
      <c r="AI60" s="1043">
        <f t="shared" si="1"/>
        <v>42.800000000000004</v>
      </c>
    </row>
    <row r="61" spans="1:35" s="356" customFormat="1">
      <c r="A61" s="1051">
        <v>59</v>
      </c>
      <c r="B61" s="354" t="s">
        <v>6142</v>
      </c>
      <c r="C61" s="354" t="s">
        <v>6262</v>
      </c>
      <c r="D61" s="354" t="s">
        <v>6144</v>
      </c>
      <c r="E61" s="354" t="s">
        <v>6148</v>
      </c>
      <c r="F61" s="354" t="s">
        <v>19</v>
      </c>
      <c r="G61" s="354"/>
      <c r="H61" s="354"/>
      <c r="I61" s="354"/>
      <c r="J61" s="354"/>
      <c r="K61" s="354"/>
      <c r="L61" s="354"/>
      <c r="M61" s="354" t="s">
        <v>113</v>
      </c>
      <c r="N61" s="354" t="s">
        <v>113</v>
      </c>
      <c r="O61" s="354" t="s">
        <v>5461</v>
      </c>
      <c r="P61" s="354"/>
      <c r="Q61" s="354"/>
      <c r="R61" s="354"/>
      <c r="S61" s="354"/>
      <c r="T61" s="354"/>
      <c r="U61" s="354" t="s">
        <v>6263</v>
      </c>
      <c r="V61" s="354" t="s">
        <v>68</v>
      </c>
      <c r="W61" s="354" t="s">
        <v>68</v>
      </c>
      <c r="X61" s="354" t="s">
        <v>68</v>
      </c>
      <c r="Y61" s="354" t="s">
        <v>68</v>
      </c>
      <c r="Z61" s="354" t="s">
        <v>69</v>
      </c>
      <c r="AA61" s="354"/>
      <c r="AB61" s="354">
        <v>18000000011</v>
      </c>
      <c r="AC61" s="355">
        <v>25</v>
      </c>
      <c r="AD61" s="355">
        <v>0</v>
      </c>
      <c r="AE61" s="355">
        <v>0</v>
      </c>
      <c r="AF61" s="1043">
        <v>40</v>
      </c>
      <c r="AG61" s="1043">
        <v>0</v>
      </c>
      <c r="AH61" s="1043">
        <f t="shared" si="2"/>
        <v>40</v>
      </c>
      <c r="AI61" s="1043">
        <f t="shared" si="1"/>
        <v>42.800000000000004</v>
      </c>
    </row>
    <row r="62" spans="1:35" s="356" customFormat="1">
      <c r="A62" s="1051">
        <v>60</v>
      </c>
      <c r="B62" s="354" t="s">
        <v>6142</v>
      </c>
      <c r="C62" s="354" t="s">
        <v>6264</v>
      </c>
      <c r="D62" s="354" t="s">
        <v>6144</v>
      </c>
      <c r="E62" s="354" t="s">
        <v>6148</v>
      </c>
      <c r="F62" s="354" t="s">
        <v>19</v>
      </c>
      <c r="G62" s="354"/>
      <c r="H62" s="354"/>
      <c r="I62" s="354"/>
      <c r="J62" s="354"/>
      <c r="K62" s="354"/>
      <c r="L62" s="354"/>
      <c r="M62" s="354" t="s">
        <v>113</v>
      </c>
      <c r="N62" s="354" t="s">
        <v>113</v>
      </c>
      <c r="O62" s="354" t="s">
        <v>5461</v>
      </c>
      <c r="P62" s="354"/>
      <c r="Q62" s="354"/>
      <c r="R62" s="354"/>
      <c r="S62" s="354"/>
      <c r="T62" s="354"/>
      <c r="U62" s="354" t="s">
        <v>6265</v>
      </c>
      <c r="V62" s="354" t="s">
        <v>68</v>
      </c>
      <c r="W62" s="354" t="s">
        <v>68</v>
      </c>
      <c r="X62" s="354" t="s">
        <v>68</v>
      </c>
      <c r="Y62" s="354" t="s">
        <v>68</v>
      </c>
      <c r="Z62" s="354" t="s">
        <v>69</v>
      </c>
      <c r="AA62" s="354"/>
      <c r="AB62" s="354">
        <v>18000000011</v>
      </c>
      <c r="AC62" s="355">
        <v>25</v>
      </c>
      <c r="AD62" s="355">
        <v>0</v>
      </c>
      <c r="AE62" s="355">
        <v>0</v>
      </c>
      <c r="AF62" s="1043">
        <v>40</v>
      </c>
      <c r="AG62" s="1043">
        <v>0</v>
      </c>
      <c r="AH62" s="1043">
        <f t="shared" si="2"/>
        <v>40</v>
      </c>
      <c r="AI62" s="1043">
        <f t="shared" si="1"/>
        <v>42.800000000000004</v>
      </c>
    </row>
    <row r="63" spans="1:35" s="356" customFormat="1">
      <c r="A63" s="1051">
        <v>61</v>
      </c>
      <c r="B63" s="354" t="s">
        <v>6142</v>
      </c>
      <c r="C63" s="354" t="s">
        <v>6266</v>
      </c>
      <c r="D63" s="354" t="s">
        <v>6144</v>
      </c>
      <c r="E63" s="354" t="s">
        <v>6148</v>
      </c>
      <c r="F63" s="354" t="s">
        <v>19</v>
      </c>
      <c r="G63" s="354"/>
      <c r="H63" s="354"/>
      <c r="I63" s="354"/>
      <c r="J63" s="354"/>
      <c r="K63" s="354"/>
      <c r="L63" s="354"/>
      <c r="M63" s="354" t="s">
        <v>113</v>
      </c>
      <c r="N63" s="354" t="s">
        <v>113</v>
      </c>
      <c r="O63" s="354" t="s">
        <v>5461</v>
      </c>
      <c r="P63" s="354"/>
      <c r="Q63" s="354"/>
      <c r="R63" s="354"/>
      <c r="S63" s="354"/>
      <c r="T63" s="354"/>
      <c r="U63" s="354" t="s">
        <v>6267</v>
      </c>
      <c r="V63" s="354" t="s">
        <v>68</v>
      </c>
      <c r="W63" s="354" t="s">
        <v>68</v>
      </c>
      <c r="X63" s="354" t="s">
        <v>68</v>
      </c>
      <c r="Y63" s="354" t="s">
        <v>68</v>
      </c>
      <c r="Z63" s="354" t="s">
        <v>69</v>
      </c>
      <c r="AA63" s="354"/>
      <c r="AB63" s="354">
        <v>18000000011</v>
      </c>
      <c r="AC63" s="355">
        <v>25</v>
      </c>
      <c r="AD63" s="355">
        <v>0</v>
      </c>
      <c r="AE63" s="355">
        <v>0</v>
      </c>
      <c r="AF63" s="1043">
        <v>40</v>
      </c>
      <c r="AG63" s="1043">
        <v>0</v>
      </c>
      <c r="AH63" s="1043">
        <f t="shared" si="2"/>
        <v>40</v>
      </c>
      <c r="AI63" s="1043">
        <f t="shared" si="1"/>
        <v>42.800000000000004</v>
      </c>
    </row>
    <row r="64" spans="1:35" s="356" customFormat="1">
      <c r="A64" s="1051">
        <v>62</v>
      </c>
      <c r="B64" s="354" t="s">
        <v>6142</v>
      </c>
      <c r="C64" s="354" t="s">
        <v>6268</v>
      </c>
      <c r="D64" s="354" t="s">
        <v>6144</v>
      </c>
      <c r="E64" s="354" t="s">
        <v>6148</v>
      </c>
      <c r="F64" s="354" t="s">
        <v>19</v>
      </c>
      <c r="G64" s="354"/>
      <c r="H64" s="354"/>
      <c r="I64" s="354"/>
      <c r="J64" s="354"/>
      <c r="K64" s="354"/>
      <c r="L64" s="354"/>
      <c r="M64" s="354" t="s">
        <v>113</v>
      </c>
      <c r="N64" s="354" t="s">
        <v>113</v>
      </c>
      <c r="O64" s="354" t="s">
        <v>5461</v>
      </c>
      <c r="P64" s="354"/>
      <c r="Q64" s="354"/>
      <c r="R64" s="354"/>
      <c r="S64" s="354"/>
      <c r="T64" s="354"/>
      <c r="U64" s="354" t="s">
        <v>6269</v>
      </c>
      <c r="V64" s="354" t="s">
        <v>68</v>
      </c>
      <c r="W64" s="354" t="s">
        <v>68</v>
      </c>
      <c r="X64" s="354" t="s">
        <v>68</v>
      </c>
      <c r="Y64" s="354" t="s">
        <v>68</v>
      </c>
      <c r="Z64" s="354" t="s">
        <v>69</v>
      </c>
      <c r="AA64" s="354"/>
      <c r="AB64" s="354">
        <v>18000000011</v>
      </c>
      <c r="AC64" s="355">
        <v>25</v>
      </c>
      <c r="AD64" s="355">
        <v>0</v>
      </c>
      <c r="AE64" s="355">
        <v>0</v>
      </c>
      <c r="AF64" s="1043">
        <v>40</v>
      </c>
      <c r="AG64" s="1043">
        <v>0</v>
      </c>
      <c r="AH64" s="1043">
        <f t="shared" si="2"/>
        <v>40</v>
      </c>
      <c r="AI64" s="1043">
        <f t="shared" si="1"/>
        <v>42.800000000000004</v>
      </c>
    </row>
    <row r="65" spans="1:35" s="356" customFormat="1">
      <c r="A65" s="1051">
        <v>63</v>
      </c>
      <c r="B65" s="354" t="s">
        <v>6142</v>
      </c>
      <c r="C65" s="354" t="s">
        <v>6270</v>
      </c>
      <c r="D65" s="354" t="s">
        <v>6144</v>
      </c>
      <c r="E65" s="354" t="s">
        <v>6148</v>
      </c>
      <c r="F65" s="354" t="s">
        <v>19</v>
      </c>
      <c r="G65" s="354"/>
      <c r="H65" s="354"/>
      <c r="I65" s="354"/>
      <c r="J65" s="354"/>
      <c r="K65" s="354"/>
      <c r="L65" s="354"/>
      <c r="M65" s="354" t="s">
        <v>113</v>
      </c>
      <c r="N65" s="354" t="s">
        <v>113</v>
      </c>
      <c r="O65" s="354" t="s">
        <v>5461</v>
      </c>
      <c r="P65" s="354"/>
      <c r="Q65" s="354"/>
      <c r="R65" s="354"/>
      <c r="S65" s="354"/>
      <c r="T65" s="354"/>
      <c r="U65" s="354" t="s">
        <v>6271</v>
      </c>
      <c r="V65" s="354" t="s">
        <v>68</v>
      </c>
      <c r="W65" s="354" t="s">
        <v>68</v>
      </c>
      <c r="X65" s="354" t="s">
        <v>68</v>
      </c>
      <c r="Y65" s="354" t="s">
        <v>68</v>
      </c>
      <c r="Z65" s="354" t="s">
        <v>69</v>
      </c>
      <c r="AA65" s="354"/>
      <c r="AB65" s="354">
        <v>18000000011</v>
      </c>
      <c r="AC65" s="355">
        <v>25</v>
      </c>
      <c r="AD65" s="355">
        <v>0</v>
      </c>
      <c r="AE65" s="355">
        <v>0</v>
      </c>
      <c r="AF65" s="1043">
        <v>40</v>
      </c>
      <c r="AG65" s="1043">
        <v>0</v>
      </c>
      <c r="AH65" s="1043">
        <f t="shared" si="2"/>
        <v>40</v>
      </c>
      <c r="AI65" s="1043">
        <f t="shared" si="1"/>
        <v>42.800000000000004</v>
      </c>
    </row>
    <row r="66" spans="1:35" s="356" customFormat="1">
      <c r="A66" s="1051">
        <v>64</v>
      </c>
      <c r="B66" s="354" t="s">
        <v>6142</v>
      </c>
      <c r="C66" s="354" t="s">
        <v>6272</v>
      </c>
      <c r="D66" s="354" t="s">
        <v>6144</v>
      </c>
      <c r="E66" s="354" t="s">
        <v>6148</v>
      </c>
      <c r="F66" s="354" t="s">
        <v>19</v>
      </c>
      <c r="G66" s="354"/>
      <c r="H66" s="354"/>
      <c r="I66" s="354"/>
      <c r="J66" s="354"/>
      <c r="K66" s="354"/>
      <c r="L66" s="354"/>
      <c r="M66" s="354" t="s">
        <v>113</v>
      </c>
      <c r="N66" s="354" t="s">
        <v>113</v>
      </c>
      <c r="O66" s="354" t="s">
        <v>5461</v>
      </c>
      <c r="P66" s="354"/>
      <c r="Q66" s="354"/>
      <c r="R66" s="354"/>
      <c r="S66" s="354"/>
      <c r="T66" s="354"/>
      <c r="U66" s="354" t="s">
        <v>6273</v>
      </c>
      <c r="V66" s="354" t="s">
        <v>68</v>
      </c>
      <c r="W66" s="354" t="s">
        <v>68</v>
      </c>
      <c r="X66" s="354" t="s">
        <v>68</v>
      </c>
      <c r="Y66" s="354" t="s">
        <v>68</v>
      </c>
      <c r="Z66" s="354" t="s">
        <v>69</v>
      </c>
      <c r="AA66" s="354"/>
      <c r="AB66" s="354">
        <v>18000000011</v>
      </c>
      <c r="AC66" s="355">
        <v>25</v>
      </c>
      <c r="AD66" s="355">
        <v>0</v>
      </c>
      <c r="AE66" s="355">
        <v>0</v>
      </c>
      <c r="AF66" s="1043">
        <v>40</v>
      </c>
      <c r="AG66" s="1043">
        <v>0</v>
      </c>
      <c r="AH66" s="1043">
        <f t="shared" si="2"/>
        <v>40</v>
      </c>
      <c r="AI66" s="1043">
        <f t="shared" si="1"/>
        <v>42.800000000000004</v>
      </c>
    </row>
    <row r="67" spans="1:35" s="356" customFormat="1">
      <c r="A67" s="1051">
        <v>65</v>
      </c>
      <c r="B67" s="354" t="s">
        <v>6142</v>
      </c>
      <c r="C67" s="354" t="s">
        <v>6274</v>
      </c>
      <c r="D67" s="354" t="s">
        <v>6144</v>
      </c>
      <c r="E67" s="354" t="s">
        <v>6148</v>
      </c>
      <c r="F67" s="354" t="s">
        <v>19</v>
      </c>
      <c r="G67" s="354"/>
      <c r="H67" s="354"/>
      <c r="I67" s="354"/>
      <c r="J67" s="354"/>
      <c r="K67" s="354"/>
      <c r="L67" s="354"/>
      <c r="M67" s="354" t="s">
        <v>113</v>
      </c>
      <c r="N67" s="354" t="s">
        <v>113</v>
      </c>
      <c r="O67" s="354" t="s">
        <v>5461</v>
      </c>
      <c r="P67" s="354"/>
      <c r="Q67" s="354"/>
      <c r="R67" s="354"/>
      <c r="S67" s="354"/>
      <c r="T67" s="354"/>
      <c r="U67" s="354" t="s">
        <v>6275</v>
      </c>
      <c r="V67" s="354" t="s">
        <v>68</v>
      </c>
      <c r="W67" s="354" t="s">
        <v>68</v>
      </c>
      <c r="X67" s="354" t="s">
        <v>68</v>
      </c>
      <c r="Y67" s="354" t="s">
        <v>68</v>
      </c>
      <c r="Z67" s="354" t="s">
        <v>69</v>
      </c>
      <c r="AA67" s="354"/>
      <c r="AB67" s="354">
        <v>18000000011</v>
      </c>
      <c r="AC67" s="355">
        <v>25</v>
      </c>
      <c r="AD67" s="355">
        <v>0</v>
      </c>
      <c r="AE67" s="355">
        <v>0</v>
      </c>
      <c r="AF67" s="1043">
        <v>40</v>
      </c>
      <c r="AG67" s="1043">
        <v>0</v>
      </c>
      <c r="AH67" s="1043">
        <f t="shared" ref="AH67:AH98" si="3">AF67-AG67</f>
        <v>40</v>
      </c>
      <c r="AI67" s="1043">
        <f t="shared" si="1"/>
        <v>42.800000000000004</v>
      </c>
    </row>
    <row r="68" spans="1:35" s="356" customFormat="1">
      <c r="A68" s="1051">
        <v>66</v>
      </c>
      <c r="B68" s="354" t="s">
        <v>6142</v>
      </c>
      <c r="C68" s="354" t="s">
        <v>6276</v>
      </c>
      <c r="D68" s="354" t="s">
        <v>6144</v>
      </c>
      <c r="E68" s="354" t="s">
        <v>6148</v>
      </c>
      <c r="F68" s="354" t="s">
        <v>19</v>
      </c>
      <c r="G68" s="354"/>
      <c r="H68" s="354"/>
      <c r="I68" s="354"/>
      <c r="J68" s="354"/>
      <c r="K68" s="354"/>
      <c r="L68" s="354"/>
      <c r="M68" s="354" t="s">
        <v>113</v>
      </c>
      <c r="N68" s="354" t="s">
        <v>113</v>
      </c>
      <c r="O68" s="354" t="s">
        <v>5461</v>
      </c>
      <c r="P68" s="354"/>
      <c r="Q68" s="354"/>
      <c r="R68" s="354"/>
      <c r="S68" s="354"/>
      <c r="T68" s="354"/>
      <c r="U68" s="354" t="s">
        <v>6277</v>
      </c>
      <c r="V68" s="354" t="s">
        <v>68</v>
      </c>
      <c r="W68" s="354" t="s">
        <v>68</v>
      </c>
      <c r="X68" s="354" t="s">
        <v>68</v>
      </c>
      <c r="Y68" s="354" t="s">
        <v>68</v>
      </c>
      <c r="Z68" s="354" t="s">
        <v>69</v>
      </c>
      <c r="AA68" s="354"/>
      <c r="AB68" s="354">
        <v>18000000011</v>
      </c>
      <c r="AC68" s="355">
        <v>25</v>
      </c>
      <c r="AD68" s="355">
        <v>0</v>
      </c>
      <c r="AE68" s="355">
        <v>0</v>
      </c>
      <c r="AF68" s="1043">
        <v>40</v>
      </c>
      <c r="AG68" s="1043">
        <v>0</v>
      </c>
      <c r="AH68" s="1043">
        <f t="shared" si="3"/>
        <v>40</v>
      </c>
      <c r="AI68" s="1043">
        <f t="shared" ref="AI68:AI131" si="4">AF68*1.07</f>
        <v>42.800000000000004</v>
      </c>
    </row>
    <row r="69" spans="1:35" s="356" customFormat="1">
      <c r="A69" s="1051">
        <v>67</v>
      </c>
      <c r="B69" s="354" t="s">
        <v>6142</v>
      </c>
      <c r="C69" s="354" t="s">
        <v>6278</v>
      </c>
      <c r="D69" s="354" t="s">
        <v>6144</v>
      </c>
      <c r="E69" s="354" t="s">
        <v>6148</v>
      </c>
      <c r="F69" s="354" t="s">
        <v>19</v>
      </c>
      <c r="G69" s="354"/>
      <c r="H69" s="354"/>
      <c r="I69" s="354"/>
      <c r="J69" s="354"/>
      <c r="K69" s="354"/>
      <c r="L69" s="354"/>
      <c r="M69" s="354" t="s">
        <v>113</v>
      </c>
      <c r="N69" s="354" t="s">
        <v>113</v>
      </c>
      <c r="O69" s="354" t="s">
        <v>5461</v>
      </c>
      <c r="P69" s="354"/>
      <c r="Q69" s="354"/>
      <c r="R69" s="354"/>
      <c r="S69" s="354"/>
      <c r="T69" s="354"/>
      <c r="U69" s="354" t="s">
        <v>6279</v>
      </c>
      <c r="V69" s="354" t="s">
        <v>68</v>
      </c>
      <c r="W69" s="354" t="s">
        <v>68</v>
      </c>
      <c r="X69" s="354" t="s">
        <v>68</v>
      </c>
      <c r="Y69" s="354" t="s">
        <v>68</v>
      </c>
      <c r="Z69" s="354" t="s">
        <v>69</v>
      </c>
      <c r="AA69" s="354"/>
      <c r="AB69" s="354">
        <v>18000000011</v>
      </c>
      <c r="AC69" s="355">
        <v>25</v>
      </c>
      <c r="AD69" s="355">
        <v>0</v>
      </c>
      <c r="AE69" s="355">
        <v>0</v>
      </c>
      <c r="AF69" s="1043">
        <v>40</v>
      </c>
      <c r="AG69" s="1043">
        <v>0</v>
      </c>
      <c r="AH69" s="1043">
        <f t="shared" si="3"/>
        <v>40</v>
      </c>
      <c r="AI69" s="1043">
        <f t="shared" si="4"/>
        <v>42.800000000000004</v>
      </c>
    </row>
    <row r="70" spans="1:35" s="356" customFormat="1">
      <c r="A70" s="1051">
        <v>68</v>
      </c>
      <c r="B70" s="354" t="s">
        <v>6142</v>
      </c>
      <c r="C70" s="354" t="s">
        <v>6280</v>
      </c>
      <c r="D70" s="354" t="s">
        <v>6144</v>
      </c>
      <c r="E70" s="354" t="s">
        <v>6148</v>
      </c>
      <c r="F70" s="354" t="s">
        <v>19</v>
      </c>
      <c r="G70" s="354"/>
      <c r="H70" s="354"/>
      <c r="I70" s="354"/>
      <c r="J70" s="354"/>
      <c r="K70" s="354"/>
      <c r="L70" s="354"/>
      <c r="M70" s="354" t="s">
        <v>113</v>
      </c>
      <c r="N70" s="354" t="s">
        <v>113</v>
      </c>
      <c r="O70" s="354" t="s">
        <v>5461</v>
      </c>
      <c r="P70" s="354"/>
      <c r="Q70" s="354"/>
      <c r="R70" s="354"/>
      <c r="S70" s="354"/>
      <c r="T70" s="354"/>
      <c r="U70" s="354" t="s">
        <v>6281</v>
      </c>
      <c r="V70" s="354" t="s">
        <v>68</v>
      </c>
      <c r="W70" s="354" t="s">
        <v>68</v>
      </c>
      <c r="X70" s="354" t="s">
        <v>68</v>
      </c>
      <c r="Y70" s="354" t="s">
        <v>68</v>
      </c>
      <c r="Z70" s="354" t="s">
        <v>69</v>
      </c>
      <c r="AA70" s="354"/>
      <c r="AB70" s="354">
        <v>18000000011</v>
      </c>
      <c r="AC70" s="355">
        <v>25</v>
      </c>
      <c r="AD70" s="355">
        <v>0</v>
      </c>
      <c r="AE70" s="355">
        <v>0</v>
      </c>
      <c r="AF70" s="1043">
        <v>40</v>
      </c>
      <c r="AG70" s="1043">
        <v>0</v>
      </c>
      <c r="AH70" s="1043">
        <f t="shared" si="3"/>
        <v>40</v>
      </c>
      <c r="AI70" s="1043">
        <f t="shared" si="4"/>
        <v>42.800000000000004</v>
      </c>
    </row>
    <row r="71" spans="1:35" s="356" customFormat="1">
      <c r="A71" s="1051">
        <v>69</v>
      </c>
      <c r="B71" s="354" t="s">
        <v>6142</v>
      </c>
      <c r="C71" s="354" t="s">
        <v>6282</v>
      </c>
      <c r="D71" s="354" t="s">
        <v>6144</v>
      </c>
      <c r="E71" s="354" t="s">
        <v>6145</v>
      </c>
      <c r="F71" s="354" t="s">
        <v>19</v>
      </c>
      <c r="G71" s="354"/>
      <c r="H71" s="354"/>
      <c r="I71" s="354"/>
      <c r="J71" s="354"/>
      <c r="K71" s="354"/>
      <c r="L71" s="354"/>
      <c r="M71" s="354" t="s">
        <v>113</v>
      </c>
      <c r="N71" s="354" t="s">
        <v>113</v>
      </c>
      <c r="O71" s="354" t="s">
        <v>5461</v>
      </c>
      <c r="P71" s="354"/>
      <c r="Q71" s="354"/>
      <c r="R71" s="354"/>
      <c r="S71" s="354"/>
      <c r="T71" s="354"/>
      <c r="U71" s="354" t="s">
        <v>6283</v>
      </c>
      <c r="V71" s="354" t="s">
        <v>68</v>
      </c>
      <c r="W71" s="354" t="s">
        <v>68</v>
      </c>
      <c r="X71" s="354" t="s">
        <v>68</v>
      </c>
      <c r="Y71" s="354" t="s">
        <v>68</v>
      </c>
      <c r="Z71" s="354" t="s">
        <v>69</v>
      </c>
      <c r="AA71" s="354"/>
      <c r="AB71" s="354">
        <v>18000000011</v>
      </c>
      <c r="AC71" s="355">
        <v>25</v>
      </c>
      <c r="AD71" s="355">
        <v>0</v>
      </c>
      <c r="AE71" s="355">
        <v>0</v>
      </c>
      <c r="AF71" s="1043">
        <v>40</v>
      </c>
      <c r="AG71" s="1043">
        <v>0</v>
      </c>
      <c r="AH71" s="1043">
        <f t="shared" si="3"/>
        <v>40</v>
      </c>
      <c r="AI71" s="1043">
        <f t="shared" si="4"/>
        <v>42.800000000000004</v>
      </c>
    </row>
    <row r="72" spans="1:35" s="356" customFormat="1">
      <c r="A72" s="1051">
        <v>70</v>
      </c>
      <c r="B72" s="354" t="s">
        <v>6142</v>
      </c>
      <c r="C72" s="354" t="s">
        <v>6284</v>
      </c>
      <c r="D72" s="354" t="s">
        <v>6144</v>
      </c>
      <c r="E72" s="354" t="s">
        <v>6145</v>
      </c>
      <c r="F72" s="354" t="s">
        <v>19</v>
      </c>
      <c r="G72" s="354"/>
      <c r="H72" s="354"/>
      <c r="I72" s="354"/>
      <c r="J72" s="354"/>
      <c r="K72" s="354"/>
      <c r="L72" s="354"/>
      <c r="M72" s="354" t="s">
        <v>113</v>
      </c>
      <c r="N72" s="354" t="s">
        <v>113</v>
      </c>
      <c r="O72" s="354" t="s">
        <v>5461</v>
      </c>
      <c r="P72" s="354"/>
      <c r="Q72" s="354"/>
      <c r="R72" s="354"/>
      <c r="S72" s="354"/>
      <c r="T72" s="354"/>
      <c r="U72" s="354" t="s">
        <v>6285</v>
      </c>
      <c r="V72" s="354" t="s">
        <v>68</v>
      </c>
      <c r="W72" s="354" t="s">
        <v>68</v>
      </c>
      <c r="X72" s="354" t="s">
        <v>68</v>
      </c>
      <c r="Y72" s="354" t="s">
        <v>68</v>
      </c>
      <c r="Z72" s="354" t="s">
        <v>69</v>
      </c>
      <c r="AA72" s="354"/>
      <c r="AB72" s="354">
        <v>18000000011</v>
      </c>
      <c r="AC72" s="355">
        <v>25</v>
      </c>
      <c r="AD72" s="355">
        <v>0</v>
      </c>
      <c r="AE72" s="355">
        <v>0</v>
      </c>
      <c r="AF72" s="1043">
        <v>40</v>
      </c>
      <c r="AG72" s="1043">
        <v>0</v>
      </c>
      <c r="AH72" s="1043">
        <f t="shared" si="3"/>
        <v>40</v>
      </c>
      <c r="AI72" s="1043">
        <f t="shared" si="4"/>
        <v>42.800000000000004</v>
      </c>
    </row>
    <row r="73" spans="1:35" s="356" customFormat="1">
      <c r="A73" s="1051">
        <v>71</v>
      </c>
      <c r="B73" s="354" t="s">
        <v>6142</v>
      </c>
      <c r="C73" s="354" t="s">
        <v>6286</v>
      </c>
      <c r="D73" s="354" t="s">
        <v>6144</v>
      </c>
      <c r="E73" s="354" t="s">
        <v>6145</v>
      </c>
      <c r="F73" s="354" t="s">
        <v>19</v>
      </c>
      <c r="G73" s="354"/>
      <c r="H73" s="354"/>
      <c r="I73" s="354"/>
      <c r="J73" s="354"/>
      <c r="K73" s="354"/>
      <c r="L73" s="354"/>
      <c r="M73" s="354" t="s">
        <v>113</v>
      </c>
      <c r="N73" s="354" t="s">
        <v>113</v>
      </c>
      <c r="O73" s="354" t="s">
        <v>5461</v>
      </c>
      <c r="P73" s="354"/>
      <c r="Q73" s="354"/>
      <c r="R73" s="354"/>
      <c r="S73" s="354"/>
      <c r="T73" s="354"/>
      <c r="U73" s="354" t="s">
        <v>6287</v>
      </c>
      <c r="V73" s="354" t="s">
        <v>68</v>
      </c>
      <c r="W73" s="354" t="s">
        <v>68</v>
      </c>
      <c r="X73" s="354" t="s">
        <v>68</v>
      </c>
      <c r="Y73" s="354" t="s">
        <v>68</v>
      </c>
      <c r="Z73" s="354" t="s">
        <v>69</v>
      </c>
      <c r="AA73" s="354"/>
      <c r="AB73" s="354">
        <v>18000000011</v>
      </c>
      <c r="AC73" s="355">
        <v>25</v>
      </c>
      <c r="AD73" s="355">
        <v>0</v>
      </c>
      <c r="AE73" s="355">
        <v>0</v>
      </c>
      <c r="AF73" s="1043">
        <v>40</v>
      </c>
      <c r="AG73" s="1043">
        <v>0</v>
      </c>
      <c r="AH73" s="1043">
        <f t="shared" si="3"/>
        <v>40</v>
      </c>
      <c r="AI73" s="1043">
        <f t="shared" si="4"/>
        <v>42.800000000000004</v>
      </c>
    </row>
    <row r="74" spans="1:35" s="356" customFormat="1">
      <c r="A74" s="1051">
        <v>72</v>
      </c>
      <c r="B74" s="354" t="s">
        <v>6142</v>
      </c>
      <c r="C74" s="354" t="s">
        <v>6288</v>
      </c>
      <c r="D74" s="354" t="s">
        <v>6144</v>
      </c>
      <c r="E74" s="354" t="s">
        <v>6145</v>
      </c>
      <c r="F74" s="354" t="s">
        <v>19</v>
      </c>
      <c r="G74" s="354"/>
      <c r="H74" s="354"/>
      <c r="I74" s="354"/>
      <c r="J74" s="354"/>
      <c r="K74" s="354"/>
      <c r="L74" s="354"/>
      <c r="M74" s="354" t="s">
        <v>113</v>
      </c>
      <c r="N74" s="354" t="s">
        <v>113</v>
      </c>
      <c r="O74" s="354" t="s">
        <v>5461</v>
      </c>
      <c r="P74" s="354"/>
      <c r="Q74" s="354"/>
      <c r="R74" s="354"/>
      <c r="S74" s="354"/>
      <c r="T74" s="354"/>
      <c r="U74" s="354" t="s">
        <v>6289</v>
      </c>
      <c r="V74" s="354" t="s">
        <v>68</v>
      </c>
      <c r="W74" s="354" t="s">
        <v>68</v>
      </c>
      <c r="X74" s="354" t="s">
        <v>68</v>
      </c>
      <c r="Y74" s="354" t="s">
        <v>68</v>
      </c>
      <c r="Z74" s="354" t="s">
        <v>69</v>
      </c>
      <c r="AA74" s="354"/>
      <c r="AB74" s="354">
        <v>18000000011</v>
      </c>
      <c r="AC74" s="355">
        <v>25</v>
      </c>
      <c r="AD74" s="355">
        <v>0</v>
      </c>
      <c r="AE74" s="355">
        <v>0</v>
      </c>
      <c r="AF74" s="1043">
        <v>40</v>
      </c>
      <c r="AG74" s="1043">
        <v>0</v>
      </c>
      <c r="AH74" s="1043">
        <f t="shared" si="3"/>
        <v>40</v>
      </c>
      <c r="AI74" s="1043">
        <f t="shared" si="4"/>
        <v>42.800000000000004</v>
      </c>
    </row>
    <row r="75" spans="1:35" s="356" customFormat="1">
      <c r="A75" s="1051">
        <v>73</v>
      </c>
      <c r="B75" s="354" t="s">
        <v>6142</v>
      </c>
      <c r="C75" s="354" t="s">
        <v>6290</v>
      </c>
      <c r="D75" s="354" t="s">
        <v>6144</v>
      </c>
      <c r="E75" s="354" t="s">
        <v>6145</v>
      </c>
      <c r="F75" s="354" t="s">
        <v>19</v>
      </c>
      <c r="G75" s="354"/>
      <c r="H75" s="354"/>
      <c r="I75" s="354"/>
      <c r="J75" s="354"/>
      <c r="K75" s="354"/>
      <c r="L75" s="354"/>
      <c r="M75" s="354" t="s">
        <v>113</v>
      </c>
      <c r="N75" s="354" t="s">
        <v>113</v>
      </c>
      <c r="O75" s="354" t="s">
        <v>5461</v>
      </c>
      <c r="P75" s="354"/>
      <c r="Q75" s="354"/>
      <c r="R75" s="354"/>
      <c r="S75" s="354"/>
      <c r="T75" s="354"/>
      <c r="U75" s="354" t="s">
        <v>6291</v>
      </c>
      <c r="V75" s="354" t="s">
        <v>68</v>
      </c>
      <c r="W75" s="354" t="s">
        <v>68</v>
      </c>
      <c r="X75" s="354" t="s">
        <v>68</v>
      </c>
      <c r="Y75" s="354" t="s">
        <v>68</v>
      </c>
      <c r="Z75" s="354" t="s">
        <v>69</v>
      </c>
      <c r="AA75" s="354"/>
      <c r="AB75" s="354">
        <v>18000000011</v>
      </c>
      <c r="AC75" s="355">
        <v>25</v>
      </c>
      <c r="AD75" s="355">
        <v>0</v>
      </c>
      <c r="AE75" s="355">
        <v>0</v>
      </c>
      <c r="AF75" s="1043">
        <v>40</v>
      </c>
      <c r="AG75" s="1043">
        <v>0</v>
      </c>
      <c r="AH75" s="1043">
        <f t="shared" si="3"/>
        <v>40</v>
      </c>
      <c r="AI75" s="1043">
        <f t="shared" si="4"/>
        <v>42.800000000000004</v>
      </c>
    </row>
    <row r="76" spans="1:35" s="356" customFormat="1">
      <c r="A76" s="1051">
        <v>74</v>
      </c>
      <c r="B76" s="354" t="s">
        <v>6142</v>
      </c>
      <c r="C76" s="354" t="s">
        <v>6292</v>
      </c>
      <c r="D76" s="354" t="s">
        <v>6144</v>
      </c>
      <c r="E76" s="354" t="s">
        <v>6145</v>
      </c>
      <c r="F76" s="354" t="s">
        <v>19</v>
      </c>
      <c r="G76" s="354"/>
      <c r="H76" s="354"/>
      <c r="I76" s="354"/>
      <c r="J76" s="354"/>
      <c r="K76" s="354"/>
      <c r="L76" s="354"/>
      <c r="M76" s="354" t="s">
        <v>113</v>
      </c>
      <c r="N76" s="354" t="s">
        <v>113</v>
      </c>
      <c r="O76" s="354" t="s">
        <v>5461</v>
      </c>
      <c r="P76" s="354"/>
      <c r="Q76" s="354"/>
      <c r="R76" s="354"/>
      <c r="S76" s="354"/>
      <c r="T76" s="354"/>
      <c r="U76" s="354" t="s">
        <v>6293</v>
      </c>
      <c r="V76" s="354" t="s">
        <v>68</v>
      </c>
      <c r="W76" s="354" t="s">
        <v>68</v>
      </c>
      <c r="X76" s="354" t="s">
        <v>68</v>
      </c>
      <c r="Y76" s="354" t="s">
        <v>68</v>
      </c>
      <c r="Z76" s="354" t="s">
        <v>69</v>
      </c>
      <c r="AA76" s="354"/>
      <c r="AB76" s="354">
        <v>18000000011</v>
      </c>
      <c r="AC76" s="355">
        <v>25</v>
      </c>
      <c r="AD76" s="355">
        <v>0</v>
      </c>
      <c r="AE76" s="355">
        <v>0</v>
      </c>
      <c r="AF76" s="1043">
        <v>40</v>
      </c>
      <c r="AG76" s="1043">
        <v>0</v>
      </c>
      <c r="AH76" s="1043">
        <f t="shared" si="3"/>
        <v>40</v>
      </c>
      <c r="AI76" s="1043">
        <f t="shared" si="4"/>
        <v>42.800000000000004</v>
      </c>
    </row>
    <row r="77" spans="1:35" s="356" customFormat="1">
      <c r="A77" s="1051">
        <v>75</v>
      </c>
      <c r="B77" s="354" t="s">
        <v>6142</v>
      </c>
      <c r="C77" s="354" t="s">
        <v>6294</v>
      </c>
      <c r="D77" s="354" t="s">
        <v>6144</v>
      </c>
      <c r="E77" s="354" t="s">
        <v>6145</v>
      </c>
      <c r="F77" s="354" t="s">
        <v>19</v>
      </c>
      <c r="G77" s="354"/>
      <c r="H77" s="354"/>
      <c r="I77" s="354"/>
      <c r="J77" s="354"/>
      <c r="K77" s="354"/>
      <c r="L77" s="354"/>
      <c r="M77" s="354" t="s">
        <v>113</v>
      </c>
      <c r="N77" s="354" t="s">
        <v>113</v>
      </c>
      <c r="O77" s="354" t="s">
        <v>5461</v>
      </c>
      <c r="P77" s="354"/>
      <c r="Q77" s="354"/>
      <c r="R77" s="354"/>
      <c r="S77" s="354"/>
      <c r="T77" s="354"/>
      <c r="U77" s="354" t="s">
        <v>6295</v>
      </c>
      <c r="V77" s="354" t="s">
        <v>68</v>
      </c>
      <c r="W77" s="354" t="s">
        <v>68</v>
      </c>
      <c r="X77" s="354" t="s">
        <v>68</v>
      </c>
      <c r="Y77" s="354" t="s">
        <v>68</v>
      </c>
      <c r="Z77" s="354" t="s">
        <v>69</v>
      </c>
      <c r="AA77" s="354"/>
      <c r="AB77" s="354">
        <v>18000000011</v>
      </c>
      <c r="AC77" s="355">
        <v>25</v>
      </c>
      <c r="AD77" s="355">
        <v>0</v>
      </c>
      <c r="AE77" s="355">
        <v>0</v>
      </c>
      <c r="AF77" s="1043">
        <v>40</v>
      </c>
      <c r="AG77" s="1043">
        <v>0</v>
      </c>
      <c r="AH77" s="1043">
        <f t="shared" si="3"/>
        <v>40</v>
      </c>
      <c r="AI77" s="1043">
        <f t="shared" si="4"/>
        <v>42.800000000000004</v>
      </c>
    </row>
    <row r="78" spans="1:35" s="356" customFormat="1">
      <c r="A78" s="1051">
        <v>76</v>
      </c>
      <c r="B78" s="354" t="s">
        <v>6142</v>
      </c>
      <c r="C78" s="354" t="s">
        <v>6296</v>
      </c>
      <c r="D78" s="354" t="s">
        <v>6144</v>
      </c>
      <c r="E78" s="354" t="s">
        <v>6145</v>
      </c>
      <c r="F78" s="354" t="s">
        <v>19</v>
      </c>
      <c r="G78" s="354"/>
      <c r="H78" s="354"/>
      <c r="I78" s="354"/>
      <c r="J78" s="354"/>
      <c r="K78" s="354"/>
      <c r="L78" s="354"/>
      <c r="M78" s="354" t="s">
        <v>113</v>
      </c>
      <c r="N78" s="354" t="s">
        <v>113</v>
      </c>
      <c r="O78" s="354" t="s">
        <v>5461</v>
      </c>
      <c r="P78" s="354"/>
      <c r="Q78" s="354"/>
      <c r="R78" s="354"/>
      <c r="S78" s="354"/>
      <c r="T78" s="354"/>
      <c r="U78" s="354" t="s">
        <v>6297</v>
      </c>
      <c r="V78" s="354" t="s">
        <v>68</v>
      </c>
      <c r="W78" s="354" t="s">
        <v>68</v>
      </c>
      <c r="X78" s="354" t="s">
        <v>68</v>
      </c>
      <c r="Y78" s="354" t="s">
        <v>68</v>
      </c>
      <c r="Z78" s="354" t="s">
        <v>69</v>
      </c>
      <c r="AA78" s="354"/>
      <c r="AB78" s="354">
        <v>18000000011</v>
      </c>
      <c r="AC78" s="355">
        <v>25</v>
      </c>
      <c r="AD78" s="355">
        <v>0</v>
      </c>
      <c r="AE78" s="355">
        <v>0</v>
      </c>
      <c r="AF78" s="1043">
        <v>40</v>
      </c>
      <c r="AG78" s="1043">
        <v>0</v>
      </c>
      <c r="AH78" s="1043">
        <f t="shared" si="3"/>
        <v>40</v>
      </c>
      <c r="AI78" s="1043">
        <f t="shared" si="4"/>
        <v>42.800000000000004</v>
      </c>
    </row>
    <row r="79" spans="1:35" s="356" customFormat="1">
      <c r="A79" s="1051">
        <v>77</v>
      </c>
      <c r="B79" s="354" t="s">
        <v>6142</v>
      </c>
      <c r="C79" s="354" t="s">
        <v>6298</v>
      </c>
      <c r="D79" s="354" t="s">
        <v>6144</v>
      </c>
      <c r="E79" s="354" t="s">
        <v>6145</v>
      </c>
      <c r="F79" s="354" t="s">
        <v>19</v>
      </c>
      <c r="G79" s="354"/>
      <c r="H79" s="354"/>
      <c r="I79" s="354"/>
      <c r="J79" s="354"/>
      <c r="K79" s="354"/>
      <c r="L79" s="354"/>
      <c r="M79" s="354" t="s">
        <v>113</v>
      </c>
      <c r="N79" s="354" t="s">
        <v>113</v>
      </c>
      <c r="O79" s="354" t="s">
        <v>5461</v>
      </c>
      <c r="P79" s="354"/>
      <c r="Q79" s="354"/>
      <c r="R79" s="354"/>
      <c r="S79" s="354"/>
      <c r="T79" s="354"/>
      <c r="U79" s="354" t="s">
        <v>6299</v>
      </c>
      <c r="V79" s="354" t="s">
        <v>68</v>
      </c>
      <c r="W79" s="354" t="s">
        <v>68</v>
      </c>
      <c r="X79" s="354" t="s">
        <v>68</v>
      </c>
      <c r="Y79" s="354" t="s">
        <v>68</v>
      </c>
      <c r="Z79" s="354" t="s">
        <v>69</v>
      </c>
      <c r="AA79" s="354"/>
      <c r="AB79" s="354">
        <v>18000000011</v>
      </c>
      <c r="AC79" s="355">
        <v>25</v>
      </c>
      <c r="AD79" s="355">
        <v>0</v>
      </c>
      <c r="AE79" s="355">
        <v>0</v>
      </c>
      <c r="AF79" s="1043">
        <v>40</v>
      </c>
      <c r="AG79" s="1043">
        <v>0</v>
      </c>
      <c r="AH79" s="1043">
        <f t="shared" si="3"/>
        <v>40</v>
      </c>
      <c r="AI79" s="1043">
        <f t="shared" si="4"/>
        <v>42.800000000000004</v>
      </c>
    </row>
    <row r="80" spans="1:35" s="356" customFormat="1">
      <c r="A80" s="1051">
        <v>78</v>
      </c>
      <c r="B80" s="354" t="s">
        <v>6142</v>
      </c>
      <c r="C80" s="354" t="s">
        <v>6300</v>
      </c>
      <c r="D80" s="354" t="s">
        <v>6144</v>
      </c>
      <c r="E80" s="354" t="s">
        <v>6145</v>
      </c>
      <c r="F80" s="354" t="s">
        <v>19</v>
      </c>
      <c r="G80" s="354"/>
      <c r="H80" s="354"/>
      <c r="I80" s="354"/>
      <c r="J80" s="354"/>
      <c r="K80" s="354"/>
      <c r="L80" s="354"/>
      <c r="M80" s="354" t="s">
        <v>113</v>
      </c>
      <c r="N80" s="354" t="s">
        <v>113</v>
      </c>
      <c r="O80" s="354" t="s">
        <v>5461</v>
      </c>
      <c r="P80" s="354"/>
      <c r="Q80" s="354"/>
      <c r="R80" s="354"/>
      <c r="S80" s="354"/>
      <c r="T80" s="354"/>
      <c r="U80" s="354" t="s">
        <v>6301</v>
      </c>
      <c r="V80" s="354" t="s">
        <v>68</v>
      </c>
      <c r="W80" s="354" t="s">
        <v>68</v>
      </c>
      <c r="X80" s="354" t="s">
        <v>68</v>
      </c>
      <c r="Y80" s="354" t="s">
        <v>68</v>
      </c>
      <c r="Z80" s="354" t="s">
        <v>69</v>
      </c>
      <c r="AA80" s="354"/>
      <c r="AB80" s="354">
        <v>18000000011</v>
      </c>
      <c r="AC80" s="355">
        <v>25</v>
      </c>
      <c r="AD80" s="355">
        <v>0</v>
      </c>
      <c r="AE80" s="355">
        <v>0</v>
      </c>
      <c r="AF80" s="1043">
        <v>40</v>
      </c>
      <c r="AG80" s="1043">
        <v>0</v>
      </c>
      <c r="AH80" s="1043">
        <f t="shared" si="3"/>
        <v>40</v>
      </c>
      <c r="AI80" s="1043">
        <f t="shared" si="4"/>
        <v>42.800000000000004</v>
      </c>
    </row>
    <row r="81" spans="1:35" s="356" customFormat="1">
      <c r="A81" s="1051">
        <v>79</v>
      </c>
      <c r="B81" s="354" t="s">
        <v>6142</v>
      </c>
      <c r="C81" s="354" t="s">
        <v>6302</v>
      </c>
      <c r="D81" s="354" t="s">
        <v>6144</v>
      </c>
      <c r="E81" s="354" t="s">
        <v>6145</v>
      </c>
      <c r="F81" s="354" t="s">
        <v>19</v>
      </c>
      <c r="G81" s="354"/>
      <c r="H81" s="354"/>
      <c r="I81" s="354"/>
      <c r="J81" s="354"/>
      <c r="K81" s="354"/>
      <c r="L81" s="354"/>
      <c r="M81" s="354" t="s">
        <v>113</v>
      </c>
      <c r="N81" s="354" t="s">
        <v>113</v>
      </c>
      <c r="O81" s="354" t="s">
        <v>5461</v>
      </c>
      <c r="P81" s="354"/>
      <c r="Q81" s="354"/>
      <c r="R81" s="354"/>
      <c r="S81" s="354"/>
      <c r="T81" s="354"/>
      <c r="U81" s="354" t="s">
        <v>6303</v>
      </c>
      <c r="V81" s="354" t="s">
        <v>68</v>
      </c>
      <c r="W81" s="354" t="s">
        <v>68</v>
      </c>
      <c r="X81" s="354" t="s">
        <v>68</v>
      </c>
      <c r="Y81" s="354" t="s">
        <v>68</v>
      </c>
      <c r="Z81" s="354" t="s">
        <v>69</v>
      </c>
      <c r="AA81" s="354"/>
      <c r="AB81" s="354">
        <v>18000000011</v>
      </c>
      <c r="AC81" s="355">
        <v>25</v>
      </c>
      <c r="AD81" s="355">
        <v>0</v>
      </c>
      <c r="AE81" s="355">
        <v>0</v>
      </c>
      <c r="AF81" s="1043">
        <v>40</v>
      </c>
      <c r="AG81" s="1043">
        <v>0</v>
      </c>
      <c r="AH81" s="1043">
        <f t="shared" si="3"/>
        <v>40</v>
      </c>
      <c r="AI81" s="1043">
        <f t="shared" si="4"/>
        <v>42.800000000000004</v>
      </c>
    </row>
    <row r="82" spans="1:35" s="356" customFormat="1">
      <c r="A82" s="1051">
        <v>80</v>
      </c>
      <c r="B82" s="354" t="s">
        <v>6142</v>
      </c>
      <c r="C82" s="354" t="s">
        <v>6304</v>
      </c>
      <c r="D82" s="354" t="s">
        <v>6144</v>
      </c>
      <c r="E82" s="354" t="s">
        <v>6145</v>
      </c>
      <c r="F82" s="354" t="s">
        <v>19</v>
      </c>
      <c r="G82" s="354"/>
      <c r="H82" s="354"/>
      <c r="I82" s="354"/>
      <c r="J82" s="354"/>
      <c r="K82" s="354"/>
      <c r="L82" s="354"/>
      <c r="M82" s="354" t="s">
        <v>113</v>
      </c>
      <c r="N82" s="354" t="s">
        <v>113</v>
      </c>
      <c r="O82" s="354" t="s">
        <v>5461</v>
      </c>
      <c r="P82" s="354"/>
      <c r="Q82" s="354"/>
      <c r="R82" s="354"/>
      <c r="S82" s="354"/>
      <c r="T82" s="354"/>
      <c r="U82" s="354" t="s">
        <v>6305</v>
      </c>
      <c r="V82" s="354" t="s">
        <v>68</v>
      </c>
      <c r="W82" s="354" t="s">
        <v>68</v>
      </c>
      <c r="X82" s="354" t="s">
        <v>68</v>
      </c>
      <c r="Y82" s="354" t="s">
        <v>68</v>
      </c>
      <c r="Z82" s="354" t="s">
        <v>69</v>
      </c>
      <c r="AA82" s="354"/>
      <c r="AB82" s="354">
        <v>18000000011</v>
      </c>
      <c r="AC82" s="355">
        <v>25</v>
      </c>
      <c r="AD82" s="355">
        <v>0</v>
      </c>
      <c r="AE82" s="355">
        <v>0</v>
      </c>
      <c r="AF82" s="1043">
        <v>40</v>
      </c>
      <c r="AG82" s="1043">
        <v>0</v>
      </c>
      <c r="AH82" s="1043">
        <f t="shared" si="3"/>
        <v>40</v>
      </c>
      <c r="AI82" s="1043">
        <f t="shared" si="4"/>
        <v>42.800000000000004</v>
      </c>
    </row>
    <row r="83" spans="1:35" s="356" customFormat="1">
      <c r="A83" s="1051">
        <v>81</v>
      </c>
      <c r="B83" s="354" t="s">
        <v>6142</v>
      </c>
      <c r="C83" s="354" t="s">
        <v>6306</v>
      </c>
      <c r="D83" s="354" t="s">
        <v>6144</v>
      </c>
      <c r="E83" s="354" t="s">
        <v>6145</v>
      </c>
      <c r="F83" s="354" t="s">
        <v>19</v>
      </c>
      <c r="G83" s="354"/>
      <c r="H83" s="354"/>
      <c r="I83" s="354"/>
      <c r="J83" s="354"/>
      <c r="K83" s="354"/>
      <c r="L83" s="354"/>
      <c r="M83" s="354" t="s">
        <v>113</v>
      </c>
      <c r="N83" s="354" t="s">
        <v>113</v>
      </c>
      <c r="O83" s="354" t="s">
        <v>5461</v>
      </c>
      <c r="P83" s="354"/>
      <c r="Q83" s="354"/>
      <c r="R83" s="354"/>
      <c r="S83" s="354"/>
      <c r="T83" s="354"/>
      <c r="U83" s="354" t="s">
        <v>6307</v>
      </c>
      <c r="V83" s="354" t="s">
        <v>68</v>
      </c>
      <c r="W83" s="354" t="s">
        <v>68</v>
      </c>
      <c r="X83" s="354" t="s">
        <v>68</v>
      </c>
      <c r="Y83" s="354" t="s">
        <v>68</v>
      </c>
      <c r="Z83" s="354" t="s">
        <v>69</v>
      </c>
      <c r="AA83" s="354"/>
      <c r="AB83" s="354">
        <v>18000000011</v>
      </c>
      <c r="AC83" s="355">
        <v>25</v>
      </c>
      <c r="AD83" s="355">
        <v>0</v>
      </c>
      <c r="AE83" s="355">
        <v>0</v>
      </c>
      <c r="AF83" s="1043">
        <v>40</v>
      </c>
      <c r="AG83" s="1043">
        <v>0</v>
      </c>
      <c r="AH83" s="1043">
        <f t="shared" si="3"/>
        <v>40</v>
      </c>
      <c r="AI83" s="1043">
        <f t="shared" si="4"/>
        <v>42.800000000000004</v>
      </c>
    </row>
    <row r="84" spans="1:35" s="356" customFormat="1">
      <c r="A84" s="1051">
        <v>82</v>
      </c>
      <c r="B84" s="354" t="s">
        <v>6142</v>
      </c>
      <c r="C84" s="354" t="s">
        <v>6308</v>
      </c>
      <c r="D84" s="354" t="s">
        <v>6144</v>
      </c>
      <c r="E84" s="354" t="s">
        <v>6145</v>
      </c>
      <c r="F84" s="354" t="s">
        <v>19</v>
      </c>
      <c r="G84" s="354"/>
      <c r="H84" s="354"/>
      <c r="I84" s="354"/>
      <c r="J84" s="354"/>
      <c r="K84" s="354"/>
      <c r="L84" s="354"/>
      <c r="M84" s="354" t="s">
        <v>113</v>
      </c>
      <c r="N84" s="354" t="s">
        <v>113</v>
      </c>
      <c r="O84" s="354" t="s">
        <v>5461</v>
      </c>
      <c r="P84" s="354"/>
      <c r="Q84" s="354"/>
      <c r="R84" s="354"/>
      <c r="S84" s="354"/>
      <c r="T84" s="354"/>
      <c r="U84" s="354" t="s">
        <v>6309</v>
      </c>
      <c r="V84" s="354" t="s">
        <v>68</v>
      </c>
      <c r="W84" s="354" t="s">
        <v>68</v>
      </c>
      <c r="X84" s="354" t="s">
        <v>68</v>
      </c>
      <c r="Y84" s="354" t="s">
        <v>68</v>
      </c>
      <c r="Z84" s="354" t="s">
        <v>69</v>
      </c>
      <c r="AA84" s="354"/>
      <c r="AB84" s="354">
        <v>18000000011</v>
      </c>
      <c r="AC84" s="355">
        <v>25</v>
      </c>
      <c r="AD84" s="355">
        <v>0</v>
      </c>
      <c r="AE84" s="355">
        <v>0</v>
      </c>
      <c r="AF84" s="1043">
        <v>40</v>
      </c>
      <c r="AG84" s="1043">
        <v>0</v>
      </c>
      <c r="AH84" s="1043">
        <f t="shared" si="3"/>
        <v>40</v>
      </c>
      <c r="AI84" s="1043">
        <f t="shared" si="4"/>
        <v>42.800000000000004</v>
      </c>
    </row>
    <row r="85" spans="1:35" s="356" customFormat="1">
      <c r="A85" s="1051">
        <v>83</v>
      </c>
      <c r="B85" s="354" t="s">
        <v>6142</v>
      </c>
      <c r="C85" s="354" t="s">
        <v>6310</v>
      </c>
      <c r="D85" s="354" t="s">
        <v>6144</v>
      </c>
      <c r="E85" s="354" t="s">
        <v>6145</v>
      </c>
      <c r="F85" s="354" t="s">
        <v>19</v>
      </c>
      <c r="G85" s="354"/>
      <c r="H85" s="354"/>
      <c r="I85" s="354"/>
      <c r="J85" s="354"/>
      <c r="K85" s="354"/>
      <c r="L85" s="354"/>
      <c r="M85" s="354" t="s">
        <v>113</v>
      </c>
      <c r="N85" s="354" t="s">
        <v>113</v>
      </c>
      <c r="O85" s="354" t="s">
        <v>5461</v>
      </c>
      <c r="P85" s="354"/>
      <c r="Q85" s="354"/>
      <c r="R85" s="354"/>
      <c r="S85" s="354"/>
      <c r="T85" s="354"/>
      <c r="U85" s="354" t="s">
        <v>6311</v>
      </c>
      <c r="V85" s="354" t="s">
        <v>68</v>
      </c>
      <c r="W85" s="354" t="s">
        <v>68</v>
      </c>
      <c r="X85" s="354" t="s">
        <v>68</v>
      </c>
      <c r="Y85" s="354" t="s">
        <v>68</v>
      </c>
      <c r="Z85" s="354" t="s">
        <v>69</v>
      </c>
      <c r="AA85" s="354"/>
      <c r="AB85" s="354">
        <v>18000000011</v>
      </c>
      <c r="AC85" s="355">
        <v>25</v>
      </c>
      <c r="AD85" s="355">
        <v>0</v>
      </c>
      <c r="AE85" s="355">
        <v>0</v>
      </c>
      <c r="AF85" s="1043">
        <v>40</v>
      </c>
      <c r="AG85" s="1043">
        <v>0</v>
      </c>
      <c r="AH85" s="1043">
        <f t="shared" si="3"/>
        <v>40</v>
      </c>
      <c r="AI85" s="1043">
        <f t="shared" si="4"/>
        <v>42.800000000000004</v>
      </c>
    </row>
    <row r="86" spans="1:35" s="356" customFormat="1">
      <c r="A86" s="1051">
        <v>84</v>
      </c>
      <c r="B86" s="354" t="s">
        <v>6142</v>
      </c>
      <c r="C86" s="354" t="s">
        <v>6312</v>
      </c>
      <c r="D86" s="354" t="s">
        <v>6144</v>
      </c>
      <c r="E86" s="354" t="s">
        <v>6145</v>
      </c>
      <c r="F86" s="354" t="s">
        <v>19</v>
      </c>
      <c r="G86" s="354"/>
      <c r="H86" s="354"/>
      <c r="I86" s="354"/>
      <c r="J86" s="354"/>
      <c r="K86" s="354"/>
      <c r="L86" s="354"/>
      <c r="M86" s="354" t="s">
        <v>113</v>
      </c>
      <c r="N86" s="354" t="s">
        <v>113</v>
      </c>
      <c r="O86" s="354" t="s">
        <v>5461</v>
      </c>
      <c r="P86" s="354"/>
      <c r="Q86" s="354"/>
      <c r="R86" s="354"/>
      <c r="S86" s="354"/>
      <c r="T86" s="354"/>
      <c r="U86" s="354" t="s">
        <v>6313</v>
      </c>
      <c r="V86" s="354" t="s">
        <v>68</v>
      </c>
      <c r="W86" s="354" t="s">
        <v>68</v>
      </c>
      <c r="X86" s="354" t="s">
        <v>68</v>
      </c>
      <c r="Y86" s="354" t="s">
        <v>68</v>
      </c>
      <c r="Z86" s="354" t="s">
        <v>69</v>
      </c>
      <c r="AA86" s="354"/>
      <c r="AB86" s="354">
        <v>18000000011</v>
      </c>
      <c r="AC86" s="355">
        <v>25</v>
      </c>
      <c r="AD86" s="355">
        <v>0</v>
      </c>
      <c r="AE86" s="355">
        <v>0</v>
      </c>
      <c r="AF86" s="1043">
        <v>40</v>
      </c>
      <c r="AG86" s="1043">
        <v>0</v>
      </c>
      <c r="AH86" s="1043">
        <f t="shared" si="3"/>
        <v>40</v>
      </c>
      <c r="AI86" s="1043">
        <f t="shared" si="4"/>
        <v>42.800000000000004</v>
      </c>
    </row>
    <row r="87" spans="1:35" s="356" customFormat="1">
      <c r="A87" s="1051">
        <v>85</v>
      </c>
      <c r="B87" s="354" t="s">
        <v>6142</v>
      </c>
      <c r="C87" s="354" t="s">
        <v>6314</v>
      </c>
      <c r="D87" s="354" t="s">
        <v>6144</v>
      </c>
      <c r="E87" s="354" t="s">
        <v>6148</v>
      </c>
      <c r="F87" s="354" t="s">
        <v>19</v>
      </c>
      <c r="G87" s="354"/>
      <c r="H87" s="354"/>
      <c r="I87" s="354"/>
      <c r="J87" s="354"/>
      <c r="K87" s="354"/>
      <c r="L87" s="354"/>
      <c r="M87" s="354" t="s">
        <v>113</v>
      </c>
      <c r="N87" s="354" t="s">
        <v>113</v>
      </c>
      <c r="O87" s="354" t="s">
        <v>5461</v>
      </c>
      <c r="P87" s="354"/>
      <c r="Q87" s="354"/>
      <c r="R87" s="354"/>
      <c r="S87" s="354"/>
      <c r="T87" s="354"/>
      <c r="U87" s="354" t="s">
        <v>6315</v>
      </c>
      <c r="V87" s="354" t="s">
        <v>68</v>
      </c>
      <c r="W87" s="354" t="s">
        <v>68</v>
      </c>
      <c r="X87" s="354" t="s">
        <v>68</v>
      </c>
      <c r="Y87" s="354" t="s">
        <v>68</v>
      </c>
      <c r="Z87" s="354" t="s">
        <v>69</v>
      </c>
      <c r="AA87" s="354"/>
      <c r="AB87" s="354">
        <v>18000000011</v>
      </c>
      <c r="AC87" s="355">
        <v>25</v>
      </c>
      <c r="AD87" s="355">
        <v>0</v>
      </c>
      <c r="AE87" s="355">
        <v>0</v>
      </c>
      <c r="AF87" s="1043">
        <v>40</v>
      </c>
      <c r="AG87" s="1043">
        <v>0</v>
      </c>
      <c r="AH87" s="1043">
        <f t="shared" si="3"/>
        <v>40</v>
      </c>
      <c r="AI87" s="1043">
        <f t="shared" si="4"/>
        <v>42.800000000000004</v>
      </c>
    </row>
    <row r="88" spans="1:35" s="356" customFormat="1">
      <c r="A88" s="1051">
        <v>86</v>
      </c>
      <c r="B88" s="354" t="s">
        <v>6142</v>
      </c>
      <c r="C88" s="354" t="s">
        <v>6316</v>
      </c>
      <c r="D88" s="354" t="s">
        <v>6144</v>
      </c>
      <c r="E88" s="354" t="s">
        <v>6145</v>
      </c>
      <c r="F88" s="354" t="s">
        <v>19</v>
      </c>
      <c r="G88" s="354"/>
      <c r="H88" s="354"/>
      <c r="I88" s="354"/>
      <c r="J88" s="354"/>
      <c r="K88" s="354"/>
      <c r="L88" s="354"/>
      <c r="M88" s="354" t="s">
        <v>113</v>
      </c>
      <c r="N88" s="354" t="s">
        <v>113</v>
      </c>
      <c r="O88" s="354" t="s">
        <v>5461</v>
      </c>
      <c r="P88" s="354"/>
      <c r="Q88" s="354"/>
      <c r="R88" s="354"/>
      <c r="S88" s="354"/>
      <c r="T88" s="354"/>
      <c r="U88" s="354" t="s">
        <v>6317</v>
      </c>
      <c r="V88" s="354" t="s">
        <v>68</v>
      </c>
      <c r="W88" s="354" t="s">
        <v>68</v>
      </c>
      <c r="X88" s="354" t="s">
        <v>68</v>
      </c>
      <c r="Y88" s="354" t="s">
        <v>68</v>
      </c>
      <c r="Z88" s="354" t="s">
        <v>69</v>
      </c>
      <c r="AA88" s="354"/>
      <c r="AB88" s="354">
        <v>18000000011</v>
      </c>
      <c r="AC88" s="355">
        <v>25</v>
      </c>
      <c r="AD88" s="355">
        <v>0</v>
      </c>
      <c r="AE88" s="355">
        <v>0</v>
      </c>
      <c r="AF88" s="1043">
        <v>40</v>
      </c>
      <c r="AG88" s="1043">
        <v>0</v>
      </c>
      <c r="AH88" s="1043">
        <f t="shared" si="3"/>
        <v>40</v>
      </c>
      <c r="AI88" s="1043">
        <f t="shared" si="4"/>
        <v>42.800000000000004</v>
      </c>
    </row>
    <row r="89" spans="1:35" s="356" customFormat="1">
      <c r="A89" s="1051">
        <v>87</v>
      </c>
      <c r="B89" s="354" t="s">
        <v>6142</v>
      </c>
      <c r="C89" s="354" t="s">
        <v>6318</v>
      </c>
      <c r="D89" s="354" t="s">
        <v>6144</v>
      </c>
      <c r="E89" s="354" t="s">
        <v>6145</v>
      </c>
      <c r="F89" s="354" t="s">
        <v>19</v>
      </c>
      <c r="G89" s="354"/>
      <c r="H89" s="354"/>
      <c r="I89" s="354"/>
      <c r="J89" s="354"/>
      <c r="K89" s="354"/>
      <c r="L89" s="354"/>
      <c r="M89" s="354" t="s">
        <v>113</v>
      </c>
      <c r="N89" s="354" t="s">
        <v>113</v>
      </c>
      <c r="O89" s="354" t="s">
        <v>5461</v>
      </c>
      <c r="P89" s="354"/>
      <c r="Q89" s="354"/>
      <c r="R89" s="354"/>
      <c r="S89" s="354"/>
      <c r="T89" s="354"/>
      <c r="U89" s="354" t="s">
        <v>6319</v>
      </c>
      <c r="V89" s="354" t="s">
        <v>68</v>
      </c>
      <c r="W89" s="354" t="s">
        <v>68</v>
      </c>
      <c r="X89" s="354" t="s">
        <v>68</v>
      </c>
      <c r="Y89" s="354" t="s">
        <v>68</v>
      </c>
      <c r="Z89" s="354" t="s">
        <v>69</v>
      </c>
      <c r="AA89" s="354"/>
      <c r="AB89" s="354">
        <v>18000000011</v>
      </c>
      <c r="AC89" s="355">
        <v>25</v>
      </c>
      <c r="AD89" s="355">
        <v>0</v>
      </c>
      <c r="AE89" s="355">
        <v>0</v>
      </c>
      <c r="AF89" s="1043">
        <v>40</v>
      </c>
      <c r="AG89" s="1043">
        <v>0</v>
      </c>
      <c r="AH89" s="1043">
        <f t="shared" si="3"/>
        <v>40</v>
      </c>
      <c r="AI89" s="1043">
        <f t="shared" si="4"/>
        <v>42.800000000000004</v>
      </c>
    </row>
    <row r="90" spans="1:35" s="356" customFormat="1">
      <c r="A90" s="1051">
        <v>88</v>
      </c>
      <c r="B90" s="354" t="s">
        <v>6142</v>
      </c>
      <c r="C90" s="354" t="s">
        <v>6320</v>
      </c>
      <c r="D90" s="354" t="s">
        <v>6144</v>
      </c>
      <c r="E90" s="354" t="s">
        <v>6145</v>
      </c>
      <c r="F90" s="354" t="s">
        <v>19</v>
      </c>
      <c r="G90" s="354"/>
      <c r="H90" s="354"/>
      <c r="I90" s="354"/>
      <c r="J90" s="354"/>
      <c r="K90" s="354"/>
      <c r="L90" s="354"/>
      <c r="M90" s="354" t="s">
        <v>113</v>
      </c>
      <c r="N90" s="354" t="s">
        <v>113</v>
      </c>
      <c r="O90" s="354" t="s">
        <v>5461</v>
      </c>
      <c r="P90" s="354"/>
      <c r="Q90" s="354"/>
      <c r="R90" s="354"/>
      <c r="S90" s="354"/>
      <c r="T90" s="354"/>
      <c r="U90" s="354" t="s">
        <v>6321</v>
      </c>
      <c r="V90" s="354" t="s">
        <v>68</v>
      </c>
      <c r="W90" s="354" t="s">
        <v>68</v>
      </c>
      <c r="X90" s="354" t="s">
        <v>68</v>
      </c>
      <c r="Y90" s="354" t="s">
        <v>68</v>
      </c>
      <c r="Z90" s="354" t="s">
        <v>69</v>
      </c>
      <c r="AA90" s="354"/>
      <c r="AB90" s="354">
        <v>18000000011</v>
      </c>
      <c r="AC90" s="355">
        <v>25</v>
      </c>
      <c r="AD90" s="355">
        <v>0</v>
      </c>
      <c r="AE90" s="355">
        <v>0</v>
      </c>
      <c r="AF90" s="1043">
        <v>40</v>
      </c>
      <c r="AG90" s="1043">
        <v>0</v>
      </c>
      <c r="AH90" s="1043">
        <f t="shared" si="3"/>
        <v>40</v>
      </c>
      <c r="AI90" s="1043">
        <f t="shared" si="4"/>
        <v>42.800000000000004</v>
      </c>
    </row>
    <row r="91" spans="1:35" s="356" customFormat="1">
      <c r="A91" s="1051">
        <v>89</v>
      </c>
      <c r="B91" s="354" t="s">
        <v>6142</v>
      </c>
      <c r="C91" s="354" t="s">
        <v>6322</v>
      </c>
      <c r="D91" s="354" t="s">
        <v>6144</v>
      </c>
      <c r="E91" s="354" t="s">
        <v>6145</v>
      </c>
      <c r="F91" s="354" t="s">
        <v>19</v>
      </c>
      <c r="G91" s="354"/>
      <c r="H91" s="354"/>
      <c r="I91" s="354"/>
      <c r="J91" s="354"/>
      <c r="K91" s="354"/>
      <c r="L91" s="354"/>
      <c r="M91" s="354" t="s">
        <v>113</v>
      </c>
      <c r="N91" s="354" t="s">
        <v>113</v>
      </c>
      <c r="O91" s="354" t="s">
        <v>5461</v>
      </c>
      <c r="P91" s="354"/>
      <c r="Q91" s="354"/>
      <c r="R91" s="354"/>
      <c r="S91" s="354"/>
      <c r="T91" s="354"/>
      <c r="U91" s="354" t="s">
        <v>6323</v>
      </c>
      <c r="V91" s="354" t="s">
        <v>68</v>
      </c>
      <c r="W91" s="354" t="s">
        <v>68</v>
      </c>
      <c r="X91" s="354" t="s">
        <v>68</v>
      </c>
      <c r="Y91" s="354" t="s">
        <v>68</v>
      </c>
      <c r="Z91" s="354" t="s">
        <v>69</v>
      </c>
      <c r="AA91" s="354"/>
      <c r="AB91" s="354">
        <v>18000000011</v>
      </c>
      <c r="AC91" s="355">
        <v>25</v>
      </c>
      <c r="AD91" s="355">
        <v>0</v>
      </c>
      <c r="AE91" s="355">
        <v>0</v>
      </c>
      <c r="AF91" s="1043">
        <v>40</v>
      </c>
      <c r="AG91" s="1043">
        <v>0</v>
      </c>
      <c r="AH91" s="1043">
        <f t="shared" si="3"/>
        <v>40</v>
      </c>
      <c r="AI91" s="1043">
        <f t="shared" si="4"/>
        <v>42.800000000000004</v>
      </c>
    </row>
    <row r="92" spans="1:35" s="356" customFormat="1">
      <c r="A92" s="1051">
        <v>90</v>
      </c>
      <c r="B92" s="354" t="s">
        <v>6142</v>
      </c>
      <c r="C92" s="354" t="s">
        <v>6324</v>
      </c>
      <c r="D92" s="354" t="s">
        <v>6144</v>
      </c>
      <c r="E92" s="354" t="s">
        <v>6145</v>
      </c>
      <c r="F92" s="354" t="s">
        <v>19</v>
      </c>
      <c r="G92" s="354"/>
      <c r="H92" s="354"/>
      <c r="I92" s="354"/>
      <c r="J92" s="354"/>
      <c r="K92" s="354"/>
      <c r="L92" s="354"/>
      <c r="M92" s="354" t="s">
        <v>113</v>
      </c>
      <c r="N92" s="354" t="s">
        <v>113</v>
      </c>
      <c r="O92" s="354" t="s">
        <v>5461</v>
      </c>
      <c r="P92" s="354"/>
      <c r="Q92" s="354"/>
      <c r="R92" s="354"/>
      <c r="S92" s="354"/>
      <c r="T92" s="354"/>
      <c r="U92" s="354" t="s">
        <v>6325</v>
      </c>
      <c r="V92" s="354" t="s">
        <v>68</v>
      </c>
      <c r="W92" s="354" t="s">
        <v>68</v>
      </c>
      <c r="X92" s="354" t="s">
        <v>68</v>
      </c>
      <c r="Y92" s="354" t="s">
        <v>68</v>
      </c>
      <c r="Z92" s="354" t="s">
        <v>69</v>
      </c>
      <c r="AA92" s="354"/>
      <c r="AB92" s="354">
        <v>18000000011</v>
      </c>
      <c r="AC92" s="355">
        <v>25</v>
      </c>
      <c r="AD92" s="355">
        <v>0</v>
      </c>
      <c r="AE92" s="355">
        <v>0</v>
      </c>
      <c r="AF92" s="1043">
        <v>40</v>
      </c>
      <c r="AG92" s="1043">
        <v>0</v>
      </c>
      <c r="AH92" s="1043">
        <f t="shared" si="3"/>
        <v>40</v>
      </c>
      <c r="AI92" s="1043">
        <f t="shared" si="4"/>
        <v>42.800000000000004</v>
      </c>
    </row>
    <row r="93" spans="1:35" s="356" customFormat="1">
      <c r="A93" s="1051">
        <v>91</v>
      </c>
      <c r="B93" s="354" t="s">
        <v>6142</v>
      </c>
      <c r="C93" s="354" t="s">
        <v>6326</v>
      </c>
      <c r="D93" s="354" t="s">
        <v>6144</v>
      </c>
      <c r="E93" s="354" t="s">
        <v>6145</v>
      </c>
      <c r="F93" s="354" t="s">
        <v>19</v>
      </c>
      <c r="G93" s="354"/>
      <c r="H93" s="354"/>
      <c r="I93" s="354"/>
      <c r="J93" s="354"/>
      <c r="K93" s="354"/>
      <c r="L93" s="354"/>
      <c r="M93" s="354" t="s">
        <v>113</v>
      </c>
      <c r="N93" s="354" t="s">
        <v>113</v>
      </c>
      <c r="O93" s="354" t="s">
        <v>5461</v>
      </c>
      <c r="P93" s="354"/>
      <c r="Q93" s="354"/>
      <c r="R93" s="354"/>
      <c r="S93" s="354"/>
      <c r="T93" s="354"/>
      <c r="U93" s="354" t="s">
        <v>6327</v>
      </c>
      <c r="V93" s="354" t="s">
        <v>68</v>
      </c>
      <c r="W93" s="354" t="s">
        <v>68</v>
      </c>
      <c r="X93" s="354" t="s">
        <v>68</v>
      </c>
      <c r="Y93" s="354" t="s">
        <v>68</v>
      </c>
      <c r="Z93" s="354" t="s">
        <v>69</v>
      </c>
      <c r="AA93" s="354"/>
      <c r="AB93" s="354">
        <v>18000000011</v>
      </c>
      <c r="AC93" s="355">
        <v>25</v>
      </c>
      <c r="AD93" s="355">
        <v>0</v>
      </c>
      <c r="AE93" s="355">
        <v>0</v>
      </c>
      <c r="AF93" s="1043">
        <v>40</v>
      </c>
      <c r="AG93" s="1043">
        <v>0</v>
      </c>
      <c r="AH93" s="1043">
        <f t="shared" si="3"/>
        <v>40</v>
      </c>
      <c r="AI93" s="1043">
        <f t="shared" si="4"/>
        <v>42.800000000000004</v>
      </c>
    </row>
    <row r="94" spans="1:35" s="356" customFormat="1">
      <c r="A94" s="1051">
        <v>92</v>
      </c>
      <c r="B94" s="354" t="s">
        <v>6142</v>
      </c>
      <c r="C94" s="354" t="s">
        <v>6328</v>
      </c>
      <c r="D94" s="354" t="s">
        <v>6144</v>
      </c>
      <c r="E94" s="354" t="s">
        <v>6145</v>
      </c>
      <c r="F94" s="354" t="s">
        <v>19</v>
      </c>
      <c r="G94" s="354"/>
      <c r="H94" s="354"/>
      <c r="I94" s="354"/>
      <c r="J94" s="354"/>
      <c r="K94" s="354"/>
      <c r="L94" s="354"/>
      <c r="M94" s="354" t="s">
        <v>113</v>
      </c>
      <c r="N94" s="354" t="s">
        <v>113</v>
      </c>
      <c r="O94" s="354" t="s">
        <v>5461</v>
      </c>
      <c r="P94" s="354"/>
      <c r="Q94" s="354"/>
      <c r="R94" s="354"/>
      <c r="S94" s="354"/>
      <c r="T94" s="354"/>
      <c r="U94" s="354" t="s">
        <v>6329</v>
      </c>
      <c r="V94" s="354" t="s">
        <v>68</v>
      </c>
      <c r="W94" s="354" t="s">
        <v>68</v>
      </c>
      <c r="X94" s="354" t="s">
        <v>68</v>
      </c>
      <c r="Y94" s="354" t="s">
        <v>68</v>
      </c>
      <c r="Z94" s="354" t="s">
        <v>69</v>
      </c>
      <c r="AA94" s="354"/>
      <c r="AB94" s="354">
        <v>18000000011</v>
      </c>
      <c r="AC94" s="355">
        <v>25</v>
      </c>
      <c r="AD94" s="355">
        <v>0</v>
      </c>
      <c r="AE94" s="355">
        <v>0</v>
      </c>
      <c r="AF94" s="1043">
        <v>40</v>
      </c>
      <c r="AG94" s="1043">
        <v>0</v>
      </c>
      <c r="AH94" s="1043">
        <f t="shared" si="3"/>
        <v>40</v>
      </c>
      <c r="AI94" s="1043">
        <f t="shared" si="4"/>
        <v>42.800000000000004</v>
      </c>
    </row>
    <row r="95" spans="1:35" s="356" customFormat="1">
      <c r="A95" s="1051">
        <v>93</v>
      </c>
      <c r="B95" s="354" t="s">
        <v>6142</v>
      </c>
      <c r="C95" s="354" t="s">
        <v>6330</v>
      </c>
      <c r="D95" s="354" t="s">
        <v>6144</v>
      </c>
      <c r="E95" s="354" t="s">
        <v>6145</v>
      </c>
      <c r="F95" s="354" t="s">
        <v>19</v>
      </c>
      <c r="G95" s="354"/>
      <c r="H95" s="354"/>
      <c r="I95" s="354"/>
      <c r="J95" s="354"/>
      <c r="K95" s="354"/>
      <c r="L95" s="354"/>
      <c r="M95" s="354" t="s">
        <v>113</v>
      </c>
      <c r="N95" s="354" t="s">
        <v>113</v>
      </c>
      <c r="O95" s="354" t="s">
        <v>5461</v>
      </c>
      <c r="P95" s="354"/>
      <c r="Q95" s="354"/>
      <c r="R95" s="354"/>
      <c r="S95" s="354"/>
      <c r="T95" s="354"/>
      <c r="U95" s="354" t="s">
        <v>6331</v>
      </c>
      <c r="V95" s="354" t="s">
        <v>68</v>
      </c>
      <c r="W95" s="354" t="s">
        <v>68</v>
      </c>
      <c r="X95" s="354" t="s">
        <v>68</v>
      </c>
      <c r="Y95" s="354" t="s">
        <v>68</v>
      </c>
      <c r="Z95" s="354" t="s">
        <v>69</v>
      </c>
      <c r="AA95" s="354"/>
      <c r="AB95" s="354">
        <v>18000000011</v>
      </c>
      <c r="AC95" s="355">
        <v>25</v>
      </c>
      <c r="AD95" s="355">
        <v>0</v>
      </c>
      <c r="AE95" s="355">
        <v>0</v>
      </c>
      <c r="AF95" s="1043">
        <v>40</v>
      </c>
      <c r="AG95" s="1043">
        <v>0</v>
      </c>
      <c r="AH95" s="1043">
        <f t="shared" si="3"/>
        <v>40</v>
      </c>
      <c r="AI95" s="1043">
        <f t="shared" si="4"/>
        <v>42.800000000000004</v>
      </c>
    </row>
    <row r="96" spans="1:35" s="356" customFormat="1">
      <c r="A96" s="1051">
        <v>94</v>
      </c>
      <c r="B96" s="354" t="s">
        <v>6142</v>
      </c>
      <c r="C96" s="354" t="s">
        <v>6332</v>
      </c>
      <c r="D96" s="354" t="s">
        <v>6144</v>
      </c>
      <c r="E96" s="354" t="s">
        <v>6145</v>
      </c>
      <c r="F96" s="354" t="s">
        <v>19</v>
      </c>
      <c r="G96" s="354"/>
      <c r="H96" s="354"/>
      <c r="I96" s="354"/>
      <c r="J96" s="354"/>
      <c r="K96" s="354"/>
      <c r="L96" s="354"/>
      <c r="M96" s="354" t="s">
        <v>113</v>
      </c>
      <c r="N96" s="354" t="s">
        <v>113</v>
      </c>
      <c r="O96" s="354" t="s">
        <v>5461</v>
      </c>
      <c r="P96" s="354"/>
      <c r="Q96" s="354"/>
      <c r="R96" s="354"/>
      <c r="S96" s="354"/>
      <c r="T96" s="354"/>
      <c r="U96" s="354" t="s">
        <v>6333</v>
      </c>
      <c r="V96" s="354" t="s">
        <v>68</v>
      </c>
      <c r="W96" s="354" t="s">
        <v>68</v>
      </c>
      <c r="X96" s="354" t="s">
        <v>68</v>
      </c>
      <c r="Y96" s="354" t="s">
        <v>68</v>
      </c>
      <c r="Z96" s="354" t="s">
        <v>69</v>
      </c>
      <c r="AA96" s="354"/>
      <c r="AB96" s="354">
        <v>18000000011</v>
      </c>
      <c r="AC96" s="355">
        <v>25</v>
      </c>
      <c r="AD96" s="355">
        <v>0</v>
      </c>
      <c r="AE96" s="355">
        <v>0</v>
      </c>
      <c r="AF96" s="1043">
        <v>40</v>
      </c>
      <c r="AG96" s="1043">
        <v>0</v>
      </c>
      <c r="AH96" s="1043">
        <f t="shared" si="3"/>
        <v>40</v>
      </c>
      <c r="AI96" s="1043">
        <f t="shared" si="4"/>
        <v>42.800000000000004</v>
      </c>
    </row>
    <row r="97" spans="1:35" s="356" customFormat="1">
      <c r="A97" s="1051">
        <v>95</v>
      </c>
      <c r="B97" s="354" t="s">
        <v>6142</v>
      </c>
      <c r="C97" s="354" t="s">
        <v>6334</v>
      </c>
      <c r="D97" s="354" t="s">
        <v>6144</v>
      </c>
      <c r="E97" s="354" t="s">
        <v>6145</v>
      </c>
      <c r="F97" s="354" t="s">
        <v>19</v>
      </c>
      <c r="G97" s="354"/>
      <c r="H97" s="354"/>
      <c r="I97" s="354"/>
      <c r="J97" s="354"/>
      <c r="K97" s="354"/>
      <c r="L97" s="354"/>
      <c r="M97" s="354" t="s">
        <v>113</v>
      </c>
      <c r="N97" s="354" t="s">
        <v>113</v>
      </c>
      <c r="O97" s="354" t="s">
        <v>5461</v>
      </c>
      <c r="P97" s="354"/>
      <c r="Q97" s="354"/>
      <c r="R97" s="354"/>
      <c r="S97" s="354"/>
      <c r="T97" s="354"/>
      <c r="U97" s="354" t="s">
        <v>6335</v>
      </c>
      <c r="V97" s="354" t="s">
        <v>68</v>
      </c>
      <c r="W97" s="354" t="s">
        <v>68</v>
      </c>
      <c r="X97" s="354" t="s">
        <v>68</v>
      </c>
      <c r="Y97" s="354" t="s">
        <v>68</v>
      </c>
      <c r="Z97" s="354" t="s">
        <v>69</v>
      </c>
      <c r="AA97" s="354"/>
      <c r="AB97" s="354">
        <v>18000000011</v>
      </c>
      <c r="AC97" s="355">
        <v>25</v>
      </c>
      <c r="AD97" s="355">
        <v>0</v>
      </c>
      <c r="AE97" s="355">
        <v>0</v>
      </c>
      <c r="AF97" s="1043">
        <v>40</v>
      </c>
      <c r="AG97" s="1043">
        <v>0</v>
      </c>
      <c r="AH97" s="1043">
        <f t="shared" si="3"/>
        <v>40</v>
      </c>
      <c r="AI97" s="1043">
        <f t="shared" si="4"/>
        <v>42.800000000000004</v>
      </c>
    </row>
    <row r="98" spans="1:35" s="356" customFormat="1">
      <c r="A98" s="1051">
        <v>96</v>
      </c>
      <c r="B98" s="354" t="s">
        <v>6142</v>
      </c>
      <c r="C98" s="354" t="s">
        <v>6336</v>
      </c>
      <c r="D98" s="354" t="s">
        <v>6144</v>
      </c>
      <c r="E98" s="354" t="s">
        <v>6145</v>
      </c>
      <c r="F98" s="354" t="s">
        <v>19</v>
      </c>
      <c r="G98" s="354"/>
      <c r="H98" s="354"/>
      <c r="I98" s="354"/>
      <c r="J98" s="354"/>
      <c r="K98" s="354"/>
      <c r="L98" s="354"/>
      <c r="M98" s="354" t="s">
        <v>113</v>
      </c>
      <c r="N98" s="354" t="s">
        <v>113</v>
      </c>
      <c r="O98" s="354" t="s">
        <v>5461</v>
      </c>
      <c r="P98" s="354"/>
      <c r="Q98" s="354"/>
      <c r="R98" s="354"/>
      <c r="S98" s="354"/>
      <c r="T98" s="354"/>
      <c r="U98" s="354" t="s">
        <v>6337</v>
      </c>
      <c r="V98" s="354" t="s">
        <v>68</v>
      </c>
      <c r="W98" s="354" t="s">
        <v>68</v>
      </c>
      <c r="X98" s="354" t="s">
        <v>68</v>
      </c>
      <c r="Y98" s="354" t="s">
        <v>68</v>
      </c>
      <c r="Z98" s="354" t="s">
        <v>69</v>
      </c>
      <c r="AA98" s="354"/>
      <c r="AB98" s="354">
        <v>18000000011</v>
      </c>
      <c r="AC98" s="355">
        <v>25</v>
      </c>
      <c r="AD98" s="355">
        <v>0</v>
      </c>
      <c r="AE98" s="355">
        <v>0</v>
      </c>
      <c r="AF98" s="1043">
        <v>40</v>
      </c>
      <c r="AG98" s="1043">
        <v>0</v>
      </c>
      <c r="AH98" s="1043">
        <f t="shared" si="3"/>
        <v>40</v>
      </c>
      <c r="AI98" s="1043">
        <f t="shared" si="4"/>
        <v>42.800000000000004</v>
      </c>
    </row>
    <row r="99" spans="1:35" s="356" customFormat="1">
      <c r="A99" s="1051">
        <v>97</v>
      </c>
      <c r="B99" s="354" t="s">
        <v>6142</v>
      </c>
      <c r="C99" s="354" t="s">
        <v>6338</v>
      </c>
      <c r="D99" s="354" t="s">
        <v>6144</v>
      </c>
      <c r="E99" s="354" t="s">
        <v>6145</v>
      </c>
      <c r="F99" s="354" t="s">
        <v>19</v>
      </c>
      <c r="G99" s="354"/>
      <c r="H99" s="354"/>
      <c r="I99" s="354"/>
      <c r="J99" s="354"/>
      <c r="K99" s="354"/>
      <c r="L99" s="354"/>
      <c r="M99" s="354" t="s">
        <v>113</v>
      </c>
      <c r="N99" s="354" t="s">
        <v>113</v>
      </c>
      <c r="O99" s="354" t="s">
        <v>5461</v>
      </c>
      <c r="P99" s="354"/>
      <c r="Q99" s="354"/>
      <c r="R99" s="354"/>
      <c r="S99" s="354"/>
      <c r="T99" s="354"/>
      <c r="U99" s="354" t="s">
        <v>6339</v>
      </c>
      <c r="V99" s="354" t="s">
        <v>68</v>
      </c>
      <c r="W99" s="354" t="s">
        <v>68</v>
      </c>
      <c r="X99" s="354" t="s">
        <v>68</v>
      </c>
      <c r="Y99" s="354" t="s">
        <v>68</v>
      </c>
      <c r="Z99" s="354" t="s">
        <v>69</v>
      </c>
      <c r="AA99" s="354"/>
      <c r="AB99" s="354">
        <v>18000000011</v>
      </c>
      <c r="AC99" s="355">
        <v>25</v>
      </c>
      <c r="AD99" s="355">
        <v>0</v>
      </c>
      <c r="AE99" s="355">
        <v>0</v>
      </c>
      <c r="AF99" s="1043">
        <v>40</v>
      </c>
      <c r="AG99" s="1043">
        <v>0</v>
      </c>
      <c r="AH99" s="1043">
        <f t="shared" ref="AH99:AH130" si="5">AF99-AG99</f>
        <v>40</v>
      </c>
      <c r="AI99" s="1043">
        <f t="shared" si="4"/>
        <v>42.800000000000004</v>
      </c>
    </row>
    <row r="100" spans="1:35" s="356" customFormat="1">
      <c r="A100" s="1051">
        <v>98</v>
      </c>
      <c r="B100" s="354" t="s">
        <v>6142</v>
      </c>
      <c r="C100" s="354" t="s">
        <v>6340</v>
      </c>
      <c r="D100" s="354" t="s">
        <v>6144</v>
      </c>
      <c r="E100" s="354" t="s">
        <v>6145</v>
      </c>
      <c r="F100" s="354" t="s">
        <v>19</v>
      </c>
      <c r="G100" s="354"/>
      <c r="H100" s="354"/>
      <c r="I100" s="354"/>
      <c r="J100" s="354"/>
      <c r="K100" s="354"/>
      <c r="L100" s="354"/>
      <c r="M100" s="354" t="s">
        <v>113</v>
      </c>
      <c r="N100" s="354" t="s">
        <v>113</v>
      </c>
      <c r="O100" s="354" t="s">
        <v>5461</v>
      </c>
      <c r="P100" s="354"/>
      <c r="Q100" s="354"/>
      <c r="R100" s="354"/>
      <c r="S100" s="354"/>
      <c r="T100" s="354"/>
      <c r="U100" s="354" t="s">
        <v>6341</v>
      </c>
      <c r="V100" s="354" t="s">
        <v>68</v>
      </c>
      <c r="W100" s="354" t="s">
        <v>68</v>
      </c>
      <c r="X100" s="354" t="s">
        <v>68</v>
      </c>
      <c r="Y100" s="354" t="s">
        <v>68</v>
      </c>
      <c r="Z100" s="354" t="s">
        <v>69</v>
      </c>
      <c r="AA100" s="354"/>
      <c r="AB100" s="354">
        <v>18000000011</v>
      </c>
      <c r="AC100" s="355">
        <v>25</v>
      </c>
      <c r="AD100" s="355">
        <v>0</v>
      </c>
      <c r="AE100" s="355">
        <v>0</v>
      </c>
      <c r="AF100" s="1043">
        <v>40</v>
      </c>
      <c r="AG100" s="1043">
        <v>0</v>
      </c>
      <c r="AH100" s="1043">
        <f t="shared" si="5"/>
        <v>40</v>
      </c>
      <c r="AI100" s="1043">
        <f t="shared" si="4"/>
        <v>42.800000000000004</v>
      </c>
    </row>
    <row r="101" spans="1:35" s="356" customFormat="1">
      <c r="A101" s="1051">
        <v>99</v>
      </c>
      <c r="B101" s="354" t="s">
        <v>6142</v>
      </c>
      <c r="C101" s="354" t="s">
        <v>6342</v>
      </c>
      <c r="D101" s="354" t="s">
        <v>6144</v>
      </c>
      <c r="E101" s="354" t="s">
        <v>6145</v>
      </c>
      <c r="F101" s="354" t="s">
        <v>19</v>
      </c>
      <c r="G101" s="354"/>
      <c r="H101" s="354"/>
      <c r="I101" s="354"/>
      <c r="J101" s="354"/>
      <c r="K101" s="354"/>
      <c r="L101" s="354"/>
      <c r="M101" s="354" t="s">
        <v>113</v>
      </c>
      <c r="N101" s="354" t="s">
        <v>113</v>
      </c>
      <c r="O101" s="354" t="s">
        <v>5461</v>
      </c>
      <c r="P101" s="354"/>
      <c r="Q101" s="354"/>
      <c r="R101" s="354"/>
      <c r="S101" s="354"/>
      <c r="T101" s="354"/>
      <c r="U101" s="354" t="s">
        <v>6343</v>
      </c>
      <c r="V101" s="354" t="s">
        <v>68</v>
      </c>
      <c r="W101" s="354" t="s">
        <v>68</v>
      </c>
      <c r="X101" s="354" t="s">
        <v>68</v>
      </c>
      <c r="Y101" s="354" t="s">
        <v>68</v>
      </c>
      <c r="Z101" s="354" t="s">
        <v>69</v>
      </c>
      <c r="AA101" s="354"/>
      <c r="AB101" s="354">
        <v>18000000011</v>
      </c>
      <c r="AC101" s="355">
        <v>25</v>
      </c>
      <c r="AD101" s="355">
        <v>0</v>
      </c>
      <c r="AE101" s="355">
        <v>0</v>
      </c>
      <c r="AF101" s="1043">
        <v>40</v>
      </c>
      <c r="AG101" s="1043">
        <v>0</v>
      </c>
      <c r="AH101" s="1043">
        <f t="shared" si="5"/>
        <v>40</v>
      </c>
      <c r="AI101" s="1043">
        <f t="shared" si="4"/>
        <v>42.800000000000004</v>
      </c>
    </row>
    <row r="102" spans="1:35" s="356" customFormat="1">
      <c r="A102" s="1051">
        <v>100</v>
      </c>
      <c r="B102" s="354" t="s">
        <v>6142</v>
      </c>
      <c r="C102" s="354" t="s">
        <v>6344</v>
      </c>
      <c r="D102" s="354" t="s">
        <v>6144</v>
      </c>
      <c r="E102" s="354" t="s">
        <v>6145</v>
      </c>
      <c r="F102" s="354" t="s">
        <v>19</v>
      </c>
      <c r="G102" s="354"/>
      <c r="H102" s="354"/>
      <c r="I102" s="354"/>
      <c r="J102" s="354"/>
      <c r="K102" s="354"/>
      <c r="L102" s="354"/>
      <c r="M102" s="354" t="s">
        <v>113</v>
      </c>
      <c r="N102" s="354" t="s">
        <v>113</v>
      </c>
      <c r="O102" s="354" t="s">
        <v>5461</v>
      </c>
      <c r="P102" s="354"/>
      <c r="Q102" s="354"/>
      <c r="R102" s="354"/>
      <c r="S102" s="354"/>
      <c r="T102" s="354"/>
      <c r="U102" s="354" t="s">
        <v>6345</v>
      </c>
      <c r="V102" s="354" t="s">
        <v>68</v>
      </c>
      <c r="W102" s="354" t="s">
        <v>68</v>
      </c>
      <c r="X102" s="354" t="s">
        <v>68</v>
      </c>
      <c r="Y102" s="354" t="s">
        <v>68</v>
      </c>
      <c r="Z102" s="354" t="s">
        <v>69</v>
      </c>
      <c r="AA102" s="354"/>
      <c r="AB102" s="354">
        <v>18000000011</v>
      </c>
      <c r="AC102" s="355">
        <v>25</v>
      </c>
      <c r="AD102" s="355">
        <v>0</v>
      </c>
      <c r="AE102" s="355">
        <v>0</v>
      </c>
      <c r="AF102" s="1043">
        <v>40</v>
      </c>
      <c r="AG102" s="1043">
        <v>0</v>
      </c>
      <c r="AH102" s="1043">
        <f t="shared" si="5"/>
        <v>40</v>
      </c>
      <c r="AI102" s="1043">
        <f t="shared" si="4"/>
        <v>42.800000000000004</v>
      </c>
    </row>
    <row r="103" spans="1:35" s="356" customFormat="1">
      <c r="A103" s="1051">
        <v>101</v>
      </c>
      <c r="B103" s="354" t="s">
        <v>6142</v>
      </c>
      <c r="C103" s="354" t="s">
        <v>6346</v>
      </c>
      <c r="D103" s="354" t="s">
        <v>6144</v>
      </c>
      <c r="E103" s="354" t="s">
        <v>6145</v>
      </c>
      <c r="F103" s="354" t="s">
        <v>19</v>
      </c>
      <c r="G103" s="354"/>
      <c r="H103" s="354"/>
      <c r="I103" s="354"/>
      <c r="J103" s="354"/>
      <c r="K103" s="354"/>
      <c r="L103" s="354"/>
      <c r="M103" s="354" t="s">
        <v>113</v>
      </c>
      <c r="N103" s="354" t="s">
        <v>113</v>
      </c>
      <c r="O103" s="354" t="s">
        <v>5461</v>
      </c>
      <c r="P103" s="354"/>
      <c r="Q103" s="354"/>
      <c r="R103" s="354"/>
      <c r="S103" s="354"/>
      <c r="T103" s="354"/>
      <c r="U103" s="354" t="s">
        <v>6347</v>
      </c>
      <c r="V103" s="354" t="s">
        <v>68</v>
      </c>
      <c r="W103" s="354" t="s">
        <v>68</v>
      </c>
      <c r="X103" s="354" t="s">
        <v>68</v>
      </c>
      <c r="Y103" s="354" t="s">
        <v>68</v>
      </c>
      <c r="Z103" s="354" t="s">
        <v>69</v>
      </c>
      <c r="AA103" s="354"/>
      <c r="AB103" s="354">
        <v>18000000011</v>
      </c>
      <c r="AC103" s="355">
        <v>25</v>
      </c>
      <c r="AD103" s="355">
        <v>0</v>
      </c>
      <c r="AE103" s="355">
        <v>0</v>
      </c>
      <c r="AF103" s="1043">
        <v>40</v>
      </c>
      <c r="AG103" s="1043">
        <v>0</v>
      </c>
      <c r="AH103" s="1043">
        <f t="shared" si="5"/>
        <v>40</v>
      </c>
      <c r="AI103" s="1043">
        <f t="shared" si="4"/>
        <v>42.800000000000004</v>
      </c>
    </row>
    <row r="104" spans="1:35" s="356" customFormat="1">
      <c r="A104" s="1051">
        <v>102</v>
      </c>
      <c r="B104" s="354" t="s">
        <v>6142</v>
      </c>
      <c r="C104" s="354" t="s">
        <v>6348</v>
      </c>
      <c r="D104" s="354" t="s">
        <v>6144</v>
      </c>
      <c r="E104" s="354" t="s">
        <v>6145</v>
      </c>
      <c r="F104" s="354" t="s">
        <v>19</v>
      </c>
      <c r="G104" s="354"/>
      <c r="H104" s="354"/>
      <c r="I104" s="354"/>
      <c r="J104" s="354"/>
      <c r="K104" s="354"/>
      <c r="L104" s="354"/>
      <c r="M104" s="354" t="s">
        <v>113</v>
      </c>
      <c r="N104" s="354" t="s">
        <v>113</v>
      </c>
      <c r="O104" s="354" t="s">
        <v>5461</v>
      </c>
      <c r="P104" s="354"/>
      <c r="Q104" s="354"/>
      <c r="R104" s="354"/>
      <c r="S104" s="354"/>
      <c r="T104" s="354"/>
      <c r="U104" s="354" t="s">
        <v>6349</v>
      </c>
      <c r="V104" s="354" t="s">
        <v>68</v>
      </c>
      <c r="W104" s="354" t="s">
        <v>68</v>
      </c>
      <c r="X104" s="354" t="s">
        <v>68</v>
      </c>
      <c r="Y104" s="354" t="s">
        <v>68</v>
      </c>
      <c r="Z104" s="354" t="s">
        <v>69</v>
      </c>
      <c r="AA104" s="354"/>
      <c r="AB104" s="354">
        <v>18000000011</v>
      </c>
      <c r="AC104" s="355">
        <v>25</v>
      </c>
      <c r="AD104" s="355">
        <v>0</v>
      </c>
      <c r="AE104" s="355">
        <v>0</v>
      </c>
      <c r="AF104" s="1043">
        <v>40</v>
      </c>
      <c r="AG104" s="1043">
        <v>0</v>
      </c>
      <c r="AH104" s="1043">
        <f t="shared" si="5"/>
        <v>40</v>
      </c>
      <c r="AI104" s="1043">
        <f t="shared" si="4"/>
        <v>42.800000000000004</v>
      </c>
    </row>
    <row r="105" spans="1:35" s="356" customFormat="1">
      <c r="A105" s="1051">
        <v>103</v>
      </c>
      <c r="B105" s="354" t="s">
        <v>6142</v>
      </c>
      <c r="C105" s="354" t="s">
        <v>6350</v>
      </c>
      <c r="D105" s="354" t="s">
        <v>6144</v>
      </c>
      <c r="E105" s="354" t="s">
        <v>6145</v>
      </c>
      <c r="F105" s="354" t="s">
        <v>19</v>
      </c>
      <c r="G105" s="354"/>
      <c r="H105" s="354"/>
      <c r="I105" s="354"/>
      <c r="J105" s="354"/>
      <c r="K105" s="354"/>
      <c r="L105" s="354"/>
      <c r="M105" s="354" t="s">
        <v>113</v>
      </c>
      <c r="N105" s="354" t="s">
        <v>113</v>
      </c>
      <c r="O105" s="354" t="s">
        <v>5461</v>
      </c>
      <c r="P105" s="354"/>
      <c r="Q105" s="354"/>
      <c r="R105" s="354"/>
      <c r="S105" s="354"/>
      <c r="T105" s="354"/>
      <c r="U105" s="354" t="s">
        <v>6351</v>
      </c>
      <c r="V105" s="354" t="s">
        <v>68</v>
      </c>
      <c r="W105" s="354" t="s">
        <v>68</v>
      </c>
      <c r="X105" s="354" t="s">
        <v>68</v>
      </c>
      <c r="Y105" s="354" t="s">
        <v>68</v>
      </c>
      <c r="Z105" s="354" t="s">
        <v>69</v>
      </c>
      <c r="AA105" s="354"/>
      <c r="AB105" s="354">
        <v>18000000011</v>
      </c>
      <c r="AC105" s="355">
        <v>25</v>
      </c>
      <c r="AD105" s="355">
        <v>0</v>
      </c>
      <c r="AE105" s="355">
        <v>0</v>
      </c>
      <c r="AF105" s="1043">
        <v>40</v>
      </c>
      <c r="AG105" s="1043">
        <v>0</v>
      </c>
      <c r="AH105" s="1043">
        <f t="shared" si="5"/>
        <v>40</v>
      </c>
      <c r="AI105" s="1043">
        <f t="shared" si="4"/>
        <v>42.800000000000004</v>
      </c>
    </row>
    <row r="106" spans="1:35" s="356" customFormat="1">
      <c r="A106" s="1051">
        <v>104</v>
      </c>
      <c r="B106" s="354" t="s">
        <v>6142</v>
      </c>
      <c r="C106" s="354" t="s">
        <v>6352</v>
      </c>
      <c r="D106" s="354" t="s">
        <v>6144</v>
      </c>
      <c r="E106" s="354" t="s">
        <v>6145</v>
      </c>
      <c r="F106" s="354" t="s">
        <v>19</v>
      </c>
      <c r="G106" s="354"/>
      <c r="H106" s="354"/>
      <c r="I106" s="354"/>
      <c r="J106" s="354"/>
      <c r="K106" s="354"/>
      <c r="L106" s="354"/>
      <c r="M106" s="354" t="s">
        <v>113</v>
      </c>
      <c r="N106" s="354" t="s">
        <v>113</v>
      </c>
      <c r="O106" s="354" t="s">
        <v>5461</v>
      </c>
      <c r="P106" s="354"/>
      <c r="Q106" s="354"/>
      <c r="R106" s="354"/>
      <c r="S106" s="354"/>
      <c r="T106" s="354"/>
      <c r="U106" s="354" t="s">
        <v>6353</v>
      </c>
      <c r="V106" s="354" t="s">
        <v>68</v>
      </c>
      <c r="W106" s="354" t="s">
        <v>68</v>
      </c>
      <c r="X106" s="354" t="s">
        <v>68</v>
      </c>
      <c r="Y106" s="354" t="s">
        <v>68</v>
      </c>
      <c r="Z106" s="354" t="s">
        <v>69</v>
      </c>
      <c r="AA106" s="354"/>
      <c r="AB106" s="354">
        <v>18000000011</v>
      </c>
      <c r="AC106" s="355">
        <v>25</v>
      </c>
      <c r="AD106" s="355">
        <v>0</v>
      </c>
      <c r="AE106" s="355">
        <v>0</v>
      </c>
      <c r="AF106" s="1043">
        <v>40</v>
      </c>
      <c r="AG106" s="1043">
        <v>0</v>
      </c>
      <c r="AH106" s="1043">
        <f t="shared" si="5"/>
        <v>40</v>
      </c>
      <c r="AI106" s="1043">
        <f t="shared" si="4"/>
        <v>42.800000000000004</v>
      </c>
    </row>
    <row r="107" spans="1:35" s="356" customFormat="1">
      <c r="A107" s="1051">
        <v>105</v>
      </c>
      <c r="B107" s="354" t="s">
        <v>6142</v>
      </c>
      <c r="C107" s="354" t="s">
        <v>6354</v>
      </c>
      <c r="D107" s="354" t="s">
        <v>6144</v>
      </c>
      <c r="E107" s="354" t="s">
        <v>6145</v>
      </c>
      <c r="F107" s="354" t="s">
        <v>19</v>
      </c>
      <c r="G107" s="354"/>
      <c r="H107" s="354"/>
      <c r="I107" s="354"/>
      <c r="J107" s="354"/>
      <c r="K107" s="354"/>
      <c r="L107" s="354"/>
      <c r="M107" s="354" t="s">
        <v>113</v>
      </c>
      <c r="N107" s="354" t="s">
        <v>113</v>
      </c>
      <c r="O107" s="354" t="s">
        <v>5461</v>
      </c>
      <c r="P107" s="354"/>
      <c r="Q107" s="354"/>
      <c r="R107" s="354"/>
      <c r="S107" s="354"/>
      <c r="T107" s="354"/>
      <c r="U107" s="354" t="s">
        <v>6355</v>
      </c>
      <c r="V107" s="354" t="s">
        <v>68</v>
      </c>
      <c r="W107" s="354" t="s">
        <v>68</v>
      </c>
      <c r="X107" s="354" t="s">
        <v>68</v>
      </c>
      <c r="Y107" s="354" t="s">
        <v>68</v>
      </c>
      <c r="Z107" s="354" t="s">
        <v>69</v>
      </c>
      <c r="AA107" s="354"/>
      <c r="AB107" s="354">
        <v>18000000011</v>
      </c>
      <c r="AC107" s="355">
        <v>25</v>
      </c>
      <c r="AD107" s="355">
        <v>0</v>
      </c>
      <c r="AE107" s="355">
        <v>0</v>
      </c>
      <c r="AF107" s="1043">
        <v>40</v>
      </c>
      <c r="AG107" s="1043">
        <v>0</v>
      </c>
      <c r="AH107" s="1043">
        <f t="shared" si="5"/>
        <v>40</v>
      </c>
      <c r="AI107" s="1043">
        <f t="shared" si="4"/>
        <v>42.800000000000004</v>
      </c>
    </row>
    <row r="108" spans="1:35" s="356" customFormat="1">
      <c r="A108" s="1051">
        <v>106</v>
      </c>
      <c r="B108" s="354" t="s">
        <v>6142</v>
      </c>
      <c r="C108" s="354" t="s">
        <v>6356</v>
      </c>
      <c r="D108" s="354" t="s">
        <v>6144</v>
      </c>
      <c r="E108" s="354" t="s">
        <v>6145</v>
      </c>
      <c r="F108" s="354" t="s">
        <v>19</v>
      </c>
      <c r="G108" s="354"/>
      <c r="H108" s="354"/>
      <c r="I108" s="354"/>
      <c r="J108" s="354"/>
      <c r="K108" s="354"/>
      <c r="L108" s="354"/>
      <c r="M108" s="354" t="s">
        <v>113</v>
      </c>
      <c r="N108" s="354" t="s">
        <v>113</v>
      </c>
      <c r="O108" s="354" t="s">
        <v>5461</v>
      </c>
      <c r="P108" s="354"/>
      <c r="Q108" s="354"/>
      <c r="R108" s="354"/>
      <c r="S108" s="354"/>
      <c r="T108" s="354"/>
      <c r="U108" s="354" t="s">
        <v>6357</v>
      </c>
      <c r="V108" s="354" t="s">
        <v>68</v>
      </c>
      <c r="W108" s="354" t="s">
        <v>68</v>
      </c>
      <c r="X108" s="354" t="s">
        <v>68</v>
      </c>
      <c r="Y108" s="354" t="s">
        <v>68</v>
      </c>
      <c r="Z108" s="354" t="s">
        <v>69</v>
      </c>
      <c r="AA108" s="354"/>
      <c r="AB108" s="354">
        <v>18000000011</v>
      </c>
      <c r="AC108" s="355">
        <v>25</v>
      </c>
      <c r="AD108" s="355">
        <v>0</v>
      </c>
      <c r="AE108" s="355">
        <v>0</v>
      </c>
      <c r="AF108" s="1043">
        <v>40</v>
      </c>
      <c r="AG108" s="1043">
        <v>0</v>
      </c>
      <c r="AH108" s="1043">
        <f t="shared" si="5"/>
        <v>40</v>
      </c>
      <c r="AI108" s="1043">
        <f t="shared" si="4"/>
        <v>42.800000000000004</v>
      </c>
    </row>
    <row r="109" spans="1:35" s="356" customFormat="1">
      <c r="A109" s="1051">
        <v>107</v>
      </c>
      <c r="B109" s="354" t="s">
        <v>6142</v>
      </c>
      <c r="C109" s="354" t="s">
        <v>6358</v>
      </c>
      <c r="D109" s="354" t="s">
        <v>6144</v>
      </c>
      <c r="E109" s="354" t="s">
        <v>6145</v>
      </c>
      <c r="F109" s="354" t="s">
        <v>19</v>
      </c>
      <c r="G109" s="354"/>
      <c r="H109" s="354"/>
      <c r="I109" s="354"/>
      <c r="J109" s="354"/>
      <c r="K109" s="354"/>
      <c r="L109" s="354"/>
      <c r="M109" s="354" t="s">
        <v>113</v>
      </c>
      <c r="N109" s="354" t="s">
        <v>113</v>
      </c>
      <c r="O109" s="354" t="s">
        <v>5461</v>
      </c>
      <c r="P109" s="354"/>
      <c r="Q109" s="354"/>
      <c r="R109" s="354"/>
      <c r="S109" s="354"/>
      <c r="T109" s="354"/>
      <c r="U109" s="354" t="s">
        <v>6359</v>
      </c>
      <c r="V109" s="354" t="s">
        <v>68</v>
      </c>
      <c r="W109" s="354" t="s">
        <v>68</v>
      </c>
      <c r="X109" s="354" t="s">
        <v>68</v>
      </c>
      <c r="Y109" s="354" t="s">
        <v>68</v>
      </c>
      <c r="Z109" s="354" t="s">
        <v>69</v>
      </c>
      <c r="AA109" s="354"/>
      <c r="AB109" s="354">
        <v>18000000011</v>
      </c>
      <c r="AC109" s="355">
        <v>25</v>
      </c>
      <c r="AD109" s="355">
        <v>0</v>
      </c>
      <c r="AE109" s="355">
        <v>0</v>
      </c>
      <c r="AF109" s="1043">
        <v>40</v>
      </c>
      <c r="AG109" s="1043">
        <v>0</v>
      </c>
      <c r="AH109" s="1043">
        <f t="shared" si="5"/>
        <v>40</v>
      </c>
      <c r="AI109" s="1043">
        <f t="shared" si="4"/>
        <v>42.800000000000004</v>
      </c>
    </row>
    <row r="110" spans="1:35" s="356" customFormat="1">
      <c r="A110" s="1051">
        <v>108</v>
      </c>
      <c r="B110" s="354" t="s">
        <v>6142</v>
      </c>
      <c r="C110" s="354" t="s">
        <v>6360</v>
      </c>
      <c r="D110" s="354" t="s">
        <v>6144</v>
      </c>
      <c r="E110" s="354" t="s">
        <v>6145</v>
      </c>
      <c r="F110" s="354" t="s">
        <v>19</v>
      </c>
      <c r="G110" s="354"/>
      <c r="H110" s="354"/>
      <c r="I110" s="354"/>
      <c r="J110" s="354"/>
      <c r="K110" s="354"/>
      <c r="L110" s="354"/>
      <c r="M110" s="354" t="s">
        <v>113</v>
      </c>
      <c r="N110" s="354" t="s">
        <v>113</v>
      </c>
      <c r="O110" s="354" t="s">
        <v>5461</v>
      </c>
      <c r="P110" s="354"/>
      <c r="Q110" s="354"/>
      <c r="R110" s="354"/>
      <c r="S110" s="354"/>
      <c r="T110" s="354"/>
      <c r="U110" s="354" t="s">
        <v>6361</v>
      </c>
      <c r="V110" s="354" t="s">
        <v>68</v>
      </c>
      <c r="W110" s="354" t="s">
        <v>68</v>
      </c>
      <c r="X110" s="354" t="s">
        <v>68</v>
      </c>
      <c r="Y110" s="354" t="s">
        <v>68</v>
      </c>
      <c r="Z110" s="354" t="s">
        <v>69</v>
      </c>
      <c r="AA110" s="354"/>
      <c r="AB110" s="354">
        <v>18000000011</v>
      </c>
      <c r="AC110" s="355">
        <v>25</v>
      </c>
      <c r="AD110" s="355">
        <v>0</v>
      </c>
      <c r="AE110" s="355">
        <v>0</v>
      </c>
      <c r="AF110" s="1043">
        <v>40</v>
      </c>
      <c r="AG110" s="1043">
        <v>0</v>
      </c>
      <c r="AH110" s="1043">
        <f t="shared" si="5"/>
        <v>40</v>
      </c>
      <c r="AI110" s="1043">
        <f t="shared" si="4"/>
        <v>42.800000000000004</v>
      </c>
    </row>
    <row r="111" spans="1:35" s="356" customFormat="1">
      <c r="A111" s="1051">
        <v>109</v>
      </c>
      <c r="B111" s="354" t="s">
        <v>6142</v>
      </c>
      <c r="C111" s="354" t="s">
        <v>6362</v>
      </c>
      <c r="D111" s="354" t="s">
        <v>6144</v>
      </c>
      <c r="E111" s="354" t="s">
        <v>6145</v>
      </c>
      <c r="F111" s="354" t="s">
        <v>19</v>
      </c>
      <c r="G111" s="354"/>
      <c r="H111" s="354"/>
      <c r="I111" s="354"/>
      <c r="J111" s="354"/>
      <c r="K111" s="354"/>
      <c r="L111" s="354"/>
      <c r="M111" s="354" t="s">
        <v>113</v>
      </c>
      <c r="N111" s="354" t="s">
        <v>113</v>
      </c>
      <c r="O111" s="354" t="s">
        <v>5461</v>
      </c>
      <c r="P111" s="354"/>
      <c r="Q111" s="354"/>
      <c r="R111" s="354"/>
      <c r="S111" s="354"/>
      <c r="T111" s="354"/>
      <c r="U111" s="354" t="s">
        <v>6363</v>
      </c>
      <c r="V111" s="354" t="s">
        <v>68</v>
      </c>
      <c r="W111" s="354" t="s">
        <v>68</v>
      </c>
      <c r="X111" s="354" t="s">
        <v>68</v>
      </c>
      <c r="Y111" s="354" t="s">
        <v>68</v>
      </c>
      <c r="Z111" s="354" t="s">
        <v>69</v>
      </c>
      <c r="AA111" s="354"/>
      <c r="AB111" s="354">
        <v>18000000011</v>
      </c>
      <c r="AC111" s="355">
        <v>25</v>
      </c>
      <c r="AD111" s="355">
        <v>0</v>
      </c>
      <c r="AE111" s="355">
        <v>0</v>
      </c>
      <c r="AF111" s="1043">
        <v>40</v>
      </c>
      <c r="AG111" s="1043">
        <v>0</v>
      </c>
      <c r="AH111" s="1043">
        <f t="shared" si="5"/>
        <v>40</v>
      </c>
      <c r="AI111" s="1043">
        <f t="shared" si="4"/>
        <v>42.800000000000004</v>
      </c>
    </row>
    <row r="112" spans="1:35" s="356" customFormat="1">
      <c r="A112" s="1051">
        <v>110</v>
      </c>
      <c r="B112" s="354" t="s">
        <v>6142</v>
      </c>
      <c r="C112" s="354" t="s">
        <v>6364</v>
      </c>
      <c r="D112" s="354" t="s">
        <v>6144</v>
      </c>
      <c r="E112" s="354" t="s">
        <v>6145</v>
      </c>
      <c r="F112" s="354" t="s">
        <v>19</v>
      </c>
      <c r="G112" s="354"/>
      <c r="H112" s="354"/>
      <c r="I112" s="354"/>
      <c r="J112" s="354"/>
      <c r="K112" s="354"/>
      <c r="L112" s="354"/>
      <c r="M112" s="354" t="s">
        <v>113</v>
      </c>
      <c r="N112" s="354" t="s">
        <v>113</v>
      </c>
      <c r="O112" s="354" t="s">
        <v>5461</v>
      </c>
      <c r="P112" s="354"/>
      <c r="Q112" s="354"/>
      <c r="R112" s="354"/>
      <c r="S112" s="354"/>
      <c r="T112" s="354"/>
      <c r="U112" s="354" t="s">
        <v>6365</v>
      </c>
      <c r="V112" s="354" t="s">
        <v>68</v>
      </c>
      <c r="W112" s="354" t="s">
        <v>68</v>
      </c>
      <c r="X112" s="354" t="s">
        <v>68</v>
      </c>
      <c r="Y112" s="354" t="s">
        <v>68</v>
      </c>
      <c r="Z112" s="354" t="s">
        <v>69</v>
      </c>
      <c r="AA112" s="354"/>
      <c r="AB112" s="354">
        <v>18000000011</v>
      </c>
      <c r="AC112" s="355">
        <v>25</v>
      </c>
      <c r="AD112" s="355">
        <v>0</v>
      </c>
      <c r="AE112" s="355">
        <v>0</v>
      </c>
      <c r="AF112" s="1043">
        <v>40</v>
      </c>
      <c r="AG112" s="1043">
        <v>0</v>
      </c>
      <c r="AH112" s="1043">
        <f t="shared" si="5"/>
        <v>40</v>
      </c>
      <c r="AI112" s="1043">
        <f t="shared" si="4"/>
        <v>42.800000000000004</v>
      </c>
    </row>
    <row r="113" spans="1:35" s="356" customFormat="1">
      <c r="A113" s="1051">
        <v>111</v>
      </c>
      <c r="B113" s="354" t="s">
        <v>6142</v>
      </c>
      <c r="C113" s="354" t="s">
        <v>6366</v>
      </c>
      <c r="D113" s="354" t="s">
        <v>6144</v>
      </c>
      <c r="E113" s="354" t="s">
        <v>6145</v>
      </c>
      <c r="F113" s="354" t="s">
        <v>19</v>
      </c>
      <c r="G113" s="354"/>
      <c r="H113" s="354"/>
      <c r="I113" s="354"/>
      <c r="J113" s="354"/>
      <c r="K113" s="354"/>
      <c r="L113" s="354"/>
      <c r="M113" s="354" t="s">
        <v>113</v>
      </c>
      <c r="N113" s="354" t="s">
        <v>113</v>
      </c>
      <c r="O113" s="354" t="s">
        <v>5461</v>
      </c>
      <c r="P113" s="354"/>
      <c r="Q113" s="354"/>
      <c r="R113" s="354"/>
      <c r="S113" s="354"/>
      <c r="T113" s="354"/>
      <c r="U113" s="354" t="s">
        <v>6367</v>
      </c>
      <c r="V113" s="354" t="s">
        <v>68</v>
      </c>
      <c r="W113" s="354" t="s">
        <v>68</v>
      </c>
      <c r="X113" s="354" t="s">
        <v>68</v>
      </c>
      <c r="Y113" s="354" t="s">
        <v>68</v>
      </c>
      <c r="Z113" s="354" t="s">
        <v>69</v>
      </c>
      <c r="AA113" s="354"/>
      <c r="AB113" s="354">
        <v>18000000011</v>
      </c>
      <c r="AC113" s="355">
        <v>25</v>
      </c>
      <c r="AD113" s="355">
        <v>0</v>
      </c>
      <c r="AE113" s="355">
        <v>0</v>
      </c>
      <c r="AF113" s="1043">
        <v>40</v>
      </c>
      <c r="AG113" s="1043">
        <v>0</v>
      </c>
      <c r="AH113" s="1043">
        <f t="shared" si="5"/>
        <v>40</v>
      </c>
      <c r="AI113" s="1043">
        <f t="shared" si="4"/>
        <v>42.800000000000004</v>
      </c>
    </row>
    <row r="114" spans="1:35" s="356" customFormat="1">
      <c r="A114" s="1051">
        <v>112</v>
      </c>
      <c r="B114" s="354" t="s">
        <v>6142</v>
      </c>
      <c r="C114" s="354" t="s">
        <v>6368</v>
      </c>
      <c r="D114" s="354" t="s">
        <v>6144</v>
      </c>
      <c r="E114" s="354" t="s">
        <v>6145</v>
      </c>
      <c r="F114" s="354" t="s">
        <v>19</v>
      </c>
      <c r="G114" s="354"/>
      <c r="H114" s="354"/>
      <c r="I114" s="354"/>
      <c r="J114" s="354"/>
      <c r="K114" s="354"/>
      <c r="L114" s="354"/>
      <c r="M114" s="354" t="s">
        <v>113</v>
      </c>
      <c r="N114" s="354" t="s">
        <v>113</v>
      </c>
      <c r="O114" s="354" t="s">
        <v>5461</v>
      </c>
      <c r="P114" s="354"/>
      <c r="Q114" s="354"/>
      <c r="R114" s="354"/>
      <c r="S114" s="354"/>
      <c r="T114" s="354"/>
      <c r="U114" s="354" t="s">
        <v>6369</v>
      </c>
      <c r="V114" s="354" t="s">
        <v>68</v>
      </c>
      <c r="W114" s="354" t="s">
        <v>68</v>
      </c>
      <c r="X114" s="354" t="s">
        <v>68</v>
      </c>
      <c r="Y114" s="354" t="s">
        <v>68</v>
      </c>
      <c r="Z114" s="354" t="s">
        <v>69</v>
      </c>
      <c r="AA114" s="354"/>
      <c r="AB114" s="354">
        <v>18000000011</v>
      </c>
      <c r="AC114" s="355">
        <v>25</v>
      </c>
      <c r="AD114" s="355">
        <v>0</v>
      </c>
      <c r="AE114" s="355">
        <v>0</v>
      </c>
      <c r="AF114" s="1043">
        <v>40</v>
      </c>
      <c r="AG114" s="1043">
        <v>0</v>
      </c>
      <c r="AH114" s="1043">
        <f t="shared" si="5"/>
        <v>40</v>
      </c>
      <c r="AI114" s="1043">
        <f t="shared" si="4"/>
        <v>42.800000000000004</v>
      </c>
    </row>
    <row r="115" spans="1:35" s="356" customFormat="1">
      <c r="A115" s="1051">
        <v>113</v>
      </c>
      <c r="B115" s="354" t="s">
        <v>6142</v>
      </c>
      <c r="C115" s="354" t="s">
        <v>6370</v>
      </c>
      <c r="D115" s="354" t="s">
        <v>6144</v>
      </c>
      <c r="E115" s="354" t="s">
        <v>6145</v>
      </c>
      <c r="F115" s="354" t="s">
        <v>19</v>
      </c>
      <c r="G115" s="354"/>
      <c r="H115" s="354"/>
      <c r="I115" s="354"/>
      <c r="J115" s="354"/>
      <c r="K115" s="354"/>
      <c r="L115" s="354"/>
      <c r="M115" s="354" t="s">
        <v>113</v>
      </c>
      <c r="N115" s="354" t="s">
        <v>113</v>
      </c>
      <c r="O115" s="354" t="s">
        <v>5461</v>
      </c>
      <c r="P115" s="354"/>
      <c r="Q115" s="354"/>
      <c r="R115" s="354"/>
      <c r="S115" s="354"/>
      <c r="T115" s="354"/>
      <c r="U115" s="354" t="s">
        <v>6371</v>
      </c>
      <c r="V115" s="354" t="s">
        <v>68</v>
      </c>
      <c r="W115" s="354" t="s">
        <v>68</v>
      </c>
      <c r="X115" s="354" t="s">
        <v>68</v>
      </c>
      <c r="Y115" s="354" t="s">
        <v>68</v>
      </c>
      <c r="Z115" s="354" t="s">
        <v>69</v>
      </c>
      <c r="AA115" s="354"/>
      <c r="AB115" s="354">
        <v>18000000011</v>
      </c>
      <c r="AC115" s="355">
        <v>25</v>
      </c>
      <c r="AD115" s="355">
        <v>0</v>
      </c>
      <c r="AE115" s="355">
        <v>0</v>
      </c>
      <c r="AF115" s="1043">
        <v>40</v>
      </c>
      <c r="AG115" s="1043">
        <v>0</v>
      </c>
      <c r="AH115" s="1043">
        <f t="shared" si="5"/>
        <v>40</v>
      </c>
      <c r="AI115" s="1043">
        <f t="shared" si="4"/>
        <v>42.800000000000004</v>
      </c>
    </row>
    <row r="116" spans="1:35" s="356" customFormat="1">
      <c r="A116" s="1051">
        <v>114</v>
      </c>
      <c r="B116" s="354" t="s">
        <v>6142</v>
      </c>
      <c r="C116" s="354" t="s">
        <v>6372</v>
      </c>
      <c r="D116" s="354" t="s">
        <v>6144</v>
      </c>
      <c r="E116" s="354" t="s">
        <v>6145</v>
      </c>
      <c r="F116" s="354" t="s">
        <v>19</v>
      </c>
      <c r="G116" s="354"/>
      <c r="H116" s="354"/>
      <c r="I116" s="354"/>
      <c r="J116" s="354"/>
      <c r="K116" s="354"/>
      <c r="L116" s="354"/>
      <c r="M116" s="354" t="s">
        <v>113</v>
      </c>
      <c r="N116" s="354" t="s">
        <v>113</v>
      </c>
      <c r="O116" s="354" t="s">
        <v>5461</v>
      </c>
      <c r="P116" s="354"/>
      <c r="Q116" s="354"/>
      <c r="R116" s="354"/>
      <c r="S116" s="354"/>
      <c r="T116" s="354"/>
      <c r="U116" s="354" t="s">
        <v>6373</v>
      </c>
      <c r="V116" s="354" t="s">
        <v>68</v>
      </c>
      <c r="W116" s="354" t="s">
        <v>68</v>
      </c>
      <c r="X116" s="354" t="s">
        <v>68</v>
      </c>
      <c r="Y116" s="354" t="s">
        <v>68</v>
      </c>
      <c r="Z116" s="354" t="s">
        <v>69</v>
      </c>
      <c r="AA116" s="354"/>
      <c r="AB116" s="354">
        <v>18000000011</v>
      </c>
      <c r="AC116" s="355">
        <v>25</v>
      </c>
      <c r="AD116" s="355">
        <v>0</v>
      </c>
      <c r="AE116" s="355">
        <v>0</v>
      </c>
      <c r="AF116" s="1043">
        <v>40</v>
      </c>
      <c r="AG116" s="1043">
        <v>0</v>
      </c>
      <c r="AH116" s="1043">
        <f t="shared" si="5"/>
        <v>40</v>
      </c>
      <c r="AI116" s="1043">
        <f t="shared" si="4"/>
        <v>42.800000000000004</v>
      </c>
    </row>
    <row r="117" spans="1:35" s="356" customFormat="1">
      <c r="A117" s="1051">
        <v>115</v>
      </c>
      <c r="B117" s="354" t="s">
        <v>6142</v>
      </c>
      <c r="C117" s="354" t="s">
        <v>6374</v>
      </c>
      <c r="D117" s="354" t="s">
        <v>6144</v>
      </c>
      <c r="E117" s="354" t="s">
        <v>6145</v>
      </c>
      <c r="F117" s="354" t="s">
        <v>19</v>
      </c>
      <c r="G117" s="354"/>
      <c r="H117" s="354"/>
      <c r="I117" s="354"/>
      <c r="J117" s="354"/>
      <c r="K117" s="354"/>
      <c r="L117" s="354"/>
      <c r="M117" s="354" t="s">
        <v>113</v>
      </c>
      <c r="N117" s="354" t="s">
        <v>113</v>
      </c>
      <c r="O117" s="354" t="s">
        <v>5461</v>
      </c>
      <c r="P117" s="354"/>
      <c r="Q117" s="354"/>
      <c r="R117" s="354"/>
      <c r="S117" s="354"/>
      <c r="T117" s="354"/>
      <c r="U117" s="354" t="s">
        <v>6375</v>
      </c>
      <c r="V117" s="354" t="s">
        <v>68</v>
      </c>
      <c r="W117" s="354" t="s">
        <v>68</v>
      </c>
      <c r="X117" s="354" t="s">
        <v>68</v>
      </c>
      <c r="Y117" s="354" t="s">
        <v>68</v>
      </c>
      <c r="Z117" s="354" t="s">
        <v>69</v>
      </c>
      <c r="AA117" s="354"/>
      <c r="AB117" s="354">
        <v>18000000011</v>
      </c>
      <c r="AC117" s="355">
        <v>25</v>
      </c>
      <c r="AD117" s="355">
        <v>0</v>
      </c>
      <c r="AE117" s="355">
        <v>0</v>
      </c>
      <c r="AF117" s="1043">
        <v>40</v>
      </c>
      <c r="AG117" s="1043">
        <v>0</v>
      </c>
      <c r="AH117" s="1043">
        <f t="shared" si="5"/>
        <v>40</v>
      </c>
      <c r="AI117" s="1043">
        <f t="shared" si="4"/>
        <v>42.800000000000004</v>
      </c>
    </row>
    <row r="118" spans="1:35" s="356" customFormat="1">
      <c r="A118" s="1051">
        <v>116</v>
      </c>
      <c r="B118" s="354" t="s">
        <v>6142</v>
      </c>
      <c r="C118" s="354" t="s">
        <v>6376</v>
      </c>
      <c r="D118" s="354" t="s">
        <v>6144</v>
      </c>
      <c r="E118" s="354" t="s">
        <v>6145</v>
      </c>
      <c r="F118" s="354" t="s">
        <v>19</v>
      </c>
      <c r="G118" s="354"/>
      <c r="H118" s="354"/>
      <c r="I118" s="354"/>
      <c r="J118" s="354"/>
      <c r="K118" s="354"/>
      <c r="L118" s="354"/>
      <c r="M118" s="354" t="s">
        <v>113</v>
      </c>
      <c r="N118" s="354" t="s">
        <v>113</v>
      </c>
      <c r="O118" s="354" t="s">
        <v>5461</v>
      </c>
      <c r="P118" s="354"/>
      <c r="Q118" s="354"/>
      <c r="R118" s="354"/>
      <c r="S118" s="354"/>
      <c r="T118" s="354"/>
      <c r="U118" s="354" t="s">
        <v>6377</v>
      </c>
      <c r="V118" s="354" t="s">
        <v>68</v>
      </c>
      <c r="W118" s="354" t="s">
        <v>68</v>
      </c>
      <c r="X118" s="354" t="s">
        <v>68</v>
      </c>
      <c r="Y118" s="354" t="s">
        <v>68</v>
      </c>
      <c r="Z118" s="354" t="s">
        <v>69</v>
      </c>
      <c r="AA118" s="354"/>
      <c r="AB118" s="354">
        <v>18000000011</v>
      </c>
      <c r="AC118" s="355">
        <v>25</v>
      </c>
      <c r="AD118" s="355">
        <v>0</v>
      </c>
      <c r="AE118" s="355">
        <v>0</v>
      </c>
      <c r="AF118" s="1043">
        <v>40</v>
      </c>
      <c r="AG118" s="1043">
        <v>0</v>
      </c>
      <c r="AH118" s="1043">
        <f t="shared" si="5"/>
        <v>40</v>
      </c>
      <c r="AI118" s="1043">
        <f t="shared" si="4"/>
        <v>42.800000000000004</v>
      </c>
    </row>
    <row r="119" spans="1:35" s="356" customFormat="1">
      <c r="A119" s="1051">
        <v>117</v>
      </c>
      <c r="B119" s="354" t="s">
        <v>6142</v>
      </c>
      <c r="C119" s="354" t="s">
        <v>6378</v>
      </c>
      <c r="D119" s="354" t="s">
        <v>6144</v>
      </c>
      <c r="E119" s="354" t="s">
        <v>6145</v>
      </c>
      <c r="F119" s="354" t="s">
        <v>19</v>
      </c>
      <c r="G119" s="354"/>
      <c r="H119" s="354"/>
      <c r="I119" s="354"/>
      <c r="J119" s="354"/>
      <c r="K119" s="354"/>
      <c r="L119" s="354"/>
      <c r="M119" s="354" t="s">
        <v>113</v>
      </c>
      <c r="N119" s="354" t="s">
        <v>113</v>
      </c>
      <c r="O119" s="354" t="s">
        <v>5461</v>
      </c>
      <c r="P119" s="354"/>
      <c r="Q119" s="354"/>
      <c r="R119" s="354"/>
      <c r="S119" s="354"/>
      <c r="T119" s="354"/>
      <c r="U119" s="354" t="s">
        <v>6379</v>
      </c>
      <c r="V119" s="354" t="s">
        <v>68</v>
      </c>
      <c r="W119" s="354" t="s">
        <v>68</v>
      </c>
      <c r="X119" s="354" t="s">
        <v>68</v>
      </c>
      <c r="Y119" s="354" t="s">
        <v>68</v>
      </c>
      <c r="Z119" s="354" t="s">
        <v>69</v>
      </c>
      <c r="AA119" s="354"/>
      <c r="AB119" s="354">
        <v>18000000011</v>
      </c>
      <c r="AC119" s="355">
        <v>25</v>
      </c>
      <c r="AD119" s="355">
        <v>0</v>
      </c>
      <c r="AE119" s="355">
        <v>0</v>
      </c>
      <c r="AF119" s="1043">
        <v>40</v>
      </c>
      <c r="AG119" s="1043">
        <v>0</v>
      </c>
      <c r="AH119" s="1043">
        <f t="shared" si="5"/>
        <v>40</v>
      </c>
      <c r="AI119" s="1043">
        <f t="shared" si="4"/>
        <v>42.800000000000004</v>
      </c>
    </row>
    <row r="120" spans="1:35" s="356" customFormat="1">
      <c r="A120" s="1051">
        <v>118</v>
      </c>
      <c r="B120" s="354" t="s">
        <v>6142</v>
      </c>
      <c r="C120" s="354" t="s">
        <v>6380</v>
      </c>
      <c r="D120" s="354" t="s">
        <v>6144</v>
      </c>
      <c r="E120" s="354" t="s">
        <v>6145</v>
      </c>
      <c r="F120" s="354" t="s">
        <v>19</v>
      </c>
      <c r="G120" s="354"/>
      <c r="H120" s="354"/>
      <c r="I120" s="354"/>
      <c r="J120" s="354"/>
      <c r="K120" s="354"/>
      <c r="L120" s="354"/>
      <c r="M120" s="354" t="s">
        <v>113</v>
      </c>
      <c r="N120" s="354" t="s">
        <v>113</v>
      </c>
      <c r="O120" s="354" t="s">
        <v>5461</v>
      </c>
      <c r="P120" s="354"/>
      <c r="Q120" s="354"/>
      <c r="R120" s="354"/>
      <c r="S120" s="354"/>
      <c r="T120" s="354"/>
      <c r="U120" s="354" t="s">
        <v>6381</v>
      </c>
      <c r="V120" s="354" t="s">
        <v>68</v>
      </c>
      <c r="W120" s="354" t="s">
        <v>68</v>
      </c>
      <c r="X120" s="354" t="s">
        <v>68</v>
      </c>
      <c r="Y120" s="354" t="s">
        <v>68</v>
      </c>
      <c r="Z120" s="354" t="s">
        <v>69</v>
      </c>
      <c r="AA120" s="354"/>
      <c r="AB120" s="354">
        <v>18000000011</v>
      </c>
      <c r="AC120" s="355">
        <v>25</v>
      </c>
      <c r="AD120" s="355">
        <v>0</v>
      </c>
      <c r="AE120" s="355">
        <v>0</v>
      </c>
      <c r="AF120" s="1043">
        <v>40</v>
      </c>
      <c r="AG120" s="1043">
        <v>0</v>
      </c>
      <c r="AH120" s="1043">
        <f t="shared" si="5"/>
        <v>40</v>
      </c>
      <c r="AI120" s="1043">
        <f t="shared" si="4"/>
        <v>42.800000000000004</v>
      </c>
    </row>
    <row r="121" spans="1:35" s="356" customFormat="1">
      <c r="A121" s="1051">
        <v>119</v>
      </c>
      <c r="B121" s="354" t="s">
        <v>6142</v>
      </c>
      <c r="C121" s="354" t="s">
        <v>6382</v>
      </c>
      <c r="D121" s="354" t="s">
        <v>6144</v>
      </c>
      <c r="E121" s="354" t="s">
        <v>6145</v>
      </c>
      <c r="F121" s="354" t="s">
        <v>19</v>
      </c>
      <c r="G121" s="354"/>
      <c r="H121" s="354"/>
      <c r="I121" s="354"/>
      <c r="J121" s="354"/>
      <c r="K121" s="354"/>
      <c r="L121" s="354"/>
      <c r="M121" s="354" t="s">
        <v>113</v>
      </c>
      <c r="N121" s="354" t="s">
        <v>113</v>
      </c>
      <c r="O121" s="354" t="s">
        <v>5461</v>
      </c>
      <c r="P121" s="354"/>
      <c r="Q121" s="354"/>
      <c r="R121" s="354"/>
      <c r="S121" s="354"/>
      <c r="T121" s="354"/>
      <c r="U121" s="354" t="s">
        <v>6383</v>
      </c>
      <c r="V121" s="354" t="s">
        <v>68</v>
      </c>
      <c r="W121" s="354" t="s">
        <v>68</v>
      </c>
      <c r="X121" s="354" t="s">
        <v>68</v>
      </c>
      <c r="Y121" s="354" t="s">
        <v>68</v>
      </c>
      <c r="Z121" s="354" t="s">
        <v>69</v>
      </c>
      <c r="AA121" s="354"/>
      <c r="AB121" s="354">
        <v>18000000011</v>
      </c>
      <c r="AC121" s="355">
        <v>25</v>
      </c>
      <c r="AD121" s="355">
        <v>0</v>
      </c>
      <c r="AE121" s="355">
        <v>0</v>
      </c>
      <c r="AF121" s="1043">
        <v>40</v>
      </c>
      <c r="AG121" s="1043">
        <v>0</v>
      </c>
      <c r="AH121" s="1043">
        <f t="shared" si="5"/>
        <v>40</v>
      </c>
      <c r="AI121" s="1043">
        <f t="shared" si="4"/>
        <v>42.800000000000004</v>
      </c>
    </row>
    <row r="122" spans="1:35" s="356" customFormat="1">
      <c r="A122" s="1051">
        <v>120</v>
      </c>
      <c r="B122" s="354" t="s">
        <v>6142</v>
      </c>
      <c r="C122" s="354" t="s">
        <v>6384</v>
      </c>
      <c r="D122" s="354" t="s">
        <v>6144</v>
      </c>
      <c r="E122" s="354" t="s">
        <v>6145</v>
      </c>
      <c r="F122" s="354" t="s">
        <v>19</v>
      </c>
      <c r="G122" s="354"/>
      <c r="H122" s="354"/>
      <c r="I122" s="354"/>
      <c r="J122" s="354"/>
      <c r="K122" s="354"/>
      <c r="L122" s="354"/>
      <c r="M122" s="354" t="s">
        <v>113</v>
      </c>
      <c r="N122" s="354" t="s">
        <v>113</v>
      </c>
      <c r="O122" s="354" t="s">
        <v>5461</v>
      </c>
      <c r="P122" s="354"/>
      <c r="Q122" s="354"/>
      <c r="R122" s="354"/>
      <c r="S122" s="354"/>
      <c r="T122" s="354"/>
      <c r="U122" s="354" t="s">
        <v>6385</v>
      </c>
      <c r="V122" s="354" t="s">
        <v>68</v>
      </c>
      <c r="W122" s="354" t="s">
        <v>68</v>
      </c>
      <c r="X122" s="354" t="s">
        <v>68</v>
      </c>
      <c r="Y122" s="354" t="s">
        <v>68</v>
      </c>
      <c r="Z122" s="354" t="s">
        <v>69</v>
      </c>
      <c r="AA122" s="354"/>
      <c r="AB122" s="354">
        <v>18000000011</v>
      </c>
      <c r="AC122" s="355">
        <v>25</v>
      </c>
      <c r="AD122" s="355">
        <v>0</v>
      </c>
      <c r="AE122" s="355">
        <v>0</v>
      </c>
      <c r="AF122" s="1043">
        <v>40</v>
      </c>
      <c r="AG122" s="1043">
        <v>0</v>
      </c>
      <c r="AH122" s="1043">
        <f t="shared" si="5"/>
        <v>40</v>
      </c>
      <c r="AI122" s="1043">
        <f t="shared" si="4"/>
        <v>42.800000000000004</v>
      </c>
    </row>
    <row r="123" spans="1:35" s="356" customFormat="1">
      <c r="A123" s="1051">
        <v>121</v>
      </c>
      <c r="B123" s="354" t="s">
        <v>6142</v>
      </c>
      <c r="C123" s="354" t="s">
        <v>6386</v>
      </c>
      <c r="D123" s="354" t="s">
        <v>6144</v>
      </c>
      <c r="E123" s="354" t="s">
        <v>6145</v>
      </c>
      <c r="F123" s="354" t="s">
        <v>19</v>
      </c>
      <c r="G123" s="354"/>
      <c r="H123" s="354"/>
      <c r="I123" s="354"/>
      <c r="J123" s="354"/>
      <c r="K123" s="354"/>
      <c r="L123" s="354"/>
      <c r="M123" s="354" t="s">
        <v>113</v>
      </c>
      <c r="N123" s="354" t="s">
        <v>113</v>
      </c>
      <c r="O123" s="354" t="s">
        <v>5461</v>
      </c>
      <c r="P123" s="354"/>
      <c r="Q123" s="354"/>
      <c r="R123" s="354"/>
      <c r="S123" s="354"/>
      <c r="T123" s="354"/>
      <c r="U123" s="354" t="s">
        <v>6387</v>
      </c>
      <c r="V123" s="354" t="s">
        <v>68</v>
      </c>
      <c r="W123" s="354" t="s">
        <v>68</v>
      </c>
      <c r="X123" s="354" t="s">
        <v>68</v>
      </c>
      <c r="Y123" s="354" t="s">
        <v>68</v>
      </c>
      <c r="Z123" s="354" t="s">
        <v>69</v>
      </c>
      <c r="AA123" s="354"/>
      <c r="AB123" s="354">
        <v>18000000011</v>
      </c>
      <c r="AC123" s="355">
        <v>25</v>
      </c>
      <c r="AD123" s="355">
        <v>0</v>
      </c>
      <c r="AE123" s="355">
        <v>0</v>
      </c>
      <c r="AF123" s="1043">
        <v>40</v>
      </c>
      <c r="AG123" s="1043">
        <v>0</v>
      </c>
      <c r="AH123" s="1043">
        <f t="shared" si="5"/>
        <v>40</v>
      </c>
      <c r="AI123" s="1043">
        <f t="shared" si="4"/>
        <v>42.800000000000004</v>
      </c>
    </row>
    <row r="124" spans="1:35" s="356" customFormat="1">
      <c r="A124" s="1051">
        <v>122</v>
      </c>
      <c r="B124" s="354" t="s">
        <v>6142</v>
      </c>
      <c r="C124" s="354" t="s">
        <v>6388</v>
      </c>
      <c r="D124" s="354" t="s">
        <v>6144</v>
      </c>
      <c r="E124" s="354" t="s">
        <v>6145</v>
      </c>
      <c r="F124" s="354" t="s">
        <v>19</v>
      </c>
      <c r="G124" s="354"/>
      <c r="H124" s="354"/>
      <c r="I124" s="354"/>
      <c r="J124" s="354"/>
      <c r="K124" s="354"/>
      <c r="L124" s="354"/>
      <c r="M124" s="354" t="s">
        <v>113</v>
      </c>
      <c r="N124" s="354" t="s">
        <v>113</v>
      </c>
      <c r="O124" s="354" t="s">
        <v>5461</v>
      </c>
      <c r="P124" s="354"/>
      <c r="Q124" s="354"/>
      <c r="R124" s="354"/>
      <c r="S124" s="354"/>
      <c r="T124" s="354"/>
      <c r="U124" s="354" t="s">
        <v>6389</v>
      </c>
      <c r="V124" s="354" t="s">
        <v>68</v>
      </c>
      <c r="W124" s="354" t="s">
        <v>68</v>
      </c>
      <c r="X124" s="354" t="s">
        <v>68</v>
      </c>
      <c r="Y124" s="354" t="s">
        <v>68</v>
      </c>
      <c r="Z124" s="354" t="s">
        <v>69</v>
      </c>
      <c r="AA124" s="354"/>
      <c r="AB124" s="354">
        <v>18000000011</v>
      </c>
      <c r="AC124" s="355">
        <v>25</v>
      </c>
      <c r="AD124" s="355">
        <v>0</v>
      </c>
      <c r="AE124" s="355">
        <v>0</v>
      </c>
      <c r="AF124" s="1043">
        <v>40</v>
      </c>
      <c r="AG124" s="1043">
        <v>0</v>
      </c>
      <c r="AH124" s="1043">
        <f t="shared" si="5"/>
        <v>40</v>
      </c>
      <c r="AI124" s="1043">
        <f t="shared" si="4"/>
        <v>42.800000000000004</v>
      </c>
    </row>
    <row r="125" spans="1:35" s="356" customFormat="1">
      <c r="A125" s="1051">
        <v>123</v>
      </c>
      <c r="B125" s="354" t="s">
        <v>6142</v>
      </c>
      <c r="C125" s="354" t="s">
        <v>6390</v>
      </c>
      <c r="D125" s="354" t="s">
        <v>6144</v>
      </c>
      <c r="E125" s="354" t="s">
        <v>6145</v>
      </c>
      <c r="F125" s="354" t="s">
        <v>19</v>
      </c>
      <c r="G125" s="354"/>
      <c r="H125" s="354"/>
      <c r="I125" s="354"/>
      <c r="J125" s="354"/>
      <c r="K125" s="354"/>
      <c r="L125" s="354"/>
      <c r="M125" s="354" t="s">
        <v>113</v>
      </c>
      <c r="N125" s="354" t="s">
        <v>113</v>
      </c>
      <c r="O125" s="354" t="s">
        <v>5461</v>
      </c>
      <c r="P125" s="354"/>
      <c r="Q125" s="354"/>
      <c r="R125" s="354"/>
      <c r="S125" s="354"/>
      <c r="T125" s="354"/>
      <c r="U125" s="354" t="s">
        <v>6391</v>
      </c>
      <c r="V125" s="354" t="s">
        <v>68</v>
      </c>
      <c r="W125" s="354" t="s">
        <v>68</v>
      </c>
      <c r="X125" s="354" t="s">
        <v>68</v>
      </c>
      <c r="Y125" s="354" t="s">
        <v>68</v>
      </c>
      <c r="Z125" s="354" t="s">
        <v>69</v>
      </c>
      <c r="AA125" s="354"/>
      <c r="AB125" s="354">
        <v>18000000011</v>
      </c>
      <c r="AC125" s="355">
        <v>25</v>
      </c>
      <c r="AD125" s="355">
        <v>0</v>
      </c>
      <c r="AE125" s="355">
        <v>0</v>
      </c>
      <c r="AF125" s="1043">
        <v>40</v>
      </c>
      <c r="AG125" s="1043">
        <v>0</v>
      </c>
      <c r="AH125" s="1043">
        <f t="shared" si="5"/>
        <v>40</v>
      </c>
      <c r="AI125" s="1043">
        <f t="shared" si="4"/>
        <v>42.800000000000004</v>
      </c>
    </row>
    <row r="126" spans="1:35" s="356" customFormat="1">
      <c r="A126" s="1051">
        <v>124</v>
      </c>
      <c r="B126" s="354" t="s">
        <v>6142</v>
      </c>
      <c r="C126" s="354" t="s">
        <v>6392</v>
      </c>
      <c r="D126" s="354" t="s">
        <v>6144</v>
      </c>
      <c r="E126" s="354" t="s">
        <v>6145</v>
      </c>
      <c r="F126" s="354" t="s">
        <v>19</v>
      </c>
      <c r="G126" s="354"/>
      <c r="H126" s="354"/>
      <c r="I126" s="354"/>
      <c r="J126" s="354"/>
      <c r="K126" s="354"/>
      <c r="L126" s="354"/>
      <c r="M126" s="354" t="s">
        <v>113</v>
      </c>
      <c r="N126" s="354" t="s">
        <v>113</v>
      </c>
      <c r="O126" s="354" t="s">
        <v>5461</v>
      </c>
      <c r="P126" s="354"/>
      <c r="Q126" s="354"/>
      <c r="R126" s="354"/>
      <c r="S126" s="354"/>
      <c r="T126" s="354"/>
      <c r="U126" s="354" t="s">
        <v>6393</v>
      </c>
      <c r="V126" s="354" t="s">
        <v>68</v>
      </c>
      <c r="W126" s="354" t="s">
        <v>68</v>
      </c>
      <c r="X126" s="354" t="s">
        <v>68</v>
      </c>
      <c r="Y126" s="354" t="s">
        <v>68</v>
      </c>
      <c r="Z126" s="354" t="s">
        <v>69</v>
      </c>
      <c r="AA126" s="354"/>
      <c r="AB126" s="354">
        <v>18000000011</v>
      </c>
      <c r="AC126" s="355">
        <v>25</v>
      </c>
      <c r="AD126" s="355">
        <v>0</v>
      </c>
      <c r="AE126" s="355">
        <v>0</v>
      </c>
      <c r="AF126" s="1043">
        <v>40</v>
      </c>
      <c r="AG126" s="1043">
        <v>0</v>
      </c>
      <c r="AH126" s="1043">
        <f t="shared" si="5"/>
        <v>40</v>
      </c>
      <c r="AI126" s="1043">
        <f t="shared" si="4"/>
        <v>42.800000000000004</v>
      </c>
    </row>
    <row r="127" spans="1:35" s="356" customFormat="1">
      <c r="A127" s="1051">
        <v>125</v>
      </c>
      <c r="B127" s="354" t="s">
        <v>6142</v>
      </c>
      <c r="C127" s="354" t="s">
        <v>6394</v>
      </c>
      <c r="D127" s="354" t="s">
        <v>6144</v>
      </c>
      <c r="E127" s="354" t="s">
        <v>6145</v>
      </c>
      <c r="F127" s="354" t="s">
        <v>19</v>
      </c>
      <c r="G127" s="354"/>
      <c r="H127" s="354"/>
      <c r="I127" s="354"/>
      <c r="J127" s="354"/>
      <c r="K127" s="354"/>
      <c r="L127" s="354"/>
      <c r="M127" s="354" t="s">
        <v>113</v>
      </c>
      <c r="N127" s="354" t="s">
        <v>113</v>
      </c>
      <c r="O127" s="354" t="s">
        <v>5461</v>
      </c>
      <c r="P127" s="354"/>
      <c r="Q127" s="354"/>
      <c r="R127" s="354"/>
      <c r="S127" s="354"/>
      <c r="T127" s="354"/>
      <c r="U127" s="354" t="s">
        <v>6395</v>
      </c>
      <c r="V127" s="354" t="s">
        <v>68</v>
      </c>
      <c r="W127" s="354" t="s">
        <v>68</v>
      </c>
      <c r="X127" s="354" t="s">
        <v>68</v>
      </c>
      <c r="Y127" s="354" t="s">
        <v>68</v>
      </c>
      <c r="Z127" s="354" t="s">
        <v>69</v>
      </c>
      <c r="AA127" s="354"/>
      <c r="AB127" s="354">
        <v>18000000011</v>
      </c>
      <c r="AC127" s="355">
        <v>25</v>
      </c>
      <c r="AD127" s="355">
        <v>0</v>
      </c>
      <c r="AE127" s="355">
        <v>0</v>
      </c>
      <c r="AF127" s="1043">
        <v>40</v>
      </c>
      <c r="AG127" s="1043">
        <v>0</v>
      </c>
      <c r="AH127" s="1043">
        <f t="shared" si="5"/>
        <v>40</v>
      </c>
      <c r="AI127" s="1043">
        <f t="shared" si="4"/>
        <v>42.800000000000004</v>
      </c>
    </row>
    <row r="128" spans="1:35" s="356" customFormat="1">
      <c r="A128" s="1051">
        <v>126</v>
      </c>
      <c r="B128" s="354" t="s">
        <v>6142</v>
      </c>
      <c r="C128" s="354" t="s">
        <v>6396</v>
      </c>
      <c r="D128" s="354" t="s">
        <v>6144</v>
      </c>
      <c r="E128" s="354" t="s">
        <v>6145</v>
      </c>
      <c r="F128" s="354" t="s">
        <v>19</v>
      </c>
      <c r="G128" s="354"/>
      <c r="H128" s="354"/>
      <c r="I128" s="354"/>
      <c r="J128" s="354"/>
      <c r="K128" s="354"/>
      <c r="L128" s="354"/>
      <c r="M128" s="354" t="s">
        <v>113</v>
      </c>
      <c r="N128" s="354" t="s">
        <v>113</v>
      </c>
      <c r="O128" s="354" t="s">
        <v>5461</v>
      </c>
      <c r="P128" s="354"/>
      <c r="Q128" s="354"/>
      <c r="R128" s="354"/>
      <c r="S128" s="354"/>
      <c r="T128" s="354"/>
      <c r="U128" s="354" t="s">
        <v>6397</v>
      </c>
      <c r="V128" s="354" t="s">
        <v>68</v>
      </c>
      <c r="W128" s="354" t="s">
        <v>68</v>
      </c>
      <c r="X128" s="354" t="s">
        <v>68</v>
      </c>
      <c r="Y128" s="354" t="s">
        <v>68</v>
      </c>
      <c r="Z128" s="354" t="s">
        <v>69</v>
      </c>
      <c r="AA128" s="354"/>
      <c r="AB128" s="354">
        <v>18000000011</v>
      </c>
      <c r="AC128" s="355">
        <v>25</v>
      </c>
      <c r="AD128" s="355">
        <v>0</v>
      </c>
      <c r="AE128" s="355">
        <v>0</v>
      </c>
      <c r="AF128" s="1043">
        <v>40</v>
      </c>
      <c r="AG128" s="1043">
        <v>0</v>
      </c>
      <c r="AH128" s="1043">
        <f t="shared" si="5"/>
        <v>40</v>
      </c>
      <c r="AI128" s="1043">
        <f t="shared" si="4"/>
        <v>42.800000000000004</v>
      </c>
    </row>
    <row r="129" spans="1:35" s="356" customFormat="1">
      <c r="A129" s="1051">
        <v>127</v>
      </c>
      <c r="B129" s="354" t="s">
        <v>6142</v>
      </c>
      <c r="C129" s="354" t="s">
        <v>6398</v>
      </c>
      <c r="D129" s="354" t="s">
        <v>6144</v>
      </c>
      <c r="E129" s="354" t="s">
        <v>6145</v>
      </c>
      <c r="F129" s="354" t="s">
        <v>19</v>
      </c>
      <c r="G129" s="354"/>
      <c r="H129" s="354"/>
      <c r="I129" s="354"/>
      <c r="J129" s="354"/>
      <c r="K129" s="354"/>
      <c r="L129" s="354"/>
      <c r="M129" s="354" t="s">
        <v>113</v>
      </c>
      <c r="N129" s="354" t="s">
        <v>113</v>
      </c>
      <c r="O129" s="354" t="s">
        <v>5461</v>
      </c>
      <c r="P129" s="354"/>
      <c r="Q129" s="354"/>
      <c r="R129" s="354"/>
      <c r="S129" s="354"/>
      <c r="T129" s="354"/>
      <c r="U129" s="354" t="s">
        <v>6399</v>
      </c>
      <c r="V129" s="354" t="s">
        <v>68</v>
      </c>
      <c r="W129" s="354" t="s">
        <v>68</v>
      </c>
      <c r="X129" s="354" t="s">
        <v>68</v>
      </c>
      <c r="Y129" s="354" t="s">
        <v>68</v>
      </c>
      <c r="Z129" s="354" t="s">
        <v>69</v>
      </c>
      <c r="AA129" s="354"/>
      <c r="AB129" s="354">
        <v>18000000011</v>
      </c>
      <c r="AC129" s="355">
        <v>25</v>
      </c>
      <c r="AD129" s="355">
        <v>0</v>
      </c>
      <c r="AE129" s="355">
        <v>0</v>
      </c>
      <c r="AF129" s="1043">
        <v>40</v>
      </c>
      <c r="AG129" s="1043">
        <v>0</v>
      </c>
      <c r="AH129" s="1043">
        <f t="shared" si="5"/>
        <v>40</v>
      </c>
      <c r="AI129" s="1043">
        <f t="shared" si="4"/>
        <v>42.800000000000004</v>
      </c>
    </row>
    <row r="130" spans="1:35" s="356" customFormat="1">
      <c r="A130" s="1051">
        <v>128</v>
      </c>
      <c r="B130" s="354" t="s">
        <v>6142</v>
      </c>
      <c r="C130" s="354" t="s">
        <v>6400</v>
      </c>
      <c r="D130" s="354" t="s">
        <v>6144</v>
      </c>
      <c r="E130" s="354" t="s">
        <v>6145</v>
      </c>
      <c r="F130" s="354" t="s">
        <v>19</v>
      </c>
      <c r="G130" s="354"/>
      <c r="H130" s="354"/>
      <c r="I130" s="354"/>
      <c r="J130" s="354"/>
      <c r="K130" s="354"/>
      <c r="L130" s="354"/>
      <c r="M130" s="354" t="s">
        <v>113</v>
      </c>
      <c r="N130" s="354" t="s">
        <v>113</v>
      </c>
      <c r="O130" s="354" t="s">
        <v>5461</v>
      </c>
      <c r="P130" s="354"/>
      <c r="Q130" s="354"/>
      <c r="R130" s="354"/>
      <c r="S130" s="354"/>
      <c r="T130" s="354"/>
      <c r="U130" s="354" t="s">
        <v>6401</v>
      </c>
      <c r="V130" s="354" t="s">
        <v>68</v>
      </c>
      <c r="W130" s="354" t="s">
        <v>68</v>
      </c>
      <c r="X130" s="354" t="s">
        <v>68</v>
      </c>
      <c r="Y130" s="354" t="s">
        <v>68</v>
      </c>
      <c r="Z130" s="354" t="s">
        <v>69</v>
      </c>
      <c r="AA130" s="354"/>
      <c r="AB130" s="354">
        <v>18000000011</v>
      </c>
      <c r="AC130" s="355">
        <v>25</v>
      </c>
      <c r="AD130" s="355">
        <v>0</v>
      </c>
      <c r="AE130" s="355">
        <v>0</v>
      </c>
      <c r="AF130" s="1043">
        <v>40</v>
      </c>
      <c r="AG130" s="1043">
        <v>0</v>
      </c>
      <c r="AH130" s="1043">
        <f t="shared" si="5"/>
        <v>40</v>
      </c>
      <c r="AI130" s="1043">
        <f t="shared" si="4"/>
        <v>42.800000000000004</v>
      </c>
    </row>
    <row r="131" spans="1:35" s="356" customFormat="1">
      <c r="A131" s="1051">
        <v>129</v>
      </c>
      <c r="B131" s="354" t="s">
        <v>6142</v>
      </c>
      <c r="C131" s="354" t="s">
        <v>6402</v>
      </c>
      <c r="D131" s="354" t="s">
        <v>6144</v>
      </c>
      <c r="E131" s="354" t="s">
        <v>6145</v>
      </c>
      <c r="F131" s="354" t="s">
        <v>19</v>
      </c>
      <c r="G131" s="354"/>
      <c r="H131" s="354"/>
      <c r="I131" s="354"/>
      <c r="J131" s="354"/>
      <c r="K131" s="354"/>
      <c r="L131" s="354"/>
      <c r="M131" s="354" t="s">
        <v>113</v>
      </c>
      <c r="N131" s="354" t="s">
        <v>113</v>
      </c>
      <c r="O131" s="354" t="s">
        <v>5461</v>
      </c>
      <c r="P131" s="354"/>
      <c r="Q131" s="354"/>
      <c r="R131" s="354"/>
      <c r="S131" s="354"/>
      <c r="T131" s="354"/>
      <c r="U131" s="354" t="s">
        <v>6403</v>
      </c>
      <c r="V131" s="354" t="s">
        <v>68</v>
      </c>
      <c r="W131" s="354" t="s">
        <v>68</v>
      </c>
      <c r="X131" s="354" t="s">
        <v>68</v>
      </c>
      <c r="Y131" s="354" t="s">
        <v>68</v>
      </c>
      <c r="Z131" s="354" t="s">
        <v>69</v>
      </c>
      <c r="AA131" s="354"/>
      <c r="AB131" s="354">
        <v>18000000011</v>
      </c>
      <c r="AC131" s="355">
        <v>25</v>
      </c>
      <c r="AD131" s="355">
        <v>0</v>
      </c>
      <c r="AE131" s="355">
        <v>0</v>
      </c>
      <c r="AF131" s="1043">
        <v>40</v>
      </c>
      <c r="AG131" s="1043">
        <v>0</v>
      </c>
      <c r="AH131" s="1043">
        <f t="shared" ref="AH131:AH162" si="6">AF131-AG131</f>
        <v>40</v>
      </c>
      <c r="AI131" s="1043">
        <f t="shared" si="4"/>
        <v>42.800000000000004</v>
      </c>
    </row>
    <row r="132" spans="1:35" s="356" customFormat="1">
      <c r="A132" s="1051">
        <v>130</v>
      </c>
      <c r="B132" s="354" t="s">
        <v>6142</v>
      </c>
      <c r="C132" s="354" t="s">
        <v>6404</v>
      </c>
      <c r="D132" s="354" t="s">
        <v>6144</v>
      </c>
      <c r="E132" s="354" t="s">
        <v>6145</v>
      </c>
      <c r="F132" s="354" t="s">
        <v>19</v>
      </c>
      <c r="G132" s="354"/>
      <c r="H132" s="354"/>
      <c r="I132" s="354"/>
      <c r="J132" s="354"/>
      <c r="K132" s="354"/>
      <c r="L132" s="354"/>
      <c r="M132" s="354" t="s">
        <v>113</v>
      </c>
      <c r="N132" s="354" t="s">
        <v>113</v>
      </c>
      <c r="O132" s="354" t="s">
        <v>5461</v>
      </c>
      <c r="P132" s="354"/>
      <c r="Q132" s="354"/>
      <c r="R132" s="354"/>
      <c r="S132" s="354"/>
      <c r="T132" s="354"/>
      <c r="U132" s="354" t="s">
        <v>6405</v>
      </c>
      <c r="V132" s="354" t="s">
        <v>68</v>
      </c>
      <c r="W132" s="354" t="s">
        <v>68</v>
      </c>
      <c r="X132" s="354" t="s">
        <v>68</v>
      </c>
      <c r="Y132" s="354" t="s">
        <v>68</v>
      </c>
      <c r="Z132" s="354" t="s">
        <v>69</v>
      </c>
      <c r="AA132" s="354"/>
      <c r="AB132" s="354">
        <v>18000000011</v>
      </c>
      <c r="AC132" s="355">
        <v>25</v>
      </c>
      <c r="AD132" s="355">
        <v>0</v>
      </c>
      <c r="AE132" s="355">
        <v>0</v>
      </c>
      <c r="AF132" s="1043">
        <v>40</v>
      </c>
      <c r="AG132" s="1043">
        <v>0</v>
      </c>
      <c r="AH132" s="1043">
        <f t="shared" si="6"/>
        <v>40</v>
      </c>
      <c r="AI132" s="1043">
        <f t="shared" ref="AI132:AI170" si="7">AF132*1.07</f>
        <v>42.800000000000004</v>
      </c>
    </row>
    <row r="133" spans="1:35" s="356" customFormat="1">
      <c r="A133" s="1051">
        <v>131</v>
      </c>
      <c r="B133" s="354" t="s">
        <v>6142</v>
      </c>
      <c r="C133" s="354" t="s">
        <v>6406</v>
      </c>
      <c r="D133" s="354" t="s">
        <v>6144</v>
      </c>
      <c r="E133" s="354" t="s">
        <v>6145</v>
      </c>
      <c r="F133" s="354" t="s">
        <v>19</v>
      </c>
      <c r="G133" s="354"/>
      <c r="H133" s="354"/>
      <c r="I133" s="354"/>
      <c r="J133" s="354"/>
      <c r="K133" s="354"/>
      <c r="L133" s="354"/>
      <c r="M133" s="354" t="s">
        <v>113</v>
      </c>
      <c r="N133" s="354" t="s">
        <v>113</v>
      </c>
      <c r="O133" s="354" t="s">
        <v>5461</v>
      </c>
      <c r="P133" s="354"/>
      <c r="Q133" s="354"/>
      <c r="R133" s="354"/>
      <c r="S133" s="354"/>
      <c r="T133" s="354"/>
      <c r="U133" s="354" t="s">
        <v>6407</v>
      </c>
      <c r="V133" s="354" t="s">
        <v>68</v>
      </c>
      <c r="W133" s="354" t="s">
        <v>68</v>
      </c>
      <c r="X133" s="354" t="s">
        <v>68</v>
      </c>
      <c r="Y133" s="354" t="s">
        <v>68</v>
      </c>
      <c r="Z133" s="354" t="s">
        <v>69</v>
      </c>
      <c r="AA133" s="354"/>
      <c r="AB133" s="354">
        <v>18000000011</v>
      </c>
      <c r="AC133" s="355">
        <v>25</v>
      </c>
      <c r="AD133" s="355">
        <v>0</v>
      </c>
      <c r="AE133" s="355">
        <v>0</v>
      </c>
      <c r="AF133" s="1043">
        <v>40</v>
      </c>
      <c r="AG133" s="1043">
        <v>0</v>
      </c>
      <c r="AH133" s="1043">
        <f t="shared" si="6"/>
        <v>40</v>
      </c>
      <c r="AI133" s="1043">
        <f t="shared" si="7"/>
        <v>42.800000000000004</v>
      </c>
    </row>
    <row r="134" spans="1:35" s="356" customFormat="1">
      <c r="A134" s="1051">
        <v>132</v>
      </c>
      <c r="B134" s="354" t="s">
        <v>6142</v>
      </c>
      <c r="C134" s="354" t="s">
        <v>6408</v>
      </c>
      <c r="D134" s="354" t="s">
        <v>6144</v>
      </c>
      <c r="E134" s="354" t="s">
        <v>6145</v>
      </c>
      <c r="F134" s="354" t="s">
        <v>19</v>
      </c>
      <c r="G134" s="354"/>
      <c r="H134" s="354"/>
      <c r="I134" s="354"/>
      <c r="J134" s="354"/>
      <c r="K134" s="354"/>
      <c r="L134" s="354"/>
      <c r="M134" s="354" t="s">
        <v>113</v>
      </c>
      <c r="N134" s="354" t="s">
        <v>113</v>
      </c>
      <c r="O134" s="354" t="s">
        <v>5461</v>
      </c>
      <c r="P134" s="354"/>
      <c r="Q134" s="354"/>
      <c r="R134" s="354"/>
      <c r="S134" s="354"/>
      <c r="T134" s="354"/>
      <c r="U134" s="354" t="s">
        <v>6409</v>
      </c>
      <c r="V134" s="354" t="s">
        <v>68</v>
      </c>
      <c r="W134" s="354" t="s">
        <v>68</v>
      </c>
      <c r="X134" s="354" t="s">
        <v>68</v>
      </c>
      <c r="Y134" s="354" t="s">
        <v>68</v>
      </c>
      <c r="Z134" s="354" t="s">
        <v>69</v>
      </c>
      <c r="AA134" s="354"/>
      <c r="AB134" s="354">
        <v>18000000011</v>
      </c>
      <c r="AC134" s="355">
        <v>25</v>
      </c>
      <c r="AD134" s="355">
        <v>0</v>
      </c>
      <c r="AE134" s="355">
        <v>0</v>
      </c>
      <c r="AF134" s="1043">
        <v>40</v>
      </c>
      <c r="AG134" s="1043">
        <v>0</v>
      </c>
      <c r="AH134" s="1043">
        <f t="shared" si="6"/>
        <v>40</v>
      </c>
      <c r="AI134" s="1043">
        <f t="shared" si="7"/>
        <v>42.800000000000004</v>
      </c>
    </row>
    <row r="135" spans="1:35" s="356" customFormat="1">
      <c r="A135" s="1051">
        <v>133</v>
      </c>
      <c r="B135" s="354" t="s">
        <v>6142</v>
      </c>
      <c r="C135" s="354" t="s">
        <v>6410</v>
      </c>
      <c r="D135" s="354" t="s">
        <v>6144</v>
      </c>
      <c r="E135" s="354" t="s">
        <v>6145</v>
      </c>
      <c r="F135" s="354" t="s">
        <v>19</v>
      </c>
      <c r="G135" s="354"/>
      <c r="H135" s="354"/>
      <c r="I135" s="354"/>
      <c r="J135" s="354"/>
      <c r="K135" s="354"/>
      <c r="L135" s="354"/>
      <c r="M135" s="354" t="s">
        <v>113</v>
      </c>
      <c r="N135" s="354" t="s">
        <v>113</v>
      </c>
      <c r="O135" s="354" t="s">
        <v>5461</v>
      </c>
      <c r="P135" s="354"/>
      <c r="Q135" s="354"/>
      <c r="R135" s="354"/>
      <c r="S135" s="354"/>
      <c r="T135" s="354"/>
      <c r="U135" s="354" t="s">
        <v>6411</v>
      </c>
      <c r="V135" s="354" t="s">
        <v>68</v>
      </c>
      <c r="W135" s="354" t="s">
        <v>68</v>
      </c>
      <c r="X135" s="354" t="s">
        <v>68</v>
      </c>
      <c r="Y135" s="354" t="s">
        <v>68</v>
      </c>
      <c r="Z135" s="354" t="s">
        <v>69</v>
      </c>
      <c r="AA135" s="354"/>
      <c r="AB135" s="354">
        <v>18000000011</v>
      </c>
      <c r="AC135" s="355">
        <v>25</v>
      </c>
      <c r="AD135" s="355">
        <v>0</v>
      </c>
      <c r="AE135" s="355">
        <v>0</v>
      </c>
      <c r="AF135" s="1043">
        <v>40</v>
      </c>
      <c r="AG135" s="1043">
        <v>0</v>
      </c>
      <c r="AH135" s="1043">
        <f t="shared" si="6"/>
        <v>40</v>
      </c>
      <c r="AI135" s="1043">
        <f t="shared" si="7"/>
        <v>42.800000000000004</v>
      </c>
    </row>
    <row r="136" spans="1:35" s="356" customFormat="1">
      <c r="A136" s="1051">
        <v>134</v>
      </c>
      <c r="B136" s="354" t="s">
        <v>6142</v>
      </c>
      <c r="C136" s="354" t="s">
        <v>6412</v>
      </c>
      <c r="D136" s="354" t="s">
        <v>6144</v>
      </c>
      <c r="E136" s="354" t="s">
        <v>6145</v>
      </c>
      <c r="F136" s="354" t="s">
        <v>19</v>
      </c>
      <c r="G136" s="354"/>
      <c r="H136" s="354"/>
      <c r="I136" s="354"/>
      <c r="J136" s="354"/>
      <c r="K136" s="354"/>
      <c r="L136" s="354"/>
      <c r="M136" s="354" t="s">
        <v>113</v>
      </c>
      <c r="N136" s="354" t="s">
        <v>113</v>
      </c>
      <c r="O136" s="354" t="s">
        <v>5461</v>
      </c>
      <c r="P136" s="354"/>
      <c r="Q136" s="354"/>
      <c r="R136" s="354"/>
      <c r="S136" s="354"/>
      <c r="T136" s="354"/>
      <c r="U136" s="354" t="s">
        <v>6413</v>
      </c>
      <c r="V136" s="354" t="s">
        <v>68</v>
      </c>
      <c r="W136" s="354" t="s">
        <v>68</v>
      </c>
      <c r="X136" s="354" t="s">
        <v>68</v>
      </c>
      <c r="Y136" s="354" t="s">
        <v>68</v>
      </c>
      <c r="Z136" s="354" t="s">
        <v>69</v>
      </c>
      <c r="AA136" s="354"/>
      <c r="AB136" s="354">
        <v>18000000011</v>
      </c>
      <c r="AC136" s="355">
        <v>25</v>
      </c>
      <c r="AD136" s="355">
        <v>0</v>
      </c>
      <c r="AE136" s="355">
        <v>0</v>
      </c>
      <c r="AF136" s="1043">
        <v>40</v>
      </c>
      <c r="AG136" s="1043">
        <v>0</v>
      </c>
      <c r="AH136" s="1043">
        <f t="shared" si="6"/>
        <v>40</v>
      </c>
      <c r="AI136" s="1043">
        <f t="shared" si="7"/>
        <v>42.800000000000004</v>
      </c>
    </row>
    <row r="137" spans="1:35" s="356" customFormat="1">
      <c r="A137" s="1051">
        <v>135</v>
      </c>
      <c r="B137" s="354" t="s">
        <v>6142</v>
      </c>
      <c r="C137" s="354" t="s">
        <v>6414</v>
      </c>
      <c r="D137" s="354" t="s">
        <v>6144</v>
      </c>
      <c r="E137" s="354" t="s">
        <v>6415</v>
      </c>
      <c r="F137" s="354" t="s">
        <v>19</v>
      </c>
      <c r="G137" s="354"/>
      <c r="H137" s="354"/>
      <c r="I137" s="354"/>
      <c r="J137" s="354"/>
      <c r="K137" s="354"/>
      <c r="L137" s="354"/>
      <c r="M137" s="354" t="s">
        <v>113</v>
      </c>
      <c r="N137" s="354" t="s">
        <v>113</v>
      </c>
      <c r="O137" s="354" t="s">
        <v>5461</v>
      </c>
      <c r="P137" s="354"/>
      <c r="Q137" s="354"/>
      <c r="R137" s="354"/>
      <c r="S137" s="354"/>
      <c r="T137" s="354"/>
      <c r="U137" s="354" t="s">
        <v>6416</v>
      </c>
      <c r="V137" s="354" t="s">
        <v>68</v>
      </c>
      <c r="W137" s="354" t="s">
        <v>68</v>
      </c>
      <c r="X137" s="354" t="s">
        <v>68</v>
      </c>
      <c r="Y137" s="354" t="s">
        <v>68</v>
      </c>
      <c r="Z137" s="354" t="s">
        <v>69</v>
      </c>
      <c r="AA137" s="354"/>
      <c r="AB137" s="354">
        <v>18000000011</v>
      </c>
      <c r="AC137" s="355">
        <v>25</v>
      </c>
      <c r="AD137" s="355">
        <v>0</v>
      </c>
      <c r="AE137" s="355">
        <v>0</v>
      </c>
      <c r="AF137" s="1043">
        <v>40</v>
      </c>
      <c r="AG137" s="1043">
        <v>0</v>
      </c>
      <c r="AH137" s="1043">
        <f t="shared" si="6"/>
        <v>40</v>
      </c>
      <c r="AI137" s="1043">
        <f t="shared" si="7"/>
        <v>42.800000000000004</v>
      </c>
    </row>
    <row r="138" spans="1:35" s="356" customFormat="1">
      <c r="A138" s="1051">
        <v>136</v>
      </c>
      <c r="B138" s="354" t="s">
        <v>6142</v>
      </c>
      <c r="C138" s="354" t="s">
        <v>6417</v>
      </c>
      <c r="D138" s="354" t="s">
        <v>6144</v>
      </c>
      <c r="E138" s="354" t="s">
        <v>6415</v>
      </c>
      <c r="F138" s="354" t="s">
        <v>19</v>
      </c>
      <c r="G138" s="354"/>
      <c r="H138" s="354"/>
      <c r="I138" s="354"/>
      <c r="J138" s="354"/>
      <c r="K138" s="354"/>
      <c r="L138" s="354"/>
      <c r="M138" s="354" t="s">
        <v>113</v>
      </c>
      <c r="N138" s="354" t="s">
        <v>113</v>
      </c>
      <c r="O138" s="354" t="s">
        <v>5461</v>
      </c>
      <c r="P138" s="354"/>
      <c r="Q138" s="354"/>
      <c r="R138" s="354"/>
      <c r="S138" s="354"/>
      <c r="T138" s="354"/>
      <c r="U138" s="354" t="s">
        <v>6418</v>
      </c>
      <c r="V138" s="354" t="s">
        <v>68</v>
      </c>
      <c r="W138" s="354" t="s">
        <v>68</v>
      </c>
      <c r="X138" s="354" t="s">
        <v>68</v>
      </c>
      <c r="Y138" s="354" t="s">
        <v>68</v>
      </c>
      <c r="Z138" s="354" t="s">
        <v>69</v>
      </c>
      <c r="AA138" s="354"/>
      <c r="AB138" s="354">
        <v>18000000011</v>
      </c>
      <c r="AC138" s="355">
        <v>25</v>
      </c>
      <c r="AD138" s="355">
        <v>0</v>
      </c>
      <c r="AE138" s="355">
        <v>0</v>
      </c>
      <c r="AF138" s="1043">
        <v>40</v>
      </c>
      <c r="AG138" s="1043">
        <v>0</v>
      </c>
      <c r="AH138" s="1043">
        <f t="shared" si="6"/>
        <v>40</v>
      </c>
      <c r="AI138" s="1043">
        <f t="shared" si="7"/>
        <v>42.800000000000004</v>
      </c>
    </row>
    <row r="139" spans="1:35" s="356" customFormat="1">
      <c r="A139" s="1051">
        <v>137</v>
      </c>
      <c r="B139" s="354" t="s">
        <v>6142</v>
      </c>
      <c r="C139" s="354" t="s">
        <v>6419</v>
      </c>
      <c r="D139" s="354" t="s">
        <v>6144</v>
      </c>
      <c r="E139" s="354" t="s">
        <v>6415</v>
      </c>
      <c r="F139" s="354" t="s">
        <v>19</v>
      </c>
      <c r="G139" s="354"/>
      <c r="H139" s="354"/>
      <c r="I139" s="354"/>
      <c r="J139" s="354"/>
      <c r="K139" s="354"/>
      <c r="L139" s="354"/>
      <c r="M139" s="354" t="s">
        <v>113</v>
      </c>
      <c r="N139" s="354" t="s">
        <v>113</v>
      </c>
      <c r="O139" s="354" t="s">
        <v>5461</v>
      </c>
      <c r="P139" s="354"/>
      <c r="Q139" s="354"/>
      <c r="R139" s="354"/>
      <c r="S139" s="354"/>
      <c r="T139" s="354"/>
      <c r="U139" s="354" t="s">
        <v>6420</v>
      </c>
      <c r="V139" s="354" t="s">
        <v>68</v>
      </c>
      <c r="W139" s="354" t="s">
        <v>68</v>
      </c>
      <c r="X139" s="354" t="s">
        <v>68</v>
      </c>
      <c r="Y139" s="354" t="s">
        <v>68</v>
      </c>
      <c r="Z139" s="354" t="s">
        <v>69</v>
      </c>
      <c r="AA139" s="354"/>
      <c r="AB139" s="354">
        <v>18000000011</v>
      </c>
      <c r="AC139" s="355">
        <v>25</v>
      </c>
      <c r="AD139" s="355">
        <v>0</v>
      </c>
      <c r="AE139" s="355">
        <v>0</v>
      </c>
      <c r="AF139" s="1043">
        <v>40</v>
      </c>
      <c r="AG139" s="1043">
        <v>0</v>
      </c>
      <c r="AH139" s="1043">
        <f t="shared" si="6"/>
        <v>40</v>
      </c>
      <c r="AI139" s="1043">
        <f t="shared" si="7"/>
        <v>42.800000000000004</v>
      </c>
    </row>
    <row r="140" spans="1:35" s="356" customFormat="1">
      <c r="A140" s="1051">
        <v>138</v>
      </c>
      <c r="B140" s="354" t="s">
        <v>6142</v>
      </c>
      <c r="C140" s="354" t="s">
        <v>6421</v>
      </c>
      <c r="D140" s="354" t="s">
        <v>6144</v>
      </c>
      <c r="E140" s="354" t="s">
        <v>6415</v>
      </c>
      <c r="F140" s="354" t="s">
        <v>19</v>
      </c>
      <c r="G140" s="354"/>
      <c r="H140" s="354"/>
      <c r="I140" s="354"/>
      <c r="J140" s="354"/>
      <c r="K140" s="354"/>
      <c r="L140" s="354"/>
      <c r="M140" s="354" t="s">
        <v>113</v>
      </c>
      <c r="N140" s="354" t="s">
        <v>113</v>
      </c>
      <c r="O140" s="354" t="s">
        <v>5461</v>
      </c>
      <c r="P140" s="354"/>
      <c r="Q140" s="354"/>
      <c r="R140" s="354"/>
      <c r="S140" s="354"/>
      <c r="T140" s="354"/>
      <c r="U140" s="354" t="s">
        <v>6422</v>
      </c>
      <c r="V140" s="354" t="s">
        <v>68</v>
      </c>
      <c r="W140" s="354" t="s">
        <v>68</v>
      </c>
      <c r="X140" s="354" t="s">
        <v>68</v>
      </c>
      <c r="Y140" s="354" t="s">
        <v>68</v>
      </c>
      <c r="Z140" s="354" t="s">
        <v>69</v>
      </c>
      <c r="AA140" s="354"/>
      <c r="AB140" s="354">
        <v>18000000011</v>
      </c>
      <c r="AC140" s="355">
        <v>25</v>
      </c>
      <c r="AD140" s="355">
        <v>0</v>
      </c>
      <c r="AE140" s="355">
        <v>0</v>
      </c>
      <c r="AF140" s="1043">
        <v>40</v>
      </c>
      <c r="AG140" s="1043">
        <v>0</v>
      </c>
      <c r="AH140" s="1043">
        <f t="shared" si="6"/>
        <v>40</v>
      </c>
      <c r="AI140" s="1043">
        <f t="shared" si="7"/>
        <v>42.800000000000004</v>
      </c>
    </row>
    <row r="141" spans="1:35" s="356" customFormat="1">
      <c r="A141" s="1051">
        <v>139</v>
      </c>
      <c r="B141" s="354" t="s">
        <v>6142</v>
      </c>
      <c r="C141" s="354" t="s">
        <v>6423</v>
      </c>
      <c r="D141" s="354" t="s">
        <v>6144</v>
      </c>
      <c r="E141" s="354" t="s">
        <v>6415</v>
      </c>
      <c r="F141" s="354" t="s">
        <v>19</v>
      </c>
      <c r="G141" s="354"/>
      <c r="H141" s="354"/>
      <c r="I141" s="354"/>
      <c r="J141" s="354"/>
      <c r="K141" s="354"/>
      <c r="L141" s="354"/>
      <c r="M141" s="354" t="s">
        <v>113</v>
      </c>
      <c r="N141" s="354" t="s">
        <v>113</v>
      </c>
      <c r="O141" s="354" t="s">
        <v>5461</v>
      </c>
      <c r="P141" s="354"/>
      <c r="Q141" s="354"/>
      <c r="R141" s="354"/>
      <c r="S141" s="354"/>
      <c r="T141" s="354"/>
      <c r="U141" s="354" t="s">
        <v>6424</v>
      </c>
      <c r="V141" s="354" t="s">
        <v>68</v>
      </c>
      <c r="W141" s="354" t="s">
        <v>68</v>
      </c>
      <c r="X141" s="354" t="s">
        <v>68</v>
      </c>
      <c r="Y141" s="354" t="s">
        <v>68</v>
      </c>
      <c r="Z141" s="354" t="s">
        <v>69</v>
      </c>
      <c r="AA141" s="354"/>
      <c r="AB141" s="354">
        <v>18000000011</v>
      </c>
      <c r="AC141" s="355">
        <v>25</v>
      </c>
      <c r="AD141" s="355">
        <v>0</v>
      </c>
      <c r="AE141" s="355">
        <v>0</v>
      </c>
      <c r="AF141" s="1043">
        <v>40</v>
      </c>
      <c r="AG141" s="1043">
        <v>0</v>
      </c>
      <c r="AH141" s="1043">
        <f t="shared" si="6"/>
        <v>40</v>
      </c>
      <c r="AI141" s="1043">
        <f t="shared" si="7"/>
        <v>42.800000000000004</v>
      </c>
    </row>
    <row r="142" spans="1:35" s="356" customFormat="1">
      <c r="A142" s="1051">
        <v>140</v>
      </c>
      <c r="B142" s="354" t="s">
        <v>6142</v>
      </c>
      <c r="C142" s="354" t="s">
        <v>6425</v>
      </c>
      <c r="D142" s="354" t="s">
        <v>6144</v>
      </c>
      <c r="E142" s="354" t="s">
        <v>6415</v>
      </c>
      <c r="F142" s="354" t="s">
        <v>19</v>
      </c>
      <c r="G142" s="354"/>
      <c r="H142" s="354"/>
      <c r="I142" s="354"/>
      <c r="J142" s="354"/>
      <c r="K142" s="354"/>
      <c r="L142" s="354"/>
      <c r="M142" s="354" t="s">
        <v>113</v>
      </c>
      <c r="N142" s="354" t="s">
        <v>113</v>
      </c>
      <c r="O142" s="354" t="s">
        <v>5461</v>
      </c>
      <c r="P142" s="354"/>
      <c r="Q142" s="354"/>
      <c r="R142" s="354"/>
      <c r="S142" s="354"/>
      <c r="T142" s="354"/>
      <c r="U142" s="354" t="s">
        <v>6426</v>
      </c>
      <c r="V142" s="354" t="s">
        <v>68</v>
      </c>
      <c r="W142" s="354" t="s">
        <v>68</v>
      </c>
      <c r="X142" s="354" t="s">
        <v>68</v>
      </c>
      <c r="Y142" s="354" t="s">
        <v>68</v>
      </c>
      <c r="Z142" s="354" t="s">
        <v>69</v>
      </c>
      <c r="AA142" s="354"/>
      <c r="AB142" s="354">
        <v>18000000011</v>
      </c>
      <c r="AC142" s="355">
        <v>25</v>
      </c>
      <c r="AD142" s="355">
        <v>0</v>
      </c>
      <c r="AE142" s="355">
        <v>0</v>
      </c>
      <c r="AF142" s="1043">
        <v>40</v>
      </c>
      <c r="AG142" s="1043">
        <v>0</v>
      </c>
      <c r="AH142" s="1043">
        <f t="shared" si="6"/>
        <v>40</v>
      </c>
      <c r="AI142" s="1043">
        <f t="shared" si="7"/>
        <v>42.800000000000004</v>
      </c>
    </row>
    <row r="143" spans="1:35" s="356" customFormat="1">
      <c r="A143" s="1051">
        <v>141</v>
      </c>
      <c r="B143" s="354" t="s">
        <v>6142</v>
      </c>
      <c r="C143" s="354" t="s">
        <v>6427</v>
      </c>
      <c r="D143" s="354" t="s">
        <v>6144</v>
      </c>
      <c r="E143" s="354" t="s">
        <v>6415</v>
      </c>
      <c r="F143" s="354" t="s">
        <v>19</v>
      </c>
      <c r="G143" s="354"/>
      <c r="H143" s="354"/>
      <c r="I143" s="354"/>
      <c r="J143" s="354"/>
      <c r="K143" s="354"/>
      <c r="L143" s="354"/>
      <c r="M143" s="354" t="s">
        <v>113</v>
      </c>
      <c r="N143" s="354" t="s">
        <v>113</v>
      </c>
      <c r="O143" s="354" t="s">
        <v>5461</v>
      </c>
      <c r="P143" s="354"/>
      <c r="Q143" s="354"/>
      <c r="R143" s="354"/>
      <c r="S143" s="354"/>
      <c r="T143" s="354"/>
      <c r="U143" s="354" t="s">
        <v>6428</v>
      </c>
      <c r="V143" s="354" t="s">
        <v>68</v>
      </c>
      <c r="W143" s="354" t="s">
        <v>68</v>
      </c>
      <c r="X143" s="354" t="s">
        <v>68</v>
      </c>
      <c r="Y143" s="354" t="s">
        <v>68</v>
      </c>
      <c r="Z143" s="354" t="s">
        <v>69</v>
      </c>
      <c r="AA143" s="354"/>
      <c r="AB143" s="354">
        <v>18000000011</v>
      </c>
      <c r="AC143" s="355">
        <v>25</v>
      </c>
      <c r="AD143" s="355">
        <v>0</v>
      </c>
      <c r="AE143" s="355">
        <v>0</v>
      </c>
      <c r="AF143" s="1043">
        <v>40</v>
      </c>
      <c r="AG143" s="1043">
        <v>0</v>
      </c>
      <c r="AH143" s="1043">
        <f t="shared" si="6"/>
        <v>40</v>
      </c>
      <c r="AI143" s="1043">
        <f t="shared" si="7"/>
        <v>42.800000000000004</v>
      </c>
    </row>
    <row r="144" spans="1:35" s="356" customFormat="1">
      <c r="A144" s="1051">
        <v>142</v>
      </c>
      <c r="B144" s="354" t="s">
        <v>6142</v>
      </c>
      <c r="C144" s="354" t="s">
        <v>6429</v>
      </c>
      <c r="D144" s="354" t="s">
        <v>6144</v>
      </c>
      <c r="E144" s="354" t="s">
        <v>6415</v>
      </c>
      <c r="F144" s="354" t="s">
        <v>19</v>
      </c>
      <c r="G144" s="354"/>
      <c r="H144" s="354"/>
      <c r="I144" s="354"/>
      <c r="J144" s="354"/>
      <c r="K144" s="354"/>
      <c r="L144" s="354"/>
      <c r="M144" s="354" t="s">
        <v>113</v>
      </c>
      <c r="N144" s="354" t="s">
        <v>113</v>
      </c>
      <c r="O144" s="354" t="s">
        <v>5461</v>
      </c>
      <c r="P144" s="354"/>
      <c r="Q144" s="354"/>
      <c r="R144" s="354"/>
      <c r="S144" s="354"/>
      <c r="T144" s="354"/>
      <c r="U144" s="354" t="s">
        <v>6430</v>
      </c>
      <c r="V144" s="354" t="s">
        <v>68</v>
      </c>
      <c r="W144" s="354" t="s">
        <v>68</v>
      </c>
      <c r="X144" s="354" t="s">
        <v>68</v>
      </c>
      <c r="Y144" s="354" t="s">
        <v>68</v>
      </c>
      <c r="Z144" s="354" t="s">
        <v>69</v>
      </c>
      <c r="AA144" s="354"/>
      <c r="AB144" s="354">
        <v>18000000011</v>
      </c>
      <c r="AC144" s="355">
        <v>25</v>
      </c>
      <c r="AD144" s="355">
        <v>0</v>
      </c>
      <c r="AE144" s="355">
        <v>0</v>
      </c>
      <c r="AF144" s="1043">
        <v>40</v>
      </c>
      <c r="AG144" s="1043">
        <v>0</v>
      </c>
      <c r="AH144" s="1043">
        <f t="shared" si="6"/>
        <v>40</v>
      </c>
      <c r="AI144" s="1043">
        <f t="shared" si="7"/>
        <v>42.800000000000004</v>
      </c>
    </row>
    <row r="145" spans="1:35" s="356" customFormat="1">
      <c r="A145" s="1051">
        <v>143</v>
      </c>
      <c r="B145" s="354" t="s">
        <v>6142</v>
      </c>
      <c r="C145" s="354" t="s">
        <v>6431</v>
      </c>
      <c r="D145" s="354" t="s">
        <v>6144</v>
      </c>
      <c r="E145" s="354" t="s">
        <v>6415</v>
      </c>
      <c r="F145" s="354" t="s">
        <v>19</v>
      </c>
      <c r="G145" s="354"/>
      <c r="H145" s="354"/>
      <c r="I145" s="354"/>
      <c r="J145" s="354"/>
      <c r="K145" s="354"/>
      <c r="L145" s="354"/>
      <c r="M145" s="354" t="s">
        <v>113</v>
      </c>
      <c r="N145" s="354" t="s">
        <v>113</v>
      </c>
      <c r="O145" s="354" t="s">
        <v>5461</v>
      </c>
      <c r="P145" s="354"/>
      <c r="Q145" s="354"/>
      <c r="R145" s="354"/>
      <c r="S145" s="354"/>
      <c r="T145" s="354"/>
      <c r="U145" s="354" t="s">
        <v>6432</v>
      </c>
      <c r="V145" s="354" t="s">
        <v>68</v>
      </c>
      <c r="W145" s="354" t="s">
        <v>68</v>
      </c>
      <c r="X145" s="354" t="s">
        <v>68</v>
      </c>
      <c r="Y145" s="354" t="s">
        <v>68</v>
      </c>
      <c r="Z145" s="354" t="s">
        <v>69</v>
      </c>
      <c r="AA145" s="354"/>
      <c r="AB145" s="354">
        <v>18000000011</v>
      </c>
      <c r="AC145" s="355">
        <v>25</v>
      </c>
      <c r="AD145" s="355">
        <v>0</v>
      </c>
      <c r="AE145" s="355">
        <v>0</v>
      </c>
      <c r="AF145" s="1043">
        <v>40</v>
      </c>
      <c r="AG145" s="1043">
        <v>0</v>
      </c>
      <c r="AH145" s="1043">
        <f t="shared" si="6"/>
        <v>40</v>
      </c>
      <c r="AI145" s="1043">
        <f t="shared" si="7"/>
        <v>42.800000000000004</v>
      </c>
    </row>
    <row r="146" spans="1:35" s="356" customFormat="1">
      <c r="A146" s="1051">
        <v>144</v>
      </c>
      <c r="B146" s="354" t="s">
        <v>6142</v>
      </c>
      <c r="C146" s="354" t="s">
        <v>6433</v>
      </c>
      <c r="D146" s="354" t="s">
        <v>6144</v>
      </c>
      <c r="E146" s="354" t="s">
        <v>6415</v>
      </c>
      <c r="F146" s="354" t="s">
        <v>19</v>
      </c>
      <c r="G146" s="354"/>
      <c r="H146" s="354"/>
      <c r="I146" s="354"/>
      <c r="J146" s="354"/>
      <c r="K146" s="354"/>
      <c r="L146" s="354"/>
      <c r="M146" s="354" t="s">
        <v>113</v>
      </c>
      <c r="N146" s="354" t="s">
        <v>113</v>
      </c>
      <c r="O146" s="354" t="s">
        <v>5461</v>
      </c>
      <c r="P146" s="354"/>
      <c r="Q146" s="354"/>
      <c r="R146" s="354"/>
      <c r="S146" s="354"/>
      <c r="T146" s="354"/>
      <c r="U146" s="354" t="s">
        <v>6434</v>
      </c>
      <c r="V146" s="354" t="s">
        <v>68</v>
      </c>
      <c r="W146" s="354" t="s">
        <v>68</v>
      </c>
      <c r="X146" s="354" t="s">
        <v>68</v>
      </c>
      <c r="Y146" s="354" t="s">
        <v>68</v>
      </c>
      <c r="Z146" s="354" t="s">
        <v>69</v>
      </c>
      <c r="AA146" s="354"/>
      <c r="AB146" s="354">
        <v>18000000011</v>
      </c>
      <c r="AC146" s="355">
        <v>25</v>
      </c>
      <c r="AD146" s="355">
        <v>0</v>
      </c>
      <c r="AE146" s="355">
        <v>0</v>
      </c>
      <c r="AF146" s="1043">
        <v>40</v>
      </c>
      <c r="AG146" s="1043">
        <v>0</v>
      </c>
      <c r="AH146" s="1043">
        <f t="shared" si="6"/>
        <v>40</v>
      </c>
      <c r="AI146" s="1043">
        <f t="shared" si="7"/>
        <v>42.800000000000004</v>
      </c>
    </row>
    <row r="147" spans="1:35" s="356" customFormat="1">
      <c r="A147" s="1051">
        <v>145</v>
      </c>
      <c r="B147" s="354" t="s">
        <v>6142</v>
      </c>
      <c r="C147" s="354" t="s">
        <v>6435</v>
      </c>
      <c r="D147" s="354" t="s">
        <v>6144</v>
      </c>
      <c r="E147" s="354" t="s">
        <v>6415</v>
      </c>
      <c r="F147" s="354" t="s">
        <v>19</v>
      </c>
      <c r="G147" s="354"/>
      <c r="H147" s="354"/>
      <c r="I147" s="354"/>
      <c r="J147" s="354"/>
      <c r="K147" s="354"/>
      <c r="L147" s="354"/>
      <c r="M147" s="354" t="s">
        <v>113</v>
      </c>
      <c r="N147" s="354" t="s">
        <v>113</v>
      </c>
      <c r="O147" s="354" t="s">
        <v>5461</v>
      </c>
      <c r="P147" s="354"/>
      <c r="Q147" s="354"/>
      <c r="R147" s="354"/>
      <c r="S147" s="354"/>
      <c r="T147" s="354"/>
      <c r="U147" s="354" t="s">
        <v>6436</v>
      </c>
      <c r="V147" s="354" t="s">
        <v>68</v>
      </c>
      <c r="W147" s="354" t="s">
        <v>68</v>
      </c>
      <c r="X147" s="354" t="s">
        <v>68</v>
      </c>
      <c r="Y147" s="354" t="s">
        <v>68</v>
      </c>
      <c r="Z147" s="354" t="s">
        <v>69</v>
      </c>
      <c r="AA147" s="354"/>
      <c r="AB147" s="354">
        <v>18000000011</v>
      </c>
      <c r="AC147" s="355">
        <v>25</v>
      </c>
      <c r="AD147" s="355">
        <v>0</v>
      </c>
      <c r="AE147" s="355">
        <v>0</v>
      </c>
      <c r="AF147" s="1043">
        <v>40</v>
      </c>
      <c r="AG147" s="1043">
        <v>0</v>
      </c>
      <c r="AH147" s="1043">
        <f t="shared" si="6"/>
        <v>40</v>
      </c>
      <c r="AI147" s="1043">
        <f t="shared" si="7"/>
        <v>42.800000000000004</v>
      </c>
    </row>
    <row r="148" spans="1:35" s="356" customFormat="1">
      <c r="A148" s="1051">
        <v>146</v>
      </c>
      <c r="B148" s="354" t="s">
        <v>6142</v>
      </c>
      <c r="C148" s="354" t="s">
        <v>6437</v>
      </c>
      <c r="D148" s="354" t="s">
        <v>6144</v>
      </c>
      <c r="E148" s="354" t="s">
        <v>6415</v>
      </c>
      <c r="F148" s="354" t="s">
        <v>19</v>
      </c>
      <c r="G148" s="354"/>
      <c r="H148" s="354"/>
      <c r="I148" s="354"/>
      <c r="J148" s="354"/>
      <c r="K148" s="354"/>
      <c r="L148" s="354"/>
      <c r="M148" s="354" t="s">
        <v>113</v>
      </c>
      <c r="N148" s="354" t="s">
        <v>113</v>
      </c>
      <c r="O148" s="354" t="s">
        <v>5461</v>
      </c>
      <c r="P148" s="354"/>
      <c r="Q148" s="354"/>
      <c r="R148" s="354"/>
      <c r="S148" s="354"/>
      <c r="T148" s="354"/>
      <c r="U148" s="354" t="s">
        <v>6438</v>
      </c>
      <c r="V148" s="354" t="s">
        <v>68</v>
      </c>
      <c r="W148" s="354" t="s">
        <v>68</v>
      </c>
      <c r="X148" s="354" t="s">
        <v>68</v>
      </c>
      <c r="Y148" s="354" t="s">
        <v>68</v>
      </c>
      <c r="Z148" s="354" t="s">
        <v>69</v>
      </c>
      <c r="AA148" s="354"/>
      <c r="AB148" s="354">
        <v>18000000011</v>
      </c>
      <c r="AC148" s="355">
        <v>25</v>
      </c>
      <c r="AD148" s="355">
        <v>0</v>
      </c>
      <c r="AE148" s="355">
        <v>0</v>
      </c>
      <c r="AF148" s="1043">
        <v>40</v>
      </c>
      <c r="AG148" s="1043">
        <v>0</v>
      </c>
      <c r="AH148" s="1043">
        <f t="shared" si="6"/>
        <v>40</v>
      </c>
      <c r="AI148" s="1043">
        <f t="shared" si="7"/>
        <v>42.800000000000004</v>
      </c>
    </row>
    <row r="149" spans="1:35" s="356" customFormat="1">
      <c r="A149" s="1051">
        <v>147</v>
      </c>
      <c r="B149" s="354" t="s">
        <v>6142</v>
      </c>
      <c r="C149" s="354" t="s">
        <v>6439</v>
      </c>
      <c r="D149" s="354" t="s">
        <v>6144</v>
      </c>
      <c r="E149" s="354" t="s">
        <v>6415</v>
      </c>
      <c r="F149" s="354" t="s">
        <v>19</v>
      </c>
      <c r="G149" s="354"/>
      <c r="H149" s="354"/>
      <c r="I149" s="354"/>
      <c r="J149" s="354"/>
      <c r="K149" s="354"/>
      <c r="L149" s="354"/>
      <c r="M149" s="354" t="s">
        <v>113</v>
      </c>
      <c r="N149" s="354" t="s">
        <v>113</v>
      </c>
      <c r="O149" s="354" t="s">
        <v>5461</v>
      </c>
      <c r="P149" s="354"/>
      <c r="Q149" s="354"/>
      <c r="R149" s="354"/>
      <c r="S149" s="354"/>
      <c r="T149" s="354"/>
      <c r="U149" s="354" t="s">
        <v>6440</v>
      </c>
      <c r="V149" s="354" t="s">
        <v>68</v>
      </c>
      <c r="W149" s="354" t="s">
        <v>68</v>
      </c>
      <c r="X149" s="354" t="s">
        <v>68</v>
      </c>
      <c r="Y149" s="354" t="s">
        <v>68</v>
      </c>
      <c r="Z149" s="354" t="s">
        <v>69</v>
      </c>
      <c r="AA149" s="354"/>
      <c r="AB149" s="354">
        <v>18000000011</v>
      </c>
      <c r="AC149" s="355">
        <v>25</v>
      </c>
      <c r="AD149" s="355">
        <v>0</v>
      </c>
      <c r="AE149" s="355">
        <v>0</v>
      </c>
      <c r="AF149" s="1043">
        <v>40</v>
      </c>
      <c r="AG149" s="1043">
        <v>0</v>
      </c>
      <c r="AH149" s="1043">
        <f t="shared" si="6"/>
        <v>40</v>
      </c>
      <c r="AI149" s="1043">
        <f t="shared" si="7"/>
        <v>42.800000000000004</v>
      </c>
    </row>
    <row r="150" spans="1:35" s="356" customFormat="1">
      <c r="A150" s="1051">
        <v>148</v>
      </c>
      <c r="B150" s="354" t="s">
        <v>6142</v>
      </c>
      <c r="C150" s="354" t="s">
        <v>6441</v>
      </c>
      <c r="D150" s="354" t="s">
        <v>6144</v>
      </c>
      <c r="E150" s="354" t="s">
        <v>6415</v>
      </c>
      <c r="F150" s="354" t="s">
        <v>19</v>
      </c>
      <c r="G150" s="354"/>
      <c r="H150" s="354"/>
      <c r="I150" s="354"/>
      <c r="J150" s="354"/>
      <c r="K150" s="354"/>
      <c r="L150" s="354"/>
      <c r="M150" s="354" t="s">
        <v>113</v>
      </c>
      <c r="N150" s="354" t="s">
        <v>113</v>
      </c>
      <c r="O150" s="354" t="s">
        <v>5461</v>
      </c>
      <c r="P150" s="354"/>
      <c r="Q150" s="354"/>
      <c r="R150" s="354"/>
      <c r="S150" s="354"/>
      <c r="T150" s="354"/>
      <c r="U150" s="354" t="s">
        <v>6442</v>
      </c>
      <c r="V150" s="354" t="s">
        <v>68</v>
      </c>
      <c r="W150" s="354" t="s">
        <v>68</v>
      </c>
      <c r="X150" s="354" t="s">
        <v>68</v>
      </c>
      <c r="Y150" s="354" t="s">
        <v>68</v>
      </c>
      <c r="Z150" s="354" t="s">
        <v>69</v>
      </c>
      <c r="AA150" s="354"/>
      <c r="AB150" s="354">
        <v>18000000011</v>
      </c>
      <c r="AC150" s="355">
        <v>25</v>
      </c>
      <c r="AD150" s="355">
        <v>0</v>
      </c>
      <c r="AE150" s="355">
        <v>0</v>
      </c>
      <c r="AF150" s="1043">
        <v>40</v>
      </c>
      <c r="AG150" s="1043">
        <v>0</v>
      </c>
      <c r="AH150" s="1043">
        <f t="shared" si="6"/>
        <v>40</v>
      </c>
      <c r="AI150" s="1043">
        <f t="shared" si="7"/>
        <v>42.800000000000004</v>
      </c>
    </row>
    <row r="151" spans="1:35" s="356" customFormat="1">
      <c r="A151" s="1051">
        <v>149</v>
      </c>
      <c r="B151" s="354" t="s">
        <v>6142</v>
      </c>
      <c r="C151" s="354" t="s">
        <v>6443</v>
      </c>
      <c r="D151" s="354" t="s">
        <v>6144</v>
      </c>
      <c r="E151" s="354" t="s">
        <v>6415</v>
      </c>
      <c r="F151" s="354" t="s">
        <v>19</v>
      </c>
      <c r="G151" s="354"/>
      <c r="H151" s="354"/>
      <c r="I151" s="354"/>
      <c r="J151" s="354"/>
      <c r="K151" s="354"/>
      <c r="L151" s="354"/>
      <c r="M151" s="354" t="s">
        <v>113</v>
      </c>
      <c r="N151" s="354" t="s">
        <v>113</v>
      </c>
      <c r="O151" s="354" t="s">
        <v>5461</v>
      </c>
      <c r="P151" s="354"/>
      <c r="Q151" s="354"/>
      <c r="R151" s="354"/>
      <c r="S151" s="354"/>
      <c r="T151" s="354"/>
      <c r="U151" s="354" t="s">
        <v>6444</v>
      </c>
      <c r="V151" s="354" t="s">
        <v>68</v>
      </c>
      <c r="W151" s="354" t="s">
        <v>68</v>
      </c>
      <c r="X151" s="354" t="s">
        <v>68</v>
      </c>
      <c r="Y151" s="354" t="s">
        <v>68</v>
      </c>
      <c r="Z151" s="354" t="s">
        <v>69</v>
      </c>
      <c r="AA151" s="354"/>
      <c r="AB151" s="354">
        <v>18000000011</v>
      </c>
      <c r="AC151" s="355">
        <v>25</v>
      </c>
      <c r="AD151" s="355">
        <v>0</v>
      </c>
      <c r="AE151" s="355">
        <v>0</v>
      </c>
      <c r="AF151" s="1043">
        <v>40</v>
      </c>
      <c r="AG151" s="1043">
        <v>0</v>
      </c>
      <c r="AH151" s="1043">
        <f t="shared" si="6"/>
        <v>40</v>
      </c>
      <c r="AI151" s="1043">
        <f t="shared" si="7"/>
        <v>42.800000000000004</v>
      </c>
    </row>
    <row r="152" spans="1:35" s="356" customFormat="1">
      <c r="A152" s="1051">
        <v>150</v>
      </c>
      <c r="B152" s="354" t="s">
        <v>6142</v>
      </c>
      <c r="C152" s="354" t="s">
        <v>6445</v>
      </c>
      <c r="D152" s="354" t="s">
        <v>6144</v>
      </c>
      <c r="E152" s="354" t="s">
        <v>6415</v>
      </c>
      <c r="F152" s="354" t="s">
        <v>19</v>
      </c>
      <c r="G152" s="354"/>
      <c r="H152" s="354"/>
      <c r="I152" s="354"/>
      <c r="J152" s="354"/>
      <c r="K152" s="354"/>
      <c r="L152" s="354"/>
      <c r="M152" s="354" t="s">
        <v>113</v>
      </c>
      <c r="N152" s="354" t="s">
        <v>113</v>
      </c>
      <c r="O152" s="354" t="s">
        <v>5461</v>
      </c>
      <c r="P152" s="354"/>
      <c r="Q152" s="354"/>
      <c r="R152" s="354"/>
      <c r="S152" s="354"/>
      <c r="T152" s="354"/>
      <c r="U152" s="354" t="s">
        <v>6446</v>
      </c>
      <c r="V152" s="354" t="s">
        <v>68</v>
      </c>
      <c r="W152" s="354" t="s">
        <v>68</v>
      </c>
      <c r="X152" s="354" t="s">
        <v>68</v>
      </c>
      <c r="Y152" s="354" t="s">
        <v>68</v>
      </c>
      <c r="Z152" s="354" t="s">
        <v>69</v>
      </c>
      <c r="AA152" s="354"/>
      <c r="AB152" s="354">
        <v>18000000011</v>
      </c>
      <c r="AC152" s="355">
        <v>25</v>
      </c>
      <c r="AD152" s="355">
        <v>0</v>
      </c>
      <c r="AE152" s="355">
        <v>0</v>
      </c>
      <c r="AF152" s="1043">
        <v>40</v>
      </c>
      <c r="AG152" s="1043">
        <v>0</v>
      </c>
      <c r="AH152" s="1043">
        <f t="shared" si="6"/>
        <v>40</v>
      </c>
      <c r="AI152" s="1043">
        <f t="shared" si="7"/>
        <v>42.800000000000004</v>
      </c>
    </row>
    <row r="153" spans="1:35" s="356" customFormat="1">
      <c r="A153" s="1051">
        <v>151</v>
      </c>
      <c r="B153" s="354" t="s">
        <v>6142</v>
      </c>
      <c r="C153" s="354" t="s">
        <v>6447</v>
      </c>
      <c r="D153" s="354" t="s">
        <v>6144</v>
      </c>
      <c r="E153" s="354" t="s">
        <v>6415</v>
      </c>
      <c r="F153" s="354" t="s">
        <v>19</v>
      </c>
      <c r="G153" s="354"/>
      <c r="H153" s="354"/>
      <c r="I153" s="354"/>
      <c r="J153" s="354"/>
      <c r="K153" s="354"/>
      <c r="L153" s="354"/>
      <c r="M153" s="354" t="s">
        <v>113</v>
      </c>
      <c r="N153" s="354" t="s">
        <v>113</v>
      </c>
      <c r="O153" s="354" t="s">
        <v>5461</v>
      </c>
      <c r="P153" s="354"/>
      <c r="Q153" s="354"/>
      <c r="R153" s="354"/>
      <c r="S153" s="354"/>
      <c r="T153" s="354"/>
      <c r="U153" s="354" t="s">
        <v>6448</v>
      </c>
      <c r="V153" s="354" t="s">
        <v>68</v>
      </c>
      <c r="W153" s="354" t="s">
        <v>68</v>
      </c>
      <c r="X153" s="354" t="s">
        <v>68</v>
      </c>
      <c r="Y153" s="354" t="s">
        <v>68</v>
      </c>
      <c r="Z153" s="354" t="s">
        <v>69</v>
      </c>
      <c r="AA153" s="354"/>
      <c r="AB153" s="354">
        <v>18000000011</v>
      </c>
      <c r="AC153" s="355">
        <v>25</v>
      </c>
      <c r="AD153" s="355">
        <v>0</v>
      </c>
      <c r="AE153" s="355">
        <v>0</v>
      </c>
      <c r="AF153" s="1043">
        <v>40</v>
      </c>
      <c r="AG153" s="1043">
        <v>0</v>
      </c>
      <c r="AH153" s="1043">
        <f t="shared" si="6"/>
        <v>40</v>
      </c>
      <c r="AI153" s="1043">
        <f t="shared" si="7"/>
        <v>42.800000000000004</v>
      </c>
    </row>
    <row r="154" spans="1:35" s="356" customFormat="1">
      <c r="A154" s="1051">
        <v>152</v>
      </c>
      <c r="B154" s="354" t="s">
        <v>6142</v>
      </c>
      <c r="C154" s="354" t="s">
        <v>6449</v>
      </c>
      <c r="D154" s="354" t="s">
        <v>6144</v>
      </c>
      <c r="E154" s="354" t="s">
        <v>6415</v>
      </c>
      <c r="F154" s="354" t="s">
        <v>19</v>
      </c>
      <c r="G154" s="354"/>
      <c r="H154" s="354"/>
      <c r="I154" s="354"/>
      <c r="J154" s="354"/>
      <c r="K154" s="354"/>
      <c r="L154" s="354"/>
      <c r="M154" s="354" t="s">
        <v>113</v>
      </c>
      <c r="N154" s="354" t="s">
        <v>113</v>
      </c>
      <c r="O154" s="354" t="s">
        <v>5461</v>
      </c>
      <c r="P154" s="354"/>
      <c r="Q154" s="354"/>
      <c r="R154" s="354"/>
      <c r="S154" s="354"/>
      <c r="T154" s="354"/>
      <c r="U154" s="354" t="s">
        <v>6450</v>
      </c>
      <c r="V154" s="354" t="s">
        <v>68</v>
      </c>
      <c r="W154" s="354" t="s">
        <v>68</v>
      </c>
      <c r="X154" s="354" t="s">
        <v>68</v>
      </c>
      <c r="Y154" s="354" t="s">
        <v>68</v>
      </c>
      <c r="Z154" s="354" t="s">
        <v>69</v>
      </c>
      <c r="AA154" s="354"/>
      <c r="AB154" s="354">
        <v>18000000011</v>
      </c>
      <c r="AC154" s="355">
        <v>25</v>
      </c>
      <c r="AD154" s="355">
        <v>0</v>
      </c>
      <c r="AE154" s="355">
        <v>0</v>
      </c>
      <c r="AF154" s="1043">
        <v>40</v>
      </c>
      <c r="AG154" s="1043">
        <v>0</v>
      </c>
      <c r="AH154" s="1043">
        <f t="shared" si="6"/>
        <v>40</v>
      </c>
      <c r="AI154" s="1043">
        <f t="shared" si="7"/>
        <v>42.800000000000004</v>
      </c>
    </row>
    <row r="155" spans="1:35" s="356" customFormat="1">
      <c r="A155" s="1051">
        <v>153</v>
      </c>
      <c r="B155" s="354" t="s">
        <v>6142</v>
      </c>
      <c r="C155" s="354" t="s">
        <v>6451</v>
      </c>
      <c r="D155" s="354" t="s">
        <v>6144</v>
      </c>
      <c r="E155" s="354" t="s">
        <v>6415</v>
      </c>
      <c r="F155" s="354" t="s">
        <v>19</v>
      </c>
      <c r="G155" s="354"/>
      <c r="H155" s="354"/>
      <c r="I155" s="354"/>
      <c r="J155" s="354"/>
      <c r="K155" s="354"/>
      <c r="L155" s="354"/>
      <c r="M155" s="354" t="s">
        <v>113</v>
      </c>
      <c r="N155" s="354" t="s">
        <v>113</v>
      </c>
      <c r="O155" s="354" t="s">
        <v>5461</v>
      </c>
      <c r="P155" s="354"/>
      <c r="Q155" s="354"/>
      <c r="R155" s="354"/>
      <c r="S155" s="354"/>
      <c r="T155" s="354"/>
      <c r="U155" s="354" t="s">
        <v>6452</v>
      </c>
      <c r="V155" s="354" t="s">
        <v>68</v>
      </c>
      <c r="W155" s="354" t="s">
        <v>68</v>
      </c>
      <c r="X155" s="354" t="s">
        <v>68</v>
      </c>
      <c r="Y155" s="354" t="s">
        <v>68</v>
      </c>
      <c r="Z155" s="354" t="s">
        <v>69</v>
      </c>
      <c r="AA155" s="354"/>
      <c r="AB155" s="354">
        <v>18000000011</v>
      </c>
      <c r="AC155" s="355">
        <v>25</v>
      </c>
      <c r="AD155" s="355">
        <v>0</v>
      </c>
      <c r="AE155" s="355">
        <v>0</v>
      </c>
      <c r="AF155" s="1043">
        <v>40</v>
      </c>
      <c r="AG155" s="1043">
        <v>0</v>
      </c>
      <c r="AH155" s="1043">
        <f t="shared" si="6"/>
        <v>40</v>
      </c>
      <c r="AI155" s="1043">
        <f t="shared" si="7"/>
        <v>42.800000000000004</v>
      </c>
    </row>
    <row r="156" spans="1:35" s="356" customFormat="1">
      <c r="A156" s="1051">
        <v>154</v>
      </c>
      <c r="B156" s="354" t="s">
        <v>6142</v>
      </c>
      <c r="C156" s="354" t="s">
        <v>6453</v>
      </c>
      <c r="D156" s="354" t="s">
        <v>6144</v>
      </c>
      <c r="E156" s="354" t="s">
        <v>6415</v>
      </c>
      <c r="F156" s="354" t="s">
        <v>19</v>
      </c>
      <c r="G156" s="354"/>
      <c r="H156" s="354"/>
      <c r="I156" s="354"/>
      <c r="J156" s="354"/>
      <c r="K156" s="354"/>
      <c r="L156" s="354"/>
      <c r="M156" s="354" t="s">
        <v>113</v>
      </c>
      <c r="N156" s="354" t="s">
        <v>113</v>
      </c>
      <c r="O156" s="354" t="s">
        <v>5461</v>
      </c>
      <c r="P156" s="354"/>
      <c r="Q156" s="354"/>
      <c r="R156" s="354"/>
      <c r="S156" s="354"/>
      <c r="T156" s="354"/>
      <c r="U156" s="354" t="s">
        <v>6454</v>
      </c>
      <c r="V156" s="354" t="s">
        <v>68</v>
      </c>
      <c r="W156" s="354" t="s">
        <v>68</v>
      </c>
      <c r="X156" s="354" t="s">
        <v>68</v>
      </c>
      <c r="Y156" s="354" t="s">
        <v>68</v>
      </c>
      <c r="Z156" s="354" t="s">
        <v>69</v>
      </c>
      <c r="AA156" s="354"/>
      <c r="AB156" s="354">
        <v>18000000011</v>
      </c>
      <c r="AC156" s="355">
        <v>25</v>
      </c>
      <c r="AD156" s="355">
        <v>0</v>
      </c>
      <c r="AE156" s="355">
        <v>0</v>
      </c>
      <c r="AF156" s="1043">
        <v>40</v>
      </c>
      <c r="AG156" s="1043">
        <v>0</v>
      </c>
      <c r="AH156" s="1043">
        <f t="shared" si="6"/>
        <v>40</v>
      </c>
      <c r="AI156" s="1043">
        <f t="shared" si="7"/>
        <v>42.800000000000004</v>
      </c>
    </row>
    <row r="157" spans="1:35" s="356" customFormat="1">
      <c r="A157" s="1051">
        <v>155</v>
      </c>
      <c r="B157" s="354" t="s">
        <v>6142</v>
      </c>
      <c r="C157" s="354" t="s">
        <v>6455</v>
      </c>
      <c r="D157" s="354" t="s">
        <v>6144</v>
      </c>
      <c r="E157" s="354" t="s">
        <v>6415</v>
      </c>
      <c r="F157" s="354" t="s">
        <v>19</v>
      </c>
      <c r="G157" s="354"/>
      <c r="H157" s="354"/>
      <c r="I157" s="354"/>
      <c r="J157" s="354"/>
      <c r="K157" s="354"/>
      <c r="L157" s="354"/>
      <c r="M157" s="354" t="s">
        <v>113</v>
      </c>
      <c r="N157" s="354" t="s">
        <v>113</v>
      </c>
      <c r="O157" s="354" t="s">
        <v>5461</v>
      </c>
      <c r="P157" s="354"/>
      <c r="Q157" s="354"/>
      <c r="R157" s="354"/>
      <c r="S157" s="354"/>
      <c r="T157" s="354"/>
      <c r="U157" s="354" t="s">
        <v>6456</v>
      </c>
      <c r="V157" s="354" t="s">
        <v>68</v>
      </c>
      <c r="W157" s="354" t="s">
        <v>68</v>
      </c>
      <c r="X157" s="354" t="s">
        <v>68</v>
      </c>
      <c r="Y157" s="354" t="s">
        <v>68</v>
      </c>
      <c r="Z157" s="354" t="s">
        <v>69</v>
      </c>
      <c r="AA157" s="354"/>
      <c r="AB157" s="354">
        <v>18000000011</v>
      </c>
      <c r="AC157" s="355">
        <v>25</v>
      </c>
      <c r="AD157" s="355">
        <v>0</v>
      </c>
      <c r="AE157" s="355">
        <v>0</v>
      </c>
      <c r="AF157" s="1043">
        <v>40</v>
      </c>
      <c r="AG157" s="1043">
        <v>0</v>
      </c>
      <c r="AH157" s="1043">
        <f t="shared" si="6"/>
        <v>40</v>
      </c>
      <c r="AI157" s="1043">
        <f t="shared" si="7"/>
        <v>42.800000000000004</v>
      </c>
    </row>
    <row r="158" spans="1:35" s="356" customFormat="1">
      <c r="A158" s="1051">
        <v>156</v>
      </c>
      <c r="B158" s="354" t="s">
        <v>6142</v>
      </c>
      <c r="C158" s="354" t="s">
        <v>6457</v>
      </c>
      <c r="D158" s="354" t="s">
        <v>6144</v>
      </c>
      <c r="E158" s="354" t="s">
        <v>6415</v>
      </c>
      <c r="F158" s="354" t="s">
        <v>19</v>
      </c>
      <c r="G158" s="354"/>
      <c r="H158" s="354"/>
      <c r="I158" s="354"/>
      <c r="J158" s="354"/>
      <c r="K158" s="354"/>
      <c r="L158" s="354"/>
      <c r="M158" s="354" t="s">
        <v>113</v>
      </c>
      <c r="N158" s="354" t="s">
        <v>113</v>
      </c>
      <c r="O158" s="354" t="s">
        <v>5461</v>
      </c>
      <c r="P158" s="354"/>
      <c r="Q158" s="354"/>
      <c r="R158" s="354"/>
      <c r="S158" s="354"/>
      <c r="T158" s="354"/>
      <c r="U158" s="354" t="s">
        <v>6458</v>
      </c>
      <c r="V158" s="354" t="s">
        <v>68</v>
      </c>
      <c r="W158" s="354" t="s">
        <v>68</v>
      </c>
      <c r="X158" s="354" t="s">
        <v>68</v>
      </c>
      <c r="Y158" s="354" t="s">
        <v>68</v>
      </c>
      <c r="Z158" s="354" t="s">
        <v>69</v>
      </c>
      <c r="AA158" s="354"/>
      <c r="AB158" s="354">
        <v>18000000011</v>
      </c>
      <c r="AC158" s="355">
        <v>25</v>
      </c>
      <c r="AD158" s="355">
        <v>0</v>
      </c>
      <c r="AE158" s="355">
        <v>0</v>
      </c>
      <c r="AF158" s="1043">
        <v>40</v>
      </c>
      <c r="AG158" s="1043">
        <v>0</v>
      </c>
      <c r="AH158" s="1043">
        <f t="shared" si="6"/>
        <v>40</v>
      </c>
      <c r="AI158" s="1043">
        <f t="shared" si="7"/>
        <v>42.800000000000004</v>
      </c>
    </row>
    <row r="159" spans="1:35" s="356" customFormat="1">
      <c r="A159" s="1051">
        <v>157</v>
      </c>
      <c r="B159" s="354" t="s">
        <v>6142</v>
      </c>
      <c r="C159" s="354" t="s">
        <v>6459</v>
      </c>
      <c r="D159" s="354" t="s">
        <v>6144</v>
      </c>
      <c r="E159" s="354" t="s">
        <v>6415</v>
      </c>
      <c r="F159" s="354" t="s">
        <v>19</v>
      </c>
      <c r="G159" s="354"/>
      <c r="H159" s="354"/>
      <c r="I159" s="354"/>
      <c r="J159" s="354"/>
      <c r="K159" s="354"/>
      <c r="L159" s="354"/>
      <c r="M159" s="354" t="s">
        <v>113</v>
      </c>
      <c r="N159" s="354" t="s">
        <v>113</v>
      </c>
      <c r="O159" s="354" t="s">
        <v>5461</v>
      </c>
      <c r="P159" s="354"/>
      <c r="Q159" s="354"/>
      <c r="R159" s="354"/>
      <c r="S159" s="354"/>
      <c r="T159" s="354"/>
      <c r="U159" s="354" t="s">
        <v>6460</v>
      </c>
      <c r="V159" s="354" t="s">
        <v>68</v>
      </c>
      <c r="W159" s="354" t="s">
        <v>68</v>
      </c>
      <c r="X159" s="354" t="s">
        <v>68</v>
      </c>
      <c r="Y159" s="354" t="s">
        <v>68</v>
      </c>
      <c r="Z159" s="354" t="s">
        <v>69</v>
      </c>
      <c r="AA159" s="354"/>
      <c r="AB159" s="354">
        <v>18000000011</v>
      </c>
      <c r="AC159" s="355">
        <v>25</v>
      </c>
      <c r="AD159" s="355">
        <v>0</v>
      </c>
      <c r="AE159" s="355">
        <v>0</v>
      </c>
      <c r="AF159" s="1043">
        <v>40</v>
      </c>
      <c r="AG159" s="1043">
        <v>0</v>
      </c>
      <c r="AH159" s="1043">
        <f t="shared" si="6"/>
        <v>40</v>
      </c>
      <c r="AI159" s="1043">
        <f t="shared" si="7"/>
        <v>42.800000000000004</v>
      </c>
    </row>
    <row r="160" spans="1:35" s="356" customFormat="1">
      <c r="A160" s="1051">
        <v>158</v>
      </c>
      <c r="B160" s="354" t="s">
        <v>6142</v>
      </c>
      <c r="C160" s="354" t="s">
        <v>6461</v>
      </c>
      <c r="D160" s="354" t="s">
        <v>6144</v>
      </c>
      <c r="E160" s="354" t="s">
        <v>6415</v>
      </c>
      <c r="F160" s="354" t="s">
        <v>19</v>
      </c>
      <c r="G160" s="354"/>
      <c r="H160" s="354"/>
      <c r="I160" s="354"/>
      <c r="J160" s="354"/>
      <c r="K160" s="354"/>
      <c r="L160" s="354"/>
      <c r="M160" s="354" t="s">
        <v>113</v>
      </c>
      <c r="N160" s="354" t="s">
        <v>113</v>
      </c>
      <c r="O160" s="354" t="s">
        <v>5461</v>
      </c>
      <c r="P160" s="354"/>
      <c r="Q160" s="354"/>
      <c r="R160" s="354"/>
      <c r="S160" s="354"/>
      <c r="T160" s="354"/>
      <c r="U160" s="354" t="s">
        <v>6462</v>
      </c>
      <c r="V160" s="354" t="s">
        <v>68</v>
      </c>
      <c r="W160" s="354" t="s">
        <v>68</v>
      </c>
      <c r="X160" s="354" t="s">
        <v>68</v>
      </c>
      <c r="Y160" s="354" t="s">
        <v>68</v>
      </c>
      <c r="Z160" s="354" t="s">
        <v>69</v>
      </c>
      <c r="AA160" s="354"/>
      <c r="AB160" s="354">
        <v>18000000011</v>
      </c>
      <c r="AC160" s="355">
        <v>25</v>
      </c>
      <c r="AD160" s="355">
        <v>0</v>
      </c>
      <c r="AE160" s="355">
        <v>0</v>
      </c>
      <c r="AF160" s="1043">
        <v>40</v>
      </c>
      <c r="AG160" s="1043">
        <v>0</v>
      </c>
      <c r="AH160" s="1043">
        <f t="shared" si="6"/>
        <v>40</v>
      </c>
      <c r="AI160" s="1043">
        <f t="shared" si="7"/>
        <v>42.800000000000004</v>
      </c>
    </row>
    <row r="161" spans="1:35" s="356" customFormat="1">
      <c r="A161" s="1051">
        <v>159</v>
      </c>
      <c r="B161" s="354" t="s">
        <v>6142</v>
      </c>
      <c r="C161" s="354" t="s">
        <v>6463</v>
      </c>
      <c r="D161" s="354" t="s">
        <v>6144</v>
      </c>
      <c r="E161" s="354" t="s">
        <v>6415</v>
      </c>
      <c r="F161" s="354" t="s">
        <v>19</v>
      </c>
      <c r="G161" s="354"/>
      <c r="H161" s="354"/>
      <c r="I161" s="354"/>
      <c r="J161" s="354"/>
      <c r="K161" s="354"/>
      <c r="L161" s="354"/>
      <c r="M161" s="354" t="s">
        <v>113</v>
      </c>
      <c r="N161" s="354" t="s">
        <v>113</v>
      </c>
      <c r="O161" s="354" t="s">
        <v>5461</v>
      </c>
      <c r="P161" s="354"/>
      <c r="Q161" s="354"/>
      <c r="R161" s="354"/>
      <c r="S161" s="354"/>
      <c r="T161" s="354"/>
      <c r="U161" s="354" t="s">
        <v>6464</v>
      </c>
      <c r="V161" s="354" t="s">
        <v>68</v>
      </c>
      <c r="W161" s="354" t="s">
        <v>68</v>
      </c>
      <c r="X161" s="354" t="s">
        <v>68</v>
      </c>
      <c r="Y161" s="354" t="s">
        <v>68</v>
      </c>
      <c r="Z161" s="354" t="s">
        <v>69</v>
      </c>
      <c r="AA161" s="354"/>
      <c r="AB161" s="354">
        <v>18000000011</v>
      </c>
      <c r="AC161" s="355">
        <v>25</v>
      </c>
      <c r="AD161" s="355">
        <v>0</v>
      </c>
      <c r="AE161" s="355">
        <v>0</v>
      </c>
      <c r="AF161" s="1043">
        <v>40</v>
      </c>
      <c r="AG161" s="1043">
        <v>0</v>
      </c>
      <c r="AH161" s="1043">
        <f t="shared" si="6"/>
        <v>40</v>
      </c>
      <c r="AI161" s="1043">
        <f t="shared" si="7"/>
        <v>42.800000000000004</v>
      </c>
    </row>
    <row r="162" spans="1:35" s="356" customFormat="1">
      <c r="A162" s="1051">
        <v>160</v>
      </c>
      <c r="B162" s="354" t="s">
        <v>6142</v>
      </c>
      <c r="C162" s="354" t="s">
        <v>6465</v>
      </c>
      <c r="D162" s="354" t="s">
        <v>6144</v>
      </c>
      <c r="E162" s="354" t="s">
        <v>6415</v>
      </c>
      <c r="F162" s="354" t="s">
        <v>19</v>
      </c>
      <c r="G162" s="354"/>
      <c r="H162" s="354"/>
      <c r="I162" s="354"/>
      <c r="J162" s="354"/>
      <c r="K162" s="354"/>
      <c r="L162" s="354"/>
      <c r="M162" s="354" t="s">
        <v>113</v>
      </c>
      <c r="N162" s="354" t="s">
        <v>113</v>
      </c>
      <c r="O162" s="354" t="s">
        <v>5461</v>
      </c>
      <c r="P162" s="354"/>
      <c r="Q162" s="354"/>
      <c r="R162" s="354"/>
      <c r="S162" s="354"/>
      <c r="T162" s="354"/>
      <c r="U162" s="354" t="s">
        <v>6466</v>
      </c>
      <c r="V162" s="354" t="s">
        <v>68</v>
      </c>
      <c r="W162" s="354" t="s">
        <v>68</v>
      </c>
      <c r="X162" s="354" t="s">
        <v>68</v>
      </c>
      <c r="Y162" s="354" t="s">
        <v>68</v>
      </c>
      <c r="Z162" s="354" t="s">
        <v>69</v>
      </c>
      <c r="AA162" s="354"/>
      <c r="AB162" s="354">
        <v>18000000011</v>
      </c>
      <c r="AC162" s="355">
        <v>25</v>
      </c>
      <c r="AD162" s="355">
        <v>0</v>
      </c>
      <c r="AE162" s="355">
        <v>0</v>
      </c>
      <c r="AF162" s="1043">
        <v>40</v>
      </c>
      <c r="AG162" s="1043">
        <v>0</v>
      </c>
      <c r="AH162" s="1043">
        <f t="shared" si="6"/>
        <v>40</v>
      </c>
      <c r="AI162" s="1043">
        <f t="shared" si="7"/>
        <v>42.800000000000004</v>
      </c>
    </row>
    <row r="163" spans="1:35" s="356" customFormat="1">
      <c r="A163" s="1051">
        <v>161</v>
      </c>
      <c r="B163" s="354" t="s">
        <v>6142</v>
      </c>
      <c r="C163" s="354" t="s">
        <v>6467</v>
      </c>
      <c r="D163" s="354" t="s">
        <v>6144</v>
      </c>
      <c r="E163" s="354" t="s">
        <v>6415</v>
      </c>
      <c r="F163" s="354" t="s">
        <v>19</v>
      </c>
      <c r="G163" s="354"/>
      <c r="H163" s="354"/>
      <c r="I163" s="354"/>
      <c r="J163" s="354"/>
      <c r="K163" s="354"/>
      <c r="L163" s="354"/>
      <c r="M163" s="354" t="s">
        <v>113</v>
      </c>
      <c r="N163" s="354" t="s">
        <v>113</v>
      </c>
      <c r="O163" s="354" t="s">
        <v>5461</v>
      </c>
      <c r="P163" s="354"/>
      <c r="Q163" s="354"/>
      <c r="R163" s="354"/>
      <c r="S163" s="354"/>
      <c r="T163" s="354"/>
      <c r="U163" s="354" t="s">
        <v>6468</v>
      </c>
      <c r="V163" s="354" t="s">
        <v>68</v>
      </c>
      <c r="W163" s="354" t="s">
        <v>68</v>
      </c>
      <c r="X163" s="354" t="s">
        <v>68</v>
      </c>
      <c r="Y163" s="354" t="s">
        <v>68</v>
      </c>
      <c r="Z163" s="354" t="s">
        <v>69</v>
      </c>
      <c r="AA163" s="354"/>
      <c r="AB163" s="354">
        <v>18000000011</v>
      </c>
      <c r="AC163" s="355">
        <v>25</v>
      </c>
      <c r="AD163" s="355">
        <v>0</v>
      </c>
      <c r="AE163" s="355">
        <v>0</v>
      </c>
      <c r="AF163" s="1043">
        <v>40</v>
      </c>
      <c r="AG163" s="1043">
        <v>0</v>
      </c>
      <c r="AH163" s="1043">
        <f t="shared" ref="AH163:AH170" si="8">AF163-AG163</f>
        <v>40</v>
      </c>
      <c r="AI163" s="1043">
        <f t="shared" si="7"/>
        <v>42.800000000000004</v>
      </c>
    </row>
    <row r="164" spans="1:35" s="356" customFormat="1">
      <c r="A164" s="1051">
        <v>162</v>
      </c>
      <c r="B164" s="354" t="s">
        <v>6142</v>
      </c>
      <c r="C164" s="354" t="s">
        <v>6469</v>
      </c>
      <c r="D164" s="354" t="s">
        <v>6144</v>
      </c>
      <c r="E164" s="354" t="s">
        <v>6415</v>
      </c>
      <c r="F164" s="354" t="s">
        <v>19</v>
      </c>
      <c r="G164" s="354"/>
      <c r="H164" s="354"/>
      <c r="I164" s="354"/>
      <c r="J164" s="354"/>
      <c r="K164" s="354"/>
      <c r="L164" s="354"/>
      <c r="M164" s="354" t="s">
        <v>113</v>
      </c>
      <c r="N164" s="354" t="s">
        <v>113</v>
      </c>
      <c r="O164" s="354" t="s">
        <v>5461</v>
      </c>
      <c r="P164" s="354"/>
      <c r="Q164" s="354"/>
      <c r="R164" s="354"/>
      <c r="S164" s="354"/>
      <c r="T164" s="354"/>
      <c r="U164" s="354" t="s">
        <v>6470</v>
      </c>
      <c r="V164" s="354" t="s">
        <v>68</v>
      </c>
      <c r="W164" s="354" t="s">
        <v>68</v>
      </c>
      <c r="X164" s="354" t="s">
        <v>68</v>
      </c>
      <c r="Y164" s="354" t="s">
        <v>68</v>
      </c>
      <c r="Z164" s="354" t="s">
        <v>69</v>
      </c>
      <c r="AA164" s="354"/>
      <c r="AB164" s="354">
        <v>18000000011</v>
      </c>
      <c r="AC164" s="355">
        <v>25</v>
      </c>
      <c r="AD164" s="355">
        <v>0</v>
      </c>
      <c r="AE164" s="355">
        <v>0</v>
      </c>
      <c r="AF164" s="1043">
        <v>40</v>
      </c>
      <c r="AG164" s="1043">
        <v>0</v>
      </c>
      <c r="AH164" s="1043">
        <f t="shared" si="8"/>
        <v>40</v>
      </c>
      <c r="AI164" s="1043">
        <f t="shared" si="7"/>
        <v>42.800000000000004</v>
      </c>
    </row>
    <row r="165" spans="1:35" s="356" customFormat="1">
      <c r="A165" s="1051">
        <v>163</v>
      </c>
      <c r="B165" s="354" t="s">
        <v>6142</v>
      </c>
      <c r="C165" s="354" t="s">
        <v>6471</v>
      </c>
      <c r="D165" s="354" t="s">
        <v>6144</v>
      </c>
      <c r="E165" s="354" t="s">
        <v>6415</v>
      </c>
      <c r="F165" s="354" t="s">
        <v>19</v>
      </c>
      <c r="G165" s="354"/>
      <c r="H165" s="354"/>
      <c r="I165" s="354"/>
      <c r="J165" s="354"/>
      <c r="K165" s="354"/>
      <c r="L165" s="354"/>
      <c r="M165" s="354" t="s">
        <v>113</v>
      </c>
      <c r="N165" s="354" t="s">
        <v>113</v>
      </c>
      <c r="O165" s="354" t="s">
        <v>5461</v>
      </c>
      <c r="P165" s="354"/>
      <c r="Q165" s="354"/>
      <c r="R165" s="354"/>
      <c r="S165" s="354"/>
      <c r="T165" s="354"/>
      <c r="U165" s="354" t="s">
        <v>6472</v>
      </c>
      <c r="V165" s="354" t="s">
        <v>68</v>
      </c>
      <c r="W165" s="354" t="s">
        <v>68</v>
      </c>
      <c r="X165" s="354" t="s">
        <v>68</v>
      </c>
      <c r="Y165" s="354" t="s">
        <v>68</v>
      </c>
      <c r="Z165" s="354" t="s">
        <v>69</v>
      </c>
      <c r="AA165" s="354"/>
      <c r="AB165" s="354">
        <v>18000000011</v>
      </c>
      <c r="AC165" s="355">
        <v>25</v>
      </c>
      <c r="AD165" s="355">
        <v>0</v>
      </c>
      <c r="AE165" s="355">
        <v>0</v>
      </c>
      <c r="AF165" s="1043">
        <v>40</v>
      </c>
      <c r="AG165" s="1043">
        <v>0</v>
      </c>
      <c r="AH165" s="1043">
        <f t="shared" si="8"/>
        <v>40</v>
      </c>
      <c r="AI165" s="1043">
        <f t="shared" si="7"/>
        <v>42.800000000000004</v>
      </c>
    </row>
    <row r="166" spans="1:35" s="356" customFormat="1">
      <c r="A166" s="1051">
        <v>164</v>
      </c>
      <c r="B166" s="354" t="s">
        <v>6142</v>
      </c>
      <c r="C166" s="354" t="s">
        <v>6473</v>
      </c>
      <c r="D166" s="354" t="s">
        <v>6144</v>
      </c>
      <c r="E166" s="354" t="s">
        <v>6415</v>
      </c>
      <c r="F166" s="354" t="s">
        <v>19</v>
      </c>
      <c r="G166" s="354"/>
      <c r="H166" s="354"/>
      <c r="I166" s="354"/>
      <c r="J166" s="354"/>
      <c r="K166" s="354"/>
      <c r="L166" s="354"/>
      <c r="M166" s="354" t="s">
        <v>113</v>
      </c>
      <c r="N166" s="354" t="s">
        <v>113</v>
      </c>
      <c r="O166" s="354" t="s">
        <v>5461</v>
      </c>
      <c r="P166" s="354"/>
      <c r="Q166" s="354"/>
      <c r="R166" s="354"/>
      <c r="S166" s="354"/>
      <c r="T166" s="354"/>
      <c r="U166" s="354" t="s">
        <v>6474</v>
      </c>
      <c r="V166" s="354" t="s">
        <v>68</v>
      </c>
      <c r="W166" s="354" t="s">
        <v>68</v>
      </c>
      <c r="X166" s="354" t="s">
        <v>68</v>
      </c>
      <c r="Y166" s="354" t="s">
        <v>68</v>
      </c>
      <c r="Z166" s="354" t="s">
        <v>69</v>
      </c>
      <c r="AA166" s="354"/>
      <c r="AB166" s="354">
        <v>18000000011</v>
      </c>
      <c r="AC166" s="355">
        <v>25</v>
      </c>
      <c r="AD166" s="355">
        <v>0</v>
      </c>
      <c r="AE166" s="355">
        <v>0</v>
      </c>
      <c r="AF166" s="1043">
        <v>40</v>
      </c>
      <c r="AG166" s="1043">
        <v>0</v>
      </c>
      <c r="AH166" s="1043">
        <f t="shared" si="8"/>
        <v>40</v>
      </c>
      <c r="AI166" s="1043">
        <f t="shared" si="7"/>
        <v>42.800000000000004</v>
      </c>
    </row>
    <row r="167" spans="1:35" s="356" customFormat="1">
      <c r="A167" s="1051">
        <v>165</v>
      </c>
      <c r="B167" s="354" t="s">
        <v>6142</v>
      </c>
      <c r="C167" s="354" t="s">
        <v>6475</v>
      </c>
      <c r="D167" s="354" t="s">
        <v>6144</v>
      </c>
      <c r="E167" s="354" t="s">
        <v>6415</v>
      </c>
      <c r="F167" s="354" t="s">
        <v>19</v>
      </c>
      <c r="G167" s="354"/>
      <c r="H167" s="354"/>
      <c r="I167" s="354"/>
      <c r="J167" s="354"/>
      <c r="K167" s="354"/>
      <c r="L167" s="354"/>
      <c r="M167" s="354" t="s">
        <v>113</v>
      </c>
      <c r="N167" s="354" t="s">
        <v>113</v>
      </c>
      <c r="O167" s="354" t="s">
        <v>5461</v>
      </c>
      <c r="P167" s="354"/>
      <c r="Q167" s="354"/>
      <c r="R167" s="354"/>
      <c r="S167" s="354"/>
      <c r="T167" s="354"/>
      <c r="U167" s="354" t="s">
        <v>6476</v>
      </c>
      <c r="V167" s="354" t="s">
        <v>68</v>
      </c>
      <c r="W167" s="354" t="s">
        <v>68</v>
      </c>
      <c r="X167" s="354" t="s">
        <v>68</v>
      </c>
      <c r="Y167" s="354" t="s">
        <v>68</v>
      </c>
      <c r="Z167" s="354" t="s">
        <v>69</v>
      </c>
      <c r="AA167" s="354"/>
      <c r="AB167" s="354">
        <v>18000000011</v>
      </c>
      <c r="AC167" s="355">
        <v>25</v>
      </c>
      <c r="AD167" s="355">
        <v>0</v>
      </c>
      <c r="AE167" s="355">
        <v>0</v>
      </c>
      <c r="AF167" s="1043">
        <v>40</v>
      </c>
      <c r="AG167" s="1043">
        <v>0</v>
      </c>
      <c r="AH167" s="1043">
        <f t="shared" si="8"/>
        <v>40</v>
      </c>
      <c r="AI167" s="1043">
        <f t="shared" si="7"/>
        <v>42.800000000000004</v>
      </c>
    </row>
    <row r="168" spans="1:35" s="356" customFormat="1">
      <c r="A168" s="1051">
        <v>166</v>
      </c>
      <c r="B168" s="354" t="s">
        <v>6142</v>
      </c>
      <c r="C168" s="354" t="s">
        <v>6477</v>
      </c>
      <c r="D168" s="354" t="s">
        <v>6144</v>
      </c>
      <c r="E168" s="354" t="s">
        <v>6415</v>
      </c>
      <c r="F168" s="354" t="s">
        <v>19</v>
      </c>
      <c r="G168" s="354"/>
      <c r="H168" s="354"/>
      <c r="I168" s="354"/>
      <c r="J168" s="354"/>
      <c r="K168" s="354"/>
      <c r="L168" s="354"/>
      <c r="M168" s="354" t="s">
        <v>113</v>
      </c>
      <c r="N168" s="354" t="s">
        <v>113</v>
      </c>
      <c r="O168" s="354" t="s">
        <v>5461</v>
      </c>
      <c r="P168" s="354"/>
      <c r="Q168" s="354"/>
      <c r="R168" s="354"/>
      <c r="S168" s="354"/>
      <c r="T168" s="354"/>
      <c r="U168" s="354" t="s">
        <v>6478</v>
      </c>
      <c r="V168" s="354" t="s">
        <v>68</v>
      </c>
      <c r="W168" s="354" t="s">
        <v>68</v>
      </c>
      <c r="X168" s="354" t="s">
        <v>68</v>
      </c>
      <c r="Y168" s="354" t="s">
        <v>68</v>
      </c>
      <c r="Z168" s="354" t="s">
        <v>69</v>
      </c>
      <c r="AA168" s="354"/>
      <c r="AB168" s="354">
        <v>18000000011</v>
      </c>
      <c r="AC168" s="355">
        <v>25</v>
      </c>
      <c r="AD168" s="355">
        <v>0</v>
      </c>
      <c r="AE168" s="355">
        <v>0</v>
      </c>
      <c r="AF168" s="1043">
        <v>40</v>
      </c>
      <c r="AG168" s="1043">
        <v>0</v>
      </c>
      <c r="AH168" s="1043">
        <f t="shared" si="8"/>
        <v>40</v>
      </c>
      <c r="AI168" s="1043">
        <f t="shared" si="7"/>
        <v>42.800000000000004</v>
      </c>
    </row>
    <row r="169" spans="1:35" s="356" customFormat="1">
      <c r="A169" s="1051">
        <v>167</v>
      </c>
      <c r="B169" s="354" t="s">
        <v>6142</v>
      </c>
      <c r="C169" s="354" t="s">
        <v>6479</v>
      </c>
      <c r="D169" s="354" t="s">
        <v>6144</v>
      </c>
      <c r="E169" s="354" t="s">
        <v>6415</v>
      </c>
      <c r="F169" s="354" t="s">
        <v>19</v>
      </c>
      <c r="G169" s="354"/>
      <c r="H169" s="354"/>
      <c r="I169" s="354"/>
      <c r="J169" s="354"/>
      <c r="K169" s="354"/>
      <c r="L169" s="354"/>
      <c r="M169" s="354" t="s">
        <v>113</v>
      </c>
      <c r="N169" s="354" t="s">
        <v>113</v>
      </c>
      <c r="O169" s="354" t="s">
        <v>5461</v>
      </c>
      <c r="P169" s="354"/>
      <c r="Q169" s="354"/>
      <c r="R169" s="354"/>
      <c r="S169" s="354"/>
      <c r="T169" s="354"/>
      <c r="U169" s="354" t="s">
        <v>6480</v>
      </c>
      <c r="V169" s="354" t="s">
        <v>68</v>
      </c>
      <c r="W169" s="354" t="s">
        <v>68</v>
      </c>
      <c r="X169" s="354" t="s">
        <v>68</v>
      </c>
      <c r="Y169" s="354" t="s">
        <v>68</v>
      </c>
      <c r="Z169" s="354" t="s">
        <v>69</v>
      </c>
      <c r="AA169" s="354"/>
      <c r="AB169" s="354">
        <v>18000000011</v>
      </c>
      <c r="AC169" s="355">
        <v>25</v>
      </c>
      <c r="AD169" s="355">
        <v>0</v>
      </c>
      <c r="AE169" s="355">
        <v>0</v>
      </c>
      <c r="AF169" s="1043">
        <v>40</v>
      </c>
      <c r="AG169" s="1043">
        <v>0</v>
      </c>
      <c r="AH169" s="1043">
        <f t="shared" si="8"/>
        <v>40</v>
      </c>
      <c r="AI169" s="1043">
        <f t="shared" si="7"/>
        <v>42.800000000000004</v>
      </c>
    </row>
    <row r="170" spans="1:35" s="1049" customFormat="1" ht="15.75" thickBot="1">
      <c r="A170" s="1052">
        <v>168</v>
      </c>
      <c r="B170" s="1046" t="s">
        <v>6142</v>
      </c>
      <c r="C170" s="1046" t="s">
        <v>6481</v>
      </c>
      <c r="D170" s="1046" t="s">
        <v>6144</v>
      </c>
      <c r="E170" s="1046" t="s">
        <v>4023</v>
      </c>
      <c r="F170" s="1046" t="s">
        <v>19</v>
      </c>
      <c r="G170" s="1046"/>
      <c r="H170" s="1046"/>
      <c r="I170" s="1046"/>
      <c r="J170" s="1046"/>
      <c r="K170" s="1046"/>
      <c r="L170" s="1046"/>
      <c r="M170" s="1046" t="s">
        <v>113</v>
      </c>
      <c r="N170" s="1046" t="s">
        <v>113</v>
      </c>
      <c r="O170" s="1046" t="s">
        <v>5461</v>
      </c>
      <c r="P170" s="1046"/>
      <c r="Q170" s="1046"/>
      <c r="R170" s="1046"/>
      <c r="S170" s="1046"/>
      <c r="T170" s="1046"/>
      <c r="U170" s="1046" t="s">
        <v>6482</v>
      </c>
      <c r="V170" s="1046" t="s">
        <v>68</v>
      </c>
      <c r="W170" s="1046" t="s">
        <v>68</v>
      </c>
      <c r="X170" s="1046" t="s">
        <v>68</v>
      </c>
      <c r="Y170" s="1046" t="s">
        <v>68</v>
      </c>
      <c r="Z170" s="1046" t="s">
        <v>69</v>
      </c>
      <c r="AA170" s="1046"/>
      <c r="AB170" s="1046">
        <v>18000000011</v>
      </c>
      <c r="AC170" s="1047">
        <v>25</v>
      </c>
      <c r="AD170" s="1047">
        <v>0</v>
      </c>
      <c r="AE170" s="1047">
        <v>0</v>
      </c>
      <c r="AF170" s="1048">
        <v>40</v>
      </c>
      <c r="AG170" s="1048">
        <v>0</v>
      </c>
      <c r="AH170" s="1048">
        <f t="shared" si="8"/>
        <v>40</v>
      </c>
      <c r="AI170" s="1048">
        <f t="shared" si="7"/>
        <v>42.800000000000004</v>
      </c>
    </row>
    <row r="172" spans="1:35">
      <c r="A172" s="1053" t="s">
        <v>133</v>
      </c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/>
    </customSheetView>
    <customSheetView guid="{5B1FA305-463D-4B6E-BF98-81A6929C891E}" scale="75" hiddenColumns="1">
      <pageMargins left="0" right="0" top="0" bottom="0" header="0" footer="0"/>
      <pageSetup orientation="portrait" horizontalDpi="4294967295" verticalDpi="4294967295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/>
    </customSheetView>
    <customSheetView guid="{B6E6045D-E631-482D-8F65-2EABDB0B6ECE}" scale="75" hiddenColumns="1">
      <selection activeCell="AW39" sqref="AW39"/>
      <pageMargins left="0" right="0" top="0" bottom="0" header="0" footer="0"/>
      <pageSetup orientation="portrait" horizontalDpi="4294967295" verticalDpi="4294967295"/>
    </customSheetView>
    <customSheetView guid="{074FE138-8171-45F3-8951-6B9C47661CC2}" scale="75" hiddenColumns="1">
      <selection activeCell="AW39" sqref="AW39"/>
      <pageMargins left="0" right="0" top="0" bottom="0" header="0" footer="0"/>
      <pageSetup orientation="portrait" horizontalDpi="4294967295" verticalDpi="4294967295"/>
    </customSheetView>
    <customSheetView guid="{6B75CD61-CFF4-4706-A14B-83CD51F19D1B}" scale="75" hiddenColumns="1">
      <pageMargins left="0" right="0" top="0" bottom="0" header="0" footer="0"/>
      <pageSetup orientation="portrait" horizontalDpi="4294967295" verticalDpi="4294967295"/>
    </customSheetView>
    <customSheetView guid="{8ABA602B-BA8D-44BA-AAC3-E387ACC3E4C4}" scale="75" hiddenColumns="1">
      <pageMargins left="0" right="0" top="0" bottom="0" header="0" footer="0"/>
      <pageSetup orientation="portrait" horizontalDpi="4294967295" verticalDpi="4294967295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/>
    </customSheetView>
    <customSheetView guid="{71B299E4-61CE-49C1-81D9-062E3F90F2BD}" scale="75" hiddenColumns="1">
      <pageMargins left="0" right="0" top="0" bottom="0" header="0" footer="0"/>
      <pageSetup orientation="portrait" horizontalDpi="4294967295" verticalDpi="4294967295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/>
    </customSheetView>
  </customSheetViews>
  <pageMargins left="0" right="0" top="0" bottom="0" header="0" footer="0"/>
  <pageSetup orientation="portrait" horizontalDpi="4294967295" verticalDpi="4294967295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>
    <tabColor theme="0" tint="-0.34998626667073579"/>
  </sheetPr>
  <dimension ref="A1:AI15"/>
  <sheetViews>
    <sheetView zoomScale="75" zoomScaleNormal="75" workbookViewId="0">
      <selection activeCell="F19" sqref="F19"/>
    </sheetView>
  </sheetViews>
  <sheetFormatPr baseColWidth="10" defaultColWidth="6.85546875" defaultRowHeight="15"/>
  <cols>
    <col min="1" max="1" width="4" style="1053" bestFit="1" customWidth="1"/>
    <col min="2" max="2" width="9.85546875" style="218" bestFit="1" customWidth="1"/>
    <col min="3" max="3" width="12.85546875" style="218" hidden="1" customWidth="1"/>
    <col min="4" max="4" width="9.28515625" style="218" hidden="1" customWidth="1"/>
    <col min="5" max="5" width="11.5703125" style="218" hidden="1" customWidth="1"/>
    <col min="6" max="6" width="22.28515625" style="218" bestFit="1" customWidth="1"/>
    <col min="7" max="7" width="7.140625" style="218" hidden="1" customWidth="1"/>
    <col min="8" max="8" width="6.28515625" style="218" bestFit="1" customWidth="1"/>
    <col min="9" max="9" width="8.85546875" style="218" hidden="1" customWidth="1"/>
    <col min="10" max="10" width="6.42578125" style="218" bestFit="1" customWidth="1"/>
    <col min="11" max="11" width="11.5703125" style="218" bestFit="1" customWidth="1"/>
    <col min="12" max="12" width="6.28515625" style="218" bestFit="1" customWidth="1"/>
    <col min="13" max="13" width="11.140625" style="218" bestFit="1" customWidth="1"/>
    <col min="14" max="14" width="6.42578125" style="218" bestFit="1" customWidth="1"/>
    <col min="15" max="15" width="10.5703125" style="218" bestFit="1" customWidth="1"/>
    <col min="16" max="16" width="9.28515625" style="218" hidden="1" customWidth="1"/>
    <col min="17" max="17" width="12.85546875" style="218" hidden="1" customWidth="1"/>
    <col min="18" max="18" width="15.7109375" style="218" hidden="1" customWidth="1"/>
    <col min="19" max="19" width="16.7109375" style="218" bestFit="1" customWidth="1"/>
    <col min="20" max="20" width="10.5703125" style="218" hidden="1" customWidth="1"/>
    <col min="21" max="21" width="14.85546875" style="218" bestFit="1" customWidth="1"/>
    <col min="22" max="22" width="8.5703125" style="218" hidden="1" customWidth="1"/>
    <col min="23" max="23" width="16.28515625" style="218" bestFit="1" customWidth="1"/>
    <col min="24" max="24" width="16.85546875" style="218" bestFit="1" customWidth="1"/>
    <col min="25" max="25" width="15" style="218" bestFit="1" customWidth="1"/>
    <col min="26" max="26" width="4.7109375" style="218" bestFit="1" customWidth="1"/>
    <col min="27" max="27" width="6" style="218" bestFit="1" customWidth="1"/>
    <col min="28" max="28" width="13.85546875" style="218" hidden="1" customWidth="1"/>
    <col min="29" max="29" width="13.140625" style="219" hidden="1" customWidth="1"/>
    <col min="30" max="30" width="10" style="219" hidden="1" customWidth="1"/>
    <col min="31" max="31" width="9.85546875" style="219" hidden="1" customWidth="1"/>
    <col min="32" max="32" width="7.42578125" style="1044" bestFit="1" customWidth="1"/>
    <col min="33" max="33" width="12.5703125" style="1044" bestFit="1" customWidth="1"/>
    <col min="34" max="34" width="8.5703125" style="1043" bestFit="1" customWidth="1"/>
    <col min="35" max="35" width="11" style="1043" bestFit="1" customWidth="1"/>
    <col min="36" max="16384" width="6.85546875" style="220"/>
  </cols>
  <sheetData>
    <row r="1" spans="1:35" s="356" customFormat="1" ht="78" customHeight="1" thickBot="1">
      <c r="A1" s="1050"/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354"/>
      <c r="T1" s="354"/>
      <c r="U1" s="354"/>
      <c r="V1" s="354"/>
      <c r="W1" s="354"/>
      <c r="X1" s="354"/>
      <c r="Y1" s="354"/>
      <c r="Z1" s="354"/>
      <c r="AA1" s="354"/>
      <c r="AB1" s="354"/>
      <c r="AC1" s="355"/>
      <c r="AD1" s="355"/>
      <c r="AE1" s="355"/>
      <c r="AF1" s="1043"/>
      <c r="AG1" s="1043"/>
      <c r="AH1" s="1043"/>
      <c r="AI1" s="1043"/>
    </row>
    <row r="2" spans="1:35" s="1061" customFormat="1" ht="15.75" thickBot="1">
      <c r="A2" s="571" t="s">
        <v>22</v>
      </c>
      <c r="B2" s="925" t="s">
        <v>23</v>
      </c>
      <c r="C2" s="925" t="s">
        <v>24</v>
      </c>
      <c r="D2" s="925" t="s">
        <v>25</v>
      </c>
      <c r="E2" s="925" t="s">
        <v>26</v>
      </c>
      <c r="F2" s="925" t="s">
        <v>27</v>
      </c>
      <c r="G2" s="925" t="s">
        <v>28</v>
      </c>
      <c r="H2" s="925" t="s">
        <v>29</v>
      </c>
      <c r="I2" s="925" t="s">
        <v>30</v>
      </c>
      <c r="J2" s="925" t="s">
        <v>31</v>
      </c>
      <c r="K2" s="925" t="s">
        <v>32</v>
      </c>
      <c r="L2" s="925" t="s">
        <v>33</v>
      </c>
      <c r="M2" s="925" t="s">
        <v>34</v>
      </c>
      <c r="N2" s="925" t="s">
        <v>35</v>
      </c>
      <c r="O2" s="925" t="s">
        <v>36</v>
      </c>
      <c r="P2" s="925" t="s">
        <v>37</v>
      </c>
      <c r="Q2" s="925" t="s">
        <v>38</v>
      </c>
      <c r="R2" s="925" t="s">
        <v>39</v>
      </c>
      <c r="S2" s="925" t="s">
        <v>40</v>
      </c>
      <c r="T2" s="925" t="s">
        <v>41</v>
      </c>
      <c r="U2" s="925" t="s">
        <v>42</v>
      </c>
      <c r="V2" s="925" t="s">
        <v>43</v>
      </c>
      <c r="W2" s="925" t="s">
        <v>44</v>
      </c>
      <c r="X2" s="925" t="s">
        <v>45</v>
      </c>
      <c r="Y2" s="925" t="s">
        <v>46</v>
      </c>
      <c r="Z2" s="925" t="s">
        <v>47</v>
      </c>
      <c r="AA2" s="925" t="s">
        <v>48</v>
      </c>
      <c r="AB2" s="925" t="s">
        <v>49</v>
      </c>
      <c r="AC2" s="583" t="s">
        <v>50</v>
      </c>
      <c r="AD2" s="583" t="s">
        <v>51</v>
      </c>
      <c r="AE2" s="583" t="s">
        <v>52</v>
      </c>
      <c r="AF2" s="583" t="s">
        <v>53</v>
      </c>
      <c r="AG2" s="583" t="s">
        <v>54</v>
      </c>
      <c r="AH2" s="1060" t="s">
        <v>55</v>
      </c>
      <c r="AI2" s="1060" t="s">
        <v>56</v>
      </c>
    </row>
    <row r="3" spans="1:35" s="356" customFormat="1">
      <c r="A3" s="1051">
        <v>1</v>
      </c>
      <c r="B3" s="354" t="s">
        <v>6142</v>
      </c>
      <c r="C3" s="354" t="s">
        <v>6483</v>
      </c>
      <c r="D3" s="354" t="s">
        <v>6484</v>
      </c>
      <c r="E3" s="354" t="s">
        <v>6485</v>
      </c>
      <c r="F3" s="354" t="s">
        <v>6486</v>
      </c>
      <c r="G3" s="354"/>
      <c r="H3" s="354"/>
      <c r="I3" s="354"/>
      <c r="J3" s="354"/>
      <c r="K3" s="354"/>
      <c r="L3" s="354"/>
      <c r="M3" s="354" t="s">
        <v>113</v>
      </c>
      <c r="N3" s="354" t="s">
        <v>113</v>
      </c>
      <c r="O3" s="354" t="s">
        <v>5047</v>
      </c>
      <c r="P3" s="354"/>
      <c r="Q3" s="354"/>
      <c r="R3" s="354"/>
      <c r="S3" s="354"/>
      <c r="T3" s="354"/>
      <c r="U3" s="354" t="s">
        <v>6487</v>
      </c>
      <c r="V3" s="354" t="s">
        <v>68</v>
      </c>
      <c r="W3" s="354" t="s">
        <v>68</v>
      </c>
      <c r="X3" s="354" t="s">
        <v>68</v>
      </c>
      <c r="Y3" s="354" t="s">
        <v>68</v>
      </c>
      <c r="Z3" s="354" t="s">
        <v>69</v>
      </c>
      <c r="AA3" s="354"/>
      <c r="AB3" s="354">
        <v>18000000011</v>
      </c>
      <c r="AC3" s="355">
        <v>14</v>
      </c>
      <c r="AD3" s="355">
        <v>0</v>
      </c>
      <c r="AE3" s="355">
        <v>0</v>
      </c>
      <c r="AF3" s="1043">
        <v>22.400000000000002</v>
      </c>
      <c r="AG3" s="1043">
        <v>0</v>
      </c>
      <c r="AH3" s="1043">
        <f t="shared" ref="AH3:AH13" si="0">AF3-AG3</f>
        <v>22.400000000000002</v>
      </c>
      <c r="AI3" s="1043">
        <f>AF3*1.07</f>
        <v>23.968000000000004</v>
      </c>
    </row>
    <row r="4" spans="1:35" s="356" customFormat="1">
      <c r="A4" s="1051">
        <v>2</v>
      </c>
      <c r="B4" s="354" t="s">
        <v>6142</v>
      </c>
      <c r="C4" s="354" t="s">
        <v>6488</v>
      </c>
      <c r="D4" s="354" t="s">
        <v>6484</v>
      </c>
      <c r="E4" s="354" t="s">
        <v>6485</v>
      </c>
      <c r="F4" s="354" t="s">
        <v>6486</v>
      </c>
      <c r="G4" s="354"/>
      <c r="H4" s="354"/>
      <c r="I4" s="354"/>
      <c r="J4" s="354"/>
      <c r="K4" s="354"/>
      <c r="L4" s="354"/>
      <c r="M4" s="354" t="s">
        <v>113</v>
      </c>
      <c r="N4" s="354" t="s">
        <v>113</v>
      </c>
      <c r="O4" s="354" t="s">
        <v>5047</v>
      </c>
      <c r="P4" s="354"/>
      <c r="Q4" s="354"/>
      <c r="R4" s="354"/>
      <c r="S4" s="354"/>
      <c r="T4" s="354"/>
      <c r="U4" s="354" t="s">
        <v>6489</v>
      </c>
      <c r="V4" s="354" t="s">
        <v>68</v>
      </c>
      <c r="W4" s="354" t="s">
        <v>68</v>
      </c>
      <c r="X4" s="354" t="s">
        <v>68</v>
      </c>
      <c r="Y4" s="354" t="s">
        <v>68</v>
      </c>
      <c r="Z4" s="354" t="s">
        <v>69</v>
      </c>
      <c r="AA4" s="354"/>
      <c r="AB4" s="354">
        <v>18000000011</v>
      </c>
      <c r="AC4" s="355">
        <v>14</v>
      </c>
      <c r="AD4" s="355">
        <v>0</v>
      </c>
      <c r="AE4" s="355">
        <v>0</v>
      </c>
      <c r="AF4" s="1043">
        <v>22.400000000000002</v>
      </c>
      <c r="AG4" s="1043">
        <v>0</v>
      </c>
      <c r="AH4" s="1043">
        <f t="shared" si="0"/>
        <v>22.400000000000002</v>
      </c>
      <c r="AI4" s="1043">
        <f t="shared" ref="AI4:AI13" si="1">AF4*1.07</f>
        <v>23.968000000000004</v>
      </c>
    </row>
    <row r="5" spans="1:35" s="356" customFormat="1">
      <c r="A5" s="1051">
        <v>3</v>
      </c>
      <c r="B5" s="354" t="s">
        <v>6142</v>
      </c>
      <c r="C5" s="354" t="s">
        <v>6490</v>
      </c>
      <c r="D5" s="354" t="s">
        <v>6484</v>
      </c>
      <c r="E5" s="354" t="s">
        <v>4187</v>
      </c>
      <c r="F5" s="354" t="s">
        <v>20</v>
      </c>
      <c r="G5" s="354"/>
      <c r="H5" s="354"/>
      <c r="I5" s="354"/>
      <c r="J5" s="354"/>
      <c r="K5" s="354"/>
      <c r="L5" s="354"/>
      <c r="M5" s="354" t="s">
        <v>113</v>
      </c>
      <c r="N5" s="354" t="s">
        <v>113</v>
      </c>
      <c r="O5" s="354" t="s">
        <v>5047</v>
      </c>
      <c r="P5" s="354"/>
      <c r="Q5" s="354"/>
      <c r="R5" s="354"/>
      <c r="S5" s="354"/>
      <c r="T5" s="354"/>
      <c r="U5" s="354" t="s">
        <v>6491</v>
      </c>
      <c r="V5" s="354" t="s">
        <v>68</v>
      </c>
      <c r="W5" s="354" t="s">
        <v>68</v>
      </c>
      <c r="X5" s="354" t="s">
        <v>68</v>
      </c>
      <c r="Y5" s="354" t="s">
        <v>68</v>
      </c>
      <c r="Z5" s="354" t="s">
        <v>69</v>
      </c>
      <c r="AA5" s="354"/>
      <c r="AB5" s="354">
        <v>18000000011</v>
      </c>
      <c r="AC5" s="355">
        <v>14</v>
      </c>
      <c r="AD5" s="355">
        <v>0</v>
      </c>
      <c r="AE5" s="355">
        <v>0</v>
      </c>
      <c r="AF5" s="1043">
        <v>22.400000000000002</v>
      </c>
      <c r="AG5" s="1043">
        <v>0</v>
      </c>
      <c r="AH5" s="1043">
        <f t="shared" si="0"/>
        <v>22.400000000000002</v>
      </c>
      <c r="AI5" s="1043">
        <f t="shared" si="1"/>
        <v>23.968000000000004</v>
      </c>
    </row>
    <row r="6" spans="1:35" s="356" customFormat="1">
      <c r="A6" s="1051">
        <v>4</v>
      </c>
      <c r="B6" s="354" t="s">
        <v>6142</v>
      </c>
      <c r="C6" s="354" t="s">
        <v>6492</v>
      </c>
      <c r="D6" s="354" t="s">
        <v>6484</v>
      </c>
      <c r="E6" s="354" t="s">
        <v>4187</v>
      </c>
      <c r="F6" s="354" t="s">
        <v>20</v>
      </c>
      <c r="G6" s="354"/>
      <c r="H6" s="354"/>
      <c r="I6" s="354"/>
      <c r="J6" s="354"/>
      <c r="K6" s="354"/>
      <c r="L6" s="354"/>
      <c r="M6" s="354" t="s">
        <v>113</v>
      </c>
      <c r="N6" s="354" t="s">
        <v>113</v>
      </c>
      <c r="O6" s="354" t="s">
        <v>5047</v>
      </c>
      <c r="P6" s="354"/>
      <c r="Q6" s="354"/>
      <c r="R6" s="354"/>
      <c r="S6" s="354"/>
      <c r="T6" s="354"/>
      <c r="U6" s="354" t="s">
        <v>6493</v>
      </c>
      <c r="V6" s="354" t="s">
        <v>68</v>
      </c>
      <c r="W6" s="354" t="s">
        <v>68</v>
      </c>
      <c r="X6" s="354" t="s">
        <v>68</v>
      </c>
      <c r="Y6" s="354" t="s">
        <v>68</v>
      </c>
      <c r="Z6" s="354" t="s">
        <v>69</v>
      </c>
      <c r="AA6" s="354"/>
      <c r="AB6" s="354">
        <v>18000000011</v>
      </c>
      <c r="AC6" s="355">
        <v>14</v>
      </c>
      <c r="AD6" s="355">
        <v>0</v>
      </c>
      <c r="AE6" s="355">
        <v>0</v>
      </c>
      <c r="AF6" s="1043">
        <v>22.400000000000002</v>
      </c>
      <c r="AG6" s="1043">
        <v>0</v>
      </c>
      <c r="AH6" s="1043">
        <f t="shared" si="0"/>
        <v>22.400000000000002</v>
      </c>
      <c r="AI6" s="1043">
        <f t="shared" si="1"/>
        <v>23.968000000000004</v>
      </c>
    </row>
    <row r="7" spans="1:35" s="356" customFormat="1">
      <c r="A7" s="1051">
        <v>5</v>
      </c>
      <c r="B7" s="354" t="s">
        <v>6142</v>
      </c>
      <c r="C7" s="354" t="s">
        <v>6494</v>
      </c>
      <c r="D7" s="354" t="s">
        <v>6484</v>
      </c>
      <c r="E7" s="354" t="s">
        <v>4187</v>
      </c>
      <c r="F7" s="354" t="s">
        <v>20</v>
      </c>
      <c r="G7" s="354"/>
      <c r="H7" s="354"/>
      <c r="I7" s="354"/>
      <c r="J7" s="354"/>
      <c r="K7" s="354"/>
      <c r="L7" s="354"/>
      <c r="M7" s="354" t="s">
        <v>113</v>
      </c>
      <c r="N7" s="354" t="s">
        <v>113</v>
      </c>
      <c r="O7" s="354" t="s">
        <v>5047</v>
      </c>
      <c r="P7" s="354"/>
      <c r="Q7" s="354"/>
      <c r="R7" s="354"/>
      <c r="S7" s="354"/>
      <c r="T7" s="354"/>
      <c r="U7" s="354" t="s">
        <v>6495</v>
      </c>
      <c r="V7" s="354" t="s">
        <v>68</v>
      </c>
      <c r="W7" s="354" t="s">
        <v>68</v>
      </c>
      <c r="X7" s="354" t="s">
        <v>68</v>
      </c>
      <c r="Y7" s="354" t="s">
        <v>68</v>
      </c>
      <c r="Z7" s="354" t="s">
        <v>69</v>
      </c>
      <c r="AA7" s="354"/>
      <c r="AB7" s="354">
        <v>18000000011</v>
      </c>
      <c r="AC7" s="355">
        <v>14</v>
      </c>
      <c r="AD7" s="355">
        <v>0</v>
      </c>
      <c r="AE7" s="355">
        <v>0</v>
      </c>
      <c r="AF7" s="1043">
        <v>22.400000000000002</v>
      </c>
      <c r="AG7" s="1043">
        <v>0</v>
      </c>
      <c r="AH7" s="1043">
        <f t="shared" si="0"/>
        <v>22.400000000000002</v>
      </c>
      <c r="AI7" s="1043">
        <f t="shared" si="1"/>
        <v>23.968000000000004</v>
      </c>
    </row>
    <row r="8" spans="1:35" s="356" customFormat="1">
      <c r="A8" s="1051">
        <v>6</v>
      </c>
      <c r="B8" s="354" t="s">
        <v>6142</v>
      </c>
      <c r="C8" s="354" t="s">
        <v>6496</v>
      </c>
      <c r="D8" s="354" t="s">
        <v>6484</v>
      </c>
      <c r="E8" s="354" t="s">
        <v>4187</v>
      </c>
      <c r="F8" s="354" t="s">
        <v>20</v>
      </c>
      <c r="G8" s="354"/>
      <c r="H8" s="354"/>
      <c r="I8" s="354"/>
      <c r="J8" s="354"/>
      <c r="K8" s="354"/>
      <c r="L8" s="354"/>
      <c r="M8" s="354" t="s">
        <v>113</v>
      </c>
      <c r="N8" s="354" t="s">
        <v>113</v>
      </c>
      <c r="O8" s="354" t="s">
        <v>5047</v>
      </c>
      <c r="P8" s="354"/>
      <c r="Q8" s="354"/>
      <c r="R8" s="354"/>
      <c r="S8" s="354"/>
      <c r="T8" s="354"/>
      <c r="U8" s="354" t="s">
        <v>6497</v>
      </c>
      <c r="V8" s="354" t="s">
        <v>68</v>
      </c>
      <c r="W8" s="354" t="s">
        <v>68</v>
      </c>
      <c r="X8" s="354" t="s">
        <v>68</v>
      </c>
      <c r="Y8" s="354" t="s">
        <v>68</v>
      </c>
      <c r="Z8" s="354" t="s">
        <v>69</v>
      </c>
      <c r="AA8" s="354"/>
      <c r="AB8" s="354">
        <v>18000000011</v>
      </c>
      <c r="AC8" s="355">
        <v>14</v>
      </c>
      <c r="AD8" s="355">
        <v>0</v>
      </c>
      <c r="AE8" s="355">
        <v>0</v>
      </c>
      <c r="AF8" s="1043">
        <v>22.400000000000002</v>
      </c>
      <c r="AG8" s="1043">
        <v>0</v>
      </c>
      <c r="AH8" s="1043">
        <f t="shared" si="0"/>
        <v>22.400000000000002</v>
      </c>
      <c r="AI8" s="1043">
        <f t="shared" si="1"/>
        <v>23.968000000000004</v>
      </c>
    </row>
    <row r="9" spans="1:35" s="356" customFormat="1">
      <c r="A9" s="1051">
        <v>7</v>
      </c>
      <c r="B9" s="354" t="s">
        <v>6142</v>
      </c>
      <c r="C9" s="354" t="s">
        <v>6498</v>
      </c>
      <c r="D9" s="354" t="s">
        <v>6484</v>
      </c>
      <c r="E9" s="354" t="s">
        <v>4187</v>
      </c>
      <c r="F9" s="354" t="s">
        <v>20</v>
      </c>
      <c r="G9" s="354"/>
      <c r="H9" s="354"/>
      <c r="I9" s="354"/>
      <c r="J9" s="354"/>
      <c r="K9" s="354"/>
      <c r="L9" s="354"/>
      <c r="M9" s="354" t="s">
        <v>113</v>
      </c>
      <c r="N9" s="354" t="s">
        <v>113</v>
      </c>
      <c r="O9" s="354" t="s">
        <v>5047</v>
      </c>
      <c r="P9" s="354"/>
      <c r="Q9" s="354"/>
      <c r="R9" s="354"/>
      <c r="S9" s="354"/>
      <c r="T9" s="354"/>
      <c r="U9" s="354" t="s">
        <v>6499</v>
      </c>
      <c r="V9" s="354" t="s">
        <v>68</v>
      </c>
      <c r="W9" s="354" t="s">
        <v>68</v>
      </c>
      <c r="X9" s="354" t="s">
        <v>68</v>
      </c>
      <c r="Y9" s="354" t="s">
        <v>68</v>
      </c>
      <c r="Z9" s="354" t="s">
        <v>69</v>
      </c>
      <c r="AA9" s="354"/>
      <c r="AB9" s="354">
        <v>18000000011</v>
      </c>
      <c r="AC9" s="355">
        <v>14</v>
      </c>
      <c r="AD9" s="355">
        <v>0</v>
      </c>
      <c r="AE9" s="355">
        <v>0</v>
      </c>
      <c r="AF9" s="1043">
        <v>22.400000000000002</v>
      </c>
      <c r="AG9" s="1043">
        <v>0</v>
      </c>
      <c r="AH9" s="1043">
        <f t="shared" si="0"/>
        <v>22.400000000000002</v>
      </c>
      <c r="AI9" s="1043">
        <f t="shared" si="1"/>
        <v>23.968000000000004</v>
      </c>
    </row>
    <row r="10" spans="1:35" s="356" customFormat="1">
      <c r="A10" s="1051">
        <v>8</v>
      </c>
      <c r="B10" s="354" t="s">
        <v>6142</v>
      </c>
      <c r="C10" s="354" t="s">
        <v>6500</v>
      </c>
      <c r="D10" s="354" t="s">
        <v>6484</v>
      </c>
      <c r="E10" s="354" t="s">
        <v>4187</v>
      </c>
      <c r="F10" s="354" t="s">
        <v>20</v>
      </c>
      <c r="G10" s="354"/>
      <c r="H10" s="354"/>
      <c r="I10" s="354"/>
      <c r="J10" s="354"/>
      <c r="K10" s="354"/>
      <c r="L10" s="354"/>
      <c r="M10" s="354" t="s">
        <v>113</v>
      </c>
      <c r="N10" s="354" t="s">
        <v>113</v>
      </c>
      <c r="O10" s="354" t="s">
        <v>5047</v>
      </c>
      <c r="P10" s="354"/>
      <c r="Q10" s="354"/>
      <c r="R10" s="354"/>
      <c r="S10" s="354"/>
      <c r="T10" s="354"/>
      <c r="U10" s="354" t="s">
        <v>6501</v>
      </c>
      <c r="V10" s="354" t="s">
        <v>68</v>
      </c>
      <c r="W10" s="354" t="s">
        <v>68</v>
      </c>
      <c r="X10" s="354" t="s">
        <v>68</v>
      </c>
      <c r="Y10" s="354" t="s">
        <v>68</v>
      </c>
      <c r="Z10" s="354" t="s">
        <v>69</v>
      </c>
      <c r="AA10" s="354"/>
      <c r="AB10" s="354">
        <v>18000000011</v>
      </c>
      <c r="AC10" s="355">
        <v>14</v>
      </c>
      <c r="AD10" s="355">
        <v>0</v>
      </c>
      <c r="AE10" s="355">
        <v>0</v>
      </c>
      <c r="AF10" s="1043">
        <v>22.400000000000002</v>
      </c>
      <c r="AG10" s="1043">
        <v>0</v>
      </c>
      <c r="AH10" s="1043">
        <f t="shared" si="0"/>
        <v>22.400000000000002</v>
      </c>
      <c r="AI10" s="1043">
        <f t="shared" si="1"/>
        <v>23.968000000000004</v>
      </c>
    </row>
    <row r="11" spans="1:35" s="356" customFormat="1">
      <c r="A11" s="1051">
        <v>9</v>
      </c>
      <c r="B11" s="354" t="s">
        <v>6142</v>
      </c>
      <c r="C11" s="354" t="s">
        <v>6502</v>
      </c>
      <c r="D11" s="354" t="s">
        <v>6484</v>
      </c>
      <c r="E11" s="354" t="s">
        <v>4187</v>
      </c>
      <c r="F11" s="354" t="s">
        <v>20</v>
      </c>
      <c r="G11" s="354"/>
      <c r="H11" s="354"/>
      <c r="I11" s="354"/>
      <c r="J11" s="354"/>
      <c r="K11" s="354"/>
      <c r="L11" s="354"/>
      <c r="M11" s="354" t="s">
        <v>113</v>
      </c>
      <c r="N11" s="354" t="s">
        <v>113</v>
      </c>
      <c r="O11" s="354" t="s">
        <v>5047</v>
      </c>
      <c r="P11" s="354"/>
      <c r="Q11" s="354"/>
      <c r="R11" s="354"/>
      <c r="S11" s="354"/>
      <c r="T11" s="354"/>
      <c r="U11" s="354" t="s">
        <v>6503</v>
      </c>
      <c r="V11" s="354" t="s">
        <v>68</v>
      </c>
      <c r="W11" s="354" t="s">
        <v>68</v>
      </c>
      <c r="X11" s="354" t="s">
        <v>68</v>
      </c>
      <c r="Y11" s="354" t="s">
        <v>68</v>
      </c>
      <c r="Z11" s="354" t="s">
        <v>69</v>
      </c>
      <c r="AA11" s="354"/>
      <c r="AB11" s="354">
        <v>18000000011</v>
      </c>
      <c r="AC11" s="355">
        <v>14</v>
      </c>
      <c r="AD11" s="355">
        <v>0</v>
      </c>
      <c r="AE11" s="355">
        <v>0</v>
      </c>
      <c r="AF11" s="1043">
        <v>22.400000000000002</v>
      </c>
      <c r="AG11" s="1043">
        <v>0</v>
      </c>
      <c r="AH11" s="1043">
        <f t="shared" si="0"/>
        <v>22.400000000000002</v>
      </c>
      <c r="AI11" s="1043">
        <f t="shared" si="1"/>
        <v>23.968000000000004</v>
      </c>
    </row>
    <row r="12" spans="1:35" s="356" customFormat="1">
      <c r="A12" s="1051">
        <v>10</v>
      </c>
      <c r="B12" s="354" t="s">
        <v>6142</v>
      </c>
      <c r="C12" s="354" t="s">
        <v>6504</v>
      </c>
      <c r="D12" s="354" t="s">
        <v>6484</v>
      </c>
      <c r="E12" s="354" t="s">
        <v>4187</v>
      </c>
      <c r="F12" s="354" t="s">
        <v>20</v>
      </c>
      <c r="G12" s="354"/>
      <c r="H12" s="354"/>
      <c r="I12" s="354"/>
      <c r="J12" s="354"/>
      <c r="K12" s="354"/>
      <c r="L12" s="354"/>
      <c r="M12" s="354" t="s">
        <v>113</v>
      </c>
      <c r="N12" s="354" t="s">
        <v>113</v>
      </c>
      <c r="O12" s="354" t="s">
        <v>5047</v>
      </c>
      <c r="P12" s="354"/>
      <c r="Q12" s="354"/>
      <c r="R12" s="354"/>
      <c r="S12" s="354"/>
      <c r="T12" s="354"/>
      <c r="U12" s="354" t="s">
        <v>6505</v>
      </c>
      <c r="V12" s="354" t="s">
        <v>68</v>
      </c>
      <c r="W12" s="354" t="s">
        <v>68</v>
      </c>
      <c r="X12" s="354" t="s">
        <v>68</v>
      </c>
      <c r="Y12" s="354" t="s">
        <v>68</v>
      </c>
      <c r="Z12" s="354" t="s">
        <v>69</v>
      </c>
      <c r="AA12" s="354"/>
      <c r="AB12" s="354">
        <v>18000000011</v>
      </c>
      <c r="AC12" s="355">
        <v>14</v>
      </c>
      <c r="AD12" s="355">
        <v>0</v>
      </c>
      <c r="AE12" s="355">
        <v>0</v>
      </c>
      <c r="AF12" s="1043">
        <v>22.400000000000002</v>
      </c>
      <c r="AG12" s="1043">
        <v>0</v>
      </c>
      <c r="AH12" s="1043">
        <f t="shared" si="0"/>
        <v>22.400000000000002</v>
      </c>
      <c r="AI12" s="1043">
        <f t="shared" si="1"/>
        <v>23.968000000000004</v>
      </c>
    </row>
    <row r="13" spans="1:35" s="1049" customFormat="1" ht="15.75" thickBot="1">
      <c r="A13" s="1052">
        <v>11</v>
      </c>
      <c r="B13" s="1046" t="s">
        <v>6142</v>
      </c>
      <c r="C13" s="1046" t="s">
        <v>6506</v>
      </c>
      <c r="D13" s="1046" t="s">
        <v>6484</v>
      </c>
      <c r="E13" s="1046" t="s">
        <v>6485</v>
      </c>
      <c r="F13" s="1046" t="s">
        <v>6507</v>
      </c>
      <c r="G13" s="1046"/>
      <c r="H13" s="1046"/>
      <c r="I13" s="1046"/>
      <c r="J13" s="1046"/>
      <c r="K13" s="1046"/>
      <c r="L13" s="1046"/>
      <c r="M13" s="1046" t="s">
        <v>113</v>
      </c>
      <c r="N13" s="1046" t="s">
        <v>113</v>
      </c>
      <c r="O13" s="1046" t="s">
        <v>5047</v>
      </c>
      <c r="P13" s="1046"/>
      <c r="Q13" s="1046"/>
      <c r="R13" s="1046"/>
      <c r="S13" s="1046"/>
      <c r="T13" s="1046"/>
      <c r="U13" s="1046" t="s">
        <v>6508</v>
      </c>
      <c r="V13" s="1046" t="s">
        <v>68</v>
      </c>
      <c r="W13" s="1046" t="s">
        <v>68</v>
      </c>
      <c r="X13" s="1046" t="s">
        <v>68</v>
      </c>
      <c r="Y13" s="1046" t="s">
        <v>68</v>
      </c>
      <c r="Z13" s="1046" t="s">
        <v>69</v>
      </c>
      <c r="AA13" s="1046"/>
      <c r="AB13" s="1046">
        <v>18000000011</v>
      </c>
      <c r="AC13" s="1047">
        <v>14</v>
      </c>
      <c r="AD13" s="1047">
        <v>0</v>
      </c>
      <c r="AE13" s="1047">
        <v>0</v>
      </c>
      <c r="AF13" s="1048">
        <v>22.400000000000002</v>
      </c>
      <c r="AG13" s="1048">
        <v>0</v>
      </c>
      <c r="AH13" s="1048">
        <f t="shared" si="0"/>
        <v>22.400000000000002</v>
      </c>
      <c r="AI13" s="1048">
        <f t="shared" si="1"/>
        <v>23.968000000000004</v>
      </c>
    </row>
    <row r="15" spans="1:35">
      <c r="A15" s="1053" t="s">
        <v>133</v>
      </c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/>
    </customSheetView>
    <customSheetView guid="{5B1FA305-463D-4B6E-BF98-81A6929C891E}" scale="75" hiddenColumns="1">
      <pageMargins left="0" right="0" top="0" bottom="0" header="0" footer="0"/>
      <pageSetup orientation="portrait" horizontalDpi="4294967295" verticalDpi="4294967295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/>
    </customSheetView>
    <customSheetView guid="{B6E6045D-E631-482D-8F65-2EABDB0B6ECE}" scale="75" hiddenColumns="1">
      <selection activeCell="AW39" sqref="AW39"/>
      <pageMargins left="0" right="0" top="0" bottom="0" header="0" footer="0"/>
      <pageSetup orientation="portrait" horizontalDpi="4294967295" verticalDpi="4294967295"/>
    </customSheetView>
    <customSheetView guid="{074FE138-8171-45F3-8951-6B9C47661CC2}" scale="75" hiddenColumns="1">
      <selection activeCell="AW39" sqref="AW39"/>
      <pageMargins left="0" right="0" top="0" bottom="0" header="0" footer="0"/>
      <pageSetup orientation="portrait" horizontalDpi="4294967295" verticalDpi="4294967295"/>
    </customSheetView>
    <customSheetView guid="{6B75CD61-CFF4-4706-A14B-83CD51F19D1B}" scale="75" hiddenColumns="1">
      <pageMargins left="0" right="0" top="0" bottom="0" header="0" footer="0"/>
      <pageSetup orientation="portrait" horizontalDpi="4294967295" verticalDpi="4294967295"/>
    </customSheetView>
    <customSheetView guid="{8ABA602B-BA8D-44BA-AAC3-E387ACC3E4C4}" scale="75" hiddenColumns="1">
      <pageMargins left="0" right="0" top="0" bottom="0" header="0" footer="0"/>
      <pageSetup orientation="portrait" horizontalDpi="4294967295" verticalDpi="4294967295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/>
    </customSheetView>
    <customSheetView guid="{71B299E4-61CE-49C1-81D9-062E3F90F2BD}" scale="75" hiddenColumns="1">
      <pageMargins left="0" right="0" top="0" bottom="0" header="0" footer="0"/>
      <pageSetup orientation="portrait" horizontalDpi="4294967295" verticalDpi="4294967295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/>
    </customSheetView>
  </customSheetViews>
  <pageMargins left="0" right="0" top="0" bottom="0" header="0" footer="0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F0"/>
  </sheetPr>
  <dimension ref="A1:AK52"/>
  <sheetViews>
    <sheetView topLeftCell="M19" zoomScale="75" zoomScaleNormal="75" workbookViewId="0">
      <selection activeCell="AI37" sqref="AI37"/>
    </sheetView>
  </sheetViews>
  <sheetFormatPr baseColWidth="10" defaultColWidth="6.85546875" defaultRowHeight="15"/>
  <cols>
    <col min="1" max="1" width="4" style="570" bestFit="1" customWidth="1"/>
    <col min="2" max="2" width="8.42578125" style="79" bestFit="1" customWidth="1"/>
    <col min="3" max="3" width="12.85546875" style="79" hidden="1" customWidth="1"/>
    <col min="4" max="4" width="9.28515625" style="79" hidden="1" customWidth="1"/>
    <col min="5" max="5" width="11.5703125" style="79" hidden="1" customWidth="1"/>
    <col min="6" max="6" width="21.140625" style="79" bestFit="1" customWidth="1"/>
    <col min="7" max="7" width="7.140625" style="79" hidden="1" customWidth="1"/>
    <col min="8" max="8" width="9.140625" style="79" bestFit="1" customWidth="1"/>
    <col min="9" max="9" width="8.85546875" style="79" hidden="1" customWidth="1"/>
    <col min="10" max="10" width="6.42578125" style="79" bestFit="1" customWidth="1"/>
    <col min="11" max="11" width="11.5703125" style="79" bestFit="1" customWidth="1"/>
    <col min="12" max="12" width="9.85546875" style="79" bestFit="1" customWidth="1"/>
    <col min="13" max="13" width="11.140625" style="79" bestFit="1" customWidth="1"/>
    <col min="14" max="14" width="6.85546875" style="79"/>
    <col min="15" max="15" width="6.85546875" style="79" bestFit="1" customWidth="1"/>
    <col min="16" max="16" width="9.28515625" style="79" customWidth="1"/>
    <col min="17" max="17" width="12.28515625" style="79" customWidth="1"/>
    <col min="18" max="18" width="15.28515625" style="79" customWidth="1"/>
    <col min="19" max="19" width="16.7109375" style="79" customWidth="1"/>
    <col min="20" max="20" width="10.5703125" style="79" customWidth="1"/>
    <col min="21" max="21" width="20.28515625" style="79" bestFit="1" customWidth="1"/>
    <col min="22" max="22" width="30.7109375" style="79" hidden="1" customWidth="1"/>
    <col min="23" max="23" width="16.28515625" style="79" bestFit="1" customWidth="1"/>
    <col min="24" max="24" width="16.85546875" style="79" customWidth="1"/>
    <col min="25" max="25" width="15" style="79" bestFit="1" customWidth="1"/>
    <col min="26" max="26" width="4.7109375" style="79" bestFit="1" customWidth="1"/>
    <col min="27" max="27" width="6" style="79" bestFit="1" customWidth="1"/>
    <col min="28" max="28" width="13.85546875" style="79" hidden="1" customWidth="1"/>
    <col min="29" max="29" width="13.140625" style="80" hidden="1" customWidth="1"/>
    <col min="30" max="30" width="10" style="80" hidden="1" customWidth="1"/>
    <col min="31" max="31" width="9.85546875" style="80" hidden="1" customWidth="1"/>
    <col min="32" max="32" width="8.5703125" style="582" bestFit="1" customWidth="1"/>
    <col min="33" max="33" width="12.5703125" style="582" bestFit="1" customWidth="1"/>
    <col min="34" max="34" width="10" style="80" bestFit="1" customWidth="1"/>
    <col min="35" max="35" width="11" style="81" bestFit="1" customWidth="1"/>
    <col min="36" max="36" width="8.5703125" style="82" bestFit="1" customWidth="1"/>
    <col min="37" max="37" width="22.85546875" style="82" bestFit="1" customWidth="1"/>
    <col min="38" max="16384" width="6.85546875" style="82"/>
  </cols>
  <sheetData>
    <row r="1" spans="1:37" s="251" customFormat="1" ht="76.5" customHeight="1" thickBot="1">
      <c r="A1" s="567"/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9"/>
      <c r="AD1" s="249"/>
      <c r="AE1" s="249"/>
      <c r="AF1" s="578"/>
      <c r="AG1" s="578"/>
      <c r="AH1" s="249"/>
      <c r="AI1" s="250"/>
    </row>
    <row r="2" spans="1:37" s="564" customFormat="1" ht="15.75" thickBot="1">
      <c r="A2" s="571" t="s">
        <v>22</v>
      </c>
      <c r="B2" s="561" t="s">
        <v>23</v>
      </c>
      <c r="C2" s="561" t="s">
        <v>24</v>
      </c>
      <c r="D2" s="561" t="s">
        <v>25</v>
      </c>
      <c r="E2" s="561" t="s">
        <v>26</v>
      </c>
      <c r="F2" s="561" t="s">
        <v>27</v>
      </c>
      <c r="G2" s="561" t="s">
        <v>28</v>
      </c>
      <c r="H2" s="561" t="s">
        <v>29</v>
      </c>
      <c r="I2" s="561" t="s">
        <v>30</v>
      </c>
      <c r="J2" s="561" t="s">
        <v>31</v>
      </c>
      <c r="K2" s="561" t="s">
        <v>32</v>
      </c>
      <c r="L2" s="561" t="s">
        <v>33</v>
      </c>
      <c r="M2" s="561" t="s">
        <v>34</v>
      </c>
      <c r="N2" s="561" t="s">
        <v>35</v>
      </c>
      <c r="O2" s="561" t="s">
        <v>36</v>
      </c>
      <c r="P2" s="561" t="s">
        <v>37</v>
      </c>
      <c r="Q2" s="561" t="s">
        <v>38</v>
      </c>
      <c r="R2" s="561" t="s">
        <v>39</v>
      </c>
      <c r="S2" s="561" t="s">
        <v>40</v>
      </c>
      <c r="T2" s="561" t="s">
        <v>41</v>
      </c>
      <c r="U2" s="561" t="s">
        <v>42</v>
      </c>
      <c r="V2" s="561" t="s">
        <v>43</v>
      </c>
      <c r="W2" s="561" t="s">
        <v>44</v>
      </c>
      <c r="X2" s="561" t="s">
        <v>45</v>
      </c>
      <c r="Y2" s="561" t="s">
        <v>46</v>
      </c>
      <c r="Z2" s="561" t="s">
        <v>47</v>
      </c>
      <c r="AA2" s="561" t="s">
        <v>48</v>
      </c>
      <c r="AB2" s="561" t="s">
        <v>49</v>
      </c>
      <c r="AC2" s="562" t="s">
        <v>50</v>
      </c>
      <c r="AD2" s="562" t="s">
        <v>51</v>
      </c>
      <c r="AE2" s="562" t="s">
        <v>52</v>
      </c>
      <c r="AF2" s="583" t="s">
        <v>53</v>
      </c>
      <c r="AG2" s="583" t="s">
        <v>54</v>
      </c>
      <c r="AH2" s="562" t="s">
        <v>55</v>
      </c>
      <c r="AI2" s="563" t="s">
        <v>56</v>
      </c>
      <c r="AJ2" s="543"/>
      <c r="AK2" s="370"/>
    </row>
    <row r="3" spans="1:37" s="298" customFormat="1">
      <c r="A3" s="568">
        <v>1</v>
      </c>
      <c r="B3" s="294" t="s">
        <v>461</v>
      </c>
      <c r="C3" s="294" t="s">
        <v>462</v>
      </c>
      <c r="D3" s="294" t="s">
        <v>463</v>
      </c>
      <c r="E3" s="294" t="s">
        <v>464</v>
      </c>
      <c r="F3" s="294" t="s">
        <v>465</v>
      </c>
      <c r="G3" s="294"/>
      <c r="H3" s="294" t="s">
        <v>21</v>
      </c>
      <c r="I3" s="294">
        <v>2000</v>
      </c>
      <c r="J3" s="294" t="s">
        <v>108</v>
      </c>
      <c r="K3" s="294"/>
      <c r="L3" s="294">
        <v>500</v>
      </c>
      <c r="M3" s="294" t="s">
        <v>74</v>
      </c>
      <c r="N3" s="294" t="s">
        <v>392</v>
      </c>
      <c r="O3" s="294" t="s">
        <v>466</v>
      </c>
      <c r="P3" s="294">
        <v>23</v>
      </c>
      <c r="Q3" s="294"/>
      <c r="R3" s="294"/>
      <c r="S3" s="294"/>
      <c r="T3" s="294"/>
      <c r="U3" s="294" t="s">
        <v>467</v>
      </c>
      <c r="V3" s="294" t="s">
        <v>468</v>
      </c>
      <c r="W3" s="294" t="s">
        <v>68</v>
      </c>
      <c r="X3" s="294" t="s">
        <v>468</v>
      </c>
      <c r="Y3" s="294" t="s">
        <v>68</v>
      </c>
      <c r="Z3" s="294" t="s">
        <v>69</v>
      </c>
      <c r="AA3" s="294"/>
      <c r="AB3" s="294">
        <v>10000000021</v>
      </c>
      <c r="AC3" s="295">
        <v>45</v>
      </c>
      <c r="AD3" s="295">
        <v>0</v>
      </c>
      <c r="AE3" s="295">
        <v>0</v>
      </c>
      <c r="AF3" s="579">
        <v>72</v>
      </c>
      <c r="AG3" s="579">
        <v>0</v>
      </c>
      <c r="AH3" s="565">
        <f t="shared" ref="AH3:AH14" si="0">AF3-AG3</f>
        <v>72</v>
      </c>
      <c r="AI3" s="566">
        <f>AF3*1.07</f>
        <v>77.040000000000006</v>
      </c>
      <c r="AJ3" s="409"/>
    </row>
    <row r="4" spans="1:37" s="298" customFormat="1">
      <c r="A4" s="568">
        <v>2</v>
      </c>
      <c r="B4" s="294" t="s">
        <v>0</v>
      </c>
      <c r="C4" s="294" t="s">
        <v>469</v>
      </c>
      <c r="D4" s="294" t="s">
        <v>463</v>
      </c>
      <c r="E4" s="294" t="s">
        <v>470</v>
      </c>
      <c r="F4" s="294">
        <v>3011</v>
      </c>
      <c r="G4" s="294"/>
      <c r="H4" s="294" t="s">
        <v>391</v>
      </c>
      <c r="I4" s="294">
        <v>3000</v>
      </c>
      <c r="J4" s="294" t="s">
        <v>108</v>
      </c>
      <c r="K4" s="294"/>
      <c r="L4" s="294">
        <v>500</v>
      </c>
      <c r="M4" s="294" t="s">
        <v>63</v>
      </c>
      <c r="N4" s="294" t="s">
        <v>75</v>
      </c>
      <c r="O4" s="294" t="s">
        <v>466</v>
      </c>
      <c r="P4" s="294">
        <v>20</v>
      </c>
      <c r="Q4" s="294"/>
      <c r="R4" s="294"/>
      <c r="S4" s="294"/>
      <c r="T4" s="294"/>
      <c r="U4" s="294" t="s">
        <v>471</v>
      </c>
      <c r="V4" s="294" t="s">
        <v>472</v>
      </c>
      <c r="W4" s="294" t="s">
        <v>473</v>
      </c>
      <c r="X4" s="294" t="s">
        <v>474</v>
      </c>
      <c r="Y4" s="294" t="s">
        <v>68</v>
      </c>
      <c r="Z4" s="294" t="s">
        <v>69</v>
      </c>
      <c r="AA4" s="294"/>
      <c r="AB4" s="294">
        <v>10000000021</v>
      </c>
      <c r="AC4" s="295">
        <v>81</v>
      </c>
      <c r="AD4" s="295">
        <v>0</v>
      </c>
      <c r="AE4" s="295">
        <v>0</v>
      </c>
      <c r="AF4" s="579">
        <v>129.6</v>
      </c>
      <c r="AG4" s="579">
        <v>0</v>
      </c>
      <c r="AH4" s="565">
        <f t="shared" si="0"/>
        <v>129.6</v>
      </c>
      <c r="AI4" s="566">
        <f t="shared" ref="AI4:AI14" si="1">AF4*1.07</f>
        <v>138.672</v>
      </c>
      <c r="AJ4" s="409"/>
    </row>
    <row r="5" spans="1:37" s="298" customFormat="1">
      <c r="A5" s="568">
        <v>3</v>
      </c>
      <c r="B5" s="294" t="s">
        <v>0</v>
      </c>
      <c r="C5" s="294" t="s">
        <v>475</v>
      </c>
      <c r="D5" s="294" t="s">
        <v>463</v>
      </c>
      <c r="E5" s="294" t="s">
        <v>476</v>
      </c>
      <c r="F5" s="294">
        <v>3011</v>
      </c>
      <c r="G5" s="294"/>
      <c r="H5" s="294" t="s">
        <v>391</v>
      </c>
      <c r="I5" s="294">
        <v>3000</v>
      </c>
      <c r="J5" s="294" t="s">
        <v>108</v>
      </c>
      <c r="K5" s="294"/>
      <c r="L5" s="294">
        <v>500</v>
      </c>
      <c r="M5" s="294" t="s">
        <v>63</v>
      </c>
      <c r="N5" s="294" t="s">
        <v>75</v>
      </c>
      <c r="O5" s="294" t="s">
        <v>466</v>
      </c>
      <c r="P5" s="294">
        <v>20</v>
      </c>
      <c r="Q5" s="294"/>
      <c r="R5" s="294"/>
      <c r="S5" s="294"/>
      <c r="T5" s="294"/>
      <c r="U5" s="294" t="s">
        <v>477</v>
      </c>
      <c r="V5" s="294" t="s">
        <v>472</v>
      </c>
      <c r="W5" s="294" t="s">
        <v>473</v>
      </c>
      <c r="X5" s="294" t="s">
        <v>474</v>
      </c>
      <c r="Y5" s="294" t="s">
        <v>68</v>
      </c>
      <c r="Z5" s="294" t="s">
        <v>69</v>
      </c>
      <c r="AA5" s="294"/>
      <c r="AB5" s="294">
        <v>10000000021</v>
      </c>
      <c r="AC5" s="295">
        <v>81</v>
      </c>
      <c r="AD5" s="295">
        <v>0</v>
      </c>
      <c r="AE5" s="295">
        <v>0</v>
      </c>
      <c r="AF5" s="579">
        <v>129.6</v>
      </c>
      <c r="AG5" s="579">
        <v>0</v>
      </c>
      <c r="AH5" s="565">
        <f t="shared" si="0"/>
        <v>129.6</v>
      </c>
      <c r="AI5" s="566">
        <f t="shared" si="1"/>
        <v>138.672</v>
      </c>
      <c r="AJ5" s="409"/>
    </row>
    <row r="6" spans="1:37" s="298" customFormat="1">
      <c r="A6" s="568">
        <v>4</v>
      </c>
      <c r="B6" s="294" t="s">
        <v>0</v>
      </c>
      <c r="C6" s="294" t="s">
        <v>478</v>
      </c>
      <c r="D6" s="294" t="s">
        <v>463</v>
      </c>
      <c r="E6" s="294" t="s">
        <v>476</v>
      </c>
      <c r="F6" s="294">
        <v>3011</v>
      </c>
      <c r="G6" s="294"/>
      <c r="H6" s="294" t="s">
        <v>390</v>
      </c>
      <c r="I6" s="294">
        <v>3000</v>
      </c>
      <c r="J6" s="294" t="s">
        <v>108</v>
      </c>
      <c r="K6" s="294"/>
      <c r="L6" s="294">
        <v>500</v>
      </c>
      <c r="M6" s="294" t="s">
        <v>74</v>
      </c>
      <c r="N6" s="294" t="s">
        <v>75</v>
      </c>
      <c r="O6" s="294" t="s">
        <v>466</v>
      </c>
      <c r="P6" s="294">
        <v>20</v>
      </c>
      <c r="Q6" s="294"/>
      <c r="R6" s="294"/>
      <c r="S6" s="294"/>
      <c r="T6" s="294"/>
      <c r="U6" s="294" t="s">
        <v>479</v>
      </c>
      <c r="V6" s="294" t="s">
        <v>472</v>
      </c>
      <c r="W6" s="294" t="s">
        <v>473</v>
      </c>
      <c r="X6" s="294" t="s">
        <v>474</v>
      </c>
      <c r="Y6" s="294" t="s">
        <v>68</v>
      </c>
      <c r="Z6" s="294" t="s">
        <v>69</v>
      </c>
      <c r="AA6" s="294"/>
      <c r="AB6" s="294">
        <v>10000000021</v>
      </c>
      <c r="AC6" s="295">
        <v>81</v>
      </c>
      <c r="AD6" s="295">
        <v>0</v>
      </c>
      <c r="AE6" s="295">
        <v>0</v>
      </c>
      <c r="AF6" s="579">
        <v>129.6</v>
      </c>
      <c r="AG6" s="579">
        <v>0</v>
      </c>
      <c r="AH6" s="565">
        <f t="shared" si="0"/>
        <v>129.6</v>
      </c>
      <c r="AI6" s="566">
        <f t="shared" si="1"/>
        <v>138.672</v>
      </c>
      <c r="AJ6" s="409"/>
    </row>
    <row r="7" spans="1:37" s="298" customFormat="1">
      <c r="A7" s="568">
        <v>5</v>
      </c>
      <c r="B7" s="294" t="s">
        <v>0</v>
      </c>
      <c r="C7" s="294" t="s">
        <v>480</v>
      </c>
      <c r="D7" s="294" t="s">
        <v>463</v>
      </c>
      <c r="E7" s="294" t="s">
        <v>476</v>
      </c>
      <c r="F7" s="294">
        <v>3011</v>
      </c>
      <c r="G7" s="294"/>
      <c r="H7" s="294" t="s">
        <v>390</v>
      </c>
      <c r="I7" s="294">
        <v>3000</v>
      </c>
      <c r="J7" s="294" t="s">
        <v>108</v>
      </c>
      <c r="K7" s="294"/>
      <c r="L7" s="294">
        <v>500</v>
      </c>
      <c r="M7" s="294" t="s">
        <v>74</v>
      </c>
      <c r="N7" s="294" t="s">
        <v>75</v>
      </c>
      <c r="O7" s="294" t="s">
        <v>466</v>
      </c>
      <c r="P7" s="294">
        <v>20</v>
      </c>
      <c r="Q7" s="294"/>
      <c r="R7" s="294"/>
      <c r="S7" s="294"/>
      <c r="T7" s="294"/>
      <c r="U7" s="294" t="s">
        <v>481</v>
      </c>
      <c r="V7" s="294" t="s">
        <v>472</v>
      </c>
      <c r="W7" s="294" t="s">
        <v>473</v>
      </c>
      <c r="X7" s="294" t="s">
        <v>474</v>
      </c>
      <c r="Y7" s="294" t="s">
        <v>68</v>
      </c>
      <c r="Z7" s="294" t="s">
        <v>69</v>
      </c>
      <c r="AA7" s="294"/>
      <c r="AB7" s="294">
        <v>10000000021</v>
      </c>
      <c r="AC7" s="295">
        <v>81</v>
      </c>
      <c r="AD7" s="295">
        <v>0</v>
      </c>
      <c r="AE7" s="295">
        <v>0</v>
      </c>
      <c r="AF7" s="579">
        <v>129.6</v>
      </c>
      <c r="AG7" s="579">
        <v>0</v>
      </c>
      <c r="AH7" s="565">
        <f t="shared" si="0"/>
        <v>129.6</v>
      </c>
      <c r="AI7" s="566">
        <f t="shared" si="1"/>
        <v>138.672</v>
      </c>
      <c r="AJ7" s="409"/>
    </row>
    <row r="8" spans="1:37" s="298" customFormat="1">
      <c r="A8" s="568">
        <v>6</v>
      </c>
      <c r="B8" s="294" t="s">
        <v>0</v>
      </c>
      <c r="C8" s="294" t="s">
        <v>482</v>
      </c>
      <c r="D8" s="294" t="s">
        <v>463</v>
      </c>
      <c r="E8" s="294" t="s">
        <v>483</v>
      </c>
      <c r="F8" s="294">
        <v>3011</v>
      </c>
      <c r="G8" s="294"/>
      <c r="H8" s="294" t="s">
        <v>390</v>
      </c>
      <c r="I8" s="294">
        <v>3000</v>
      </c>
      <c r="J8" s="294" t="s">
        <v>108</v>
      </c>
      <c r="K8" s="294"/>
      <c r="L8" s="294">
        <v>500</v>
      </c>
      <c r="M8" s="294" t="s">
        <v>74</v>
      </c>
      <c r="N8" s="294" t="s">
        <v>75</v>
      </c>
      <c r="O8" s="294" t="s">
        <v>466</v>
      </c>
      <c r="P8" s="294">
        <v>20</v>
      </c>
      <c r="Q8" s="294"/>
      <c r="R8" s="294"/>
      <c r="S8" s="294"/>
      <c r="T8" s="294"/>
      <c r="U8" s="294" t="s">
        <v>484</v>
      </c>
      <c r="V8" s="294" t="s">
        <v>473</v>
      </c>
      <c r="W8" s="294" t="s">
        <v>473</v>
      </c>
      <c r="X8" s="294" t="s">
        <v>68</v>
      </c>
      <c r="Y8" s="294" t="s">
        <v>68</v>
      </c>
      <c r="Z8" s="294" t="s">
        <v>69</v>
      </c>
      <c r="AA8" s="294"/>
      <c r="AB8" s="294">
        <v>10000000021</v>
      </c>
      <c r="AC8" s="295">
        <v>81</v>
      </c>
      <c r="AD8" s="295">
        <v>0</v>
      </c>
      <c r="AE8" s="295">
        <v>0</v>
      </c>
      <c r="AF8" s="579">
        <v>129.6</v>
      </c>
      <c r="AG8" s="579">
        <v>0</v>
      </c>
      <c r="AH8" s="565">
        <f t="shared" si="0"/>
        <v>129.6</v>
      </c>
      <c r="AI8" s="566">
        <f t="shared" si="1"/>
        <v>138.672</v>
      </c>
      <c r="AJ8" s="409"/>
    </row>
    <row r="9" spans="1:37" s="298" customFormat="1">
      <c r="A9" s="568">
        <v>7</v>
      </c>
      <c r="B9" s="294" t="s">
        <v>0</v>
      </c>
      <c r="C9" s="294" t="s">
        <v>485</v>
      </c>
      <c r="D9" s="294" t="s">
        <v>463</v>
      </c>
      <c r="E9" s="294" t="s">
        <v>486</v>
      </c>
      <c r="F9" s="294">
        <v>3030</v>
      </c>
      <c r="G9" s="294"/>
      <c r="H9" s="294" t="s">
        <v>487</v>
      </c>
      <c r="I9" s="294"/>
      <c r="J9" s="294" t="s">
        <v>108</v>
      </c>
      <c r="K9" s="294"/>
      <c r="L9" s="294">
        <v>500</v>
      </c>
      <c r="M9" s="294" t="s">
        <v>236</v>
      </c>
      <c r="N9" s="294" t="s">
        <v>75</v>
      </c>
      <c r="O9" s="294" t="s">
        <v>466</v>
      </c>
      <c r="P9" s="294">
        <v>19</v>
      </c>
      <c r="Q9" s="294"/>
      <c r="R9" s="294"/>
      <c r="S9" s="294"/>
      <c r="T9" s="294" t="s">
        <v>375</v>
      </c>
      <c r="U9" s="294" t="s">
        <v>488</v>
      </c>
      <c r="V9" s="294" t="s">
        <v>68</v>
      </c>
      <c r="W9" s="294" t="s">
        <v>68</v>
      </c>
      <c r="X9" s="294" t="s">
        <v>68</v>
      </c>
      <c r="Y9" s="294" t="s">
        <v>68</v>
      </c>
      <c r="Z9" s="294" t="s">
        <v>69</v>
      </c>
      <c r="AA9" s="294"/>
      <c r="AB9" s="294">
        <v>10002002572</v>
      </c>
      <c r="AC9" s="295">
        <v>145</v>
      </c>
      <c r="AD9" s="295">
        <v>0</v>
      </c>
      <c r="AE9" s="295">
        <v>0</v>
      </c>
      <c r="AF9" s="579">
        <v>232</v>
      </c>
      <c r="AG9" s="579">
        <f>AF9*(1-(0.95^0*0.9^0*0.8^0*0.7^0*0.65^0*0.93^0*0.93^0*1^0))</f>
        <v>0</v>
      </c>
      <c r="AH9" s="565">
        <f t="shared" si="0"/>
        <v>232</v>
      </c>
      <c r="AI9" s="566">
        <f t="shared" si="1"/>
        <v>248.24</v>
      </c>
      <c r="AJ9" s="409"/>
    </row>
    <row r="10" spans="1:37" s="298" customFormat="1">
      <c r="A10" s="568">
        <v>8</v>
      </c>
      <c r="B10" s="294" t="s">
        <v>0</v>
      </c>
      <c r="C10" s="294" t="s">
        <v>489</v>
      </c>
      <c r="D10" s="294" t="s">
        <v>463</v>
      </c>
      <c r="E10" s="294" t="s">
        <v>486</v>
      </c>
      <c r="F10" s="294">
        <v>3030</v>
      </c>
      <c r="G10" s="294"/>
      <c r="H10" s="294" t="s">
        <v>487</v>
      </c>
      <c r="I10" s="294"/>
      <c r="J10" s="294"/>
      <c r="K10" s="294"/>
      <c r="L10" s="294"/>
      <c r="M10" s="294" t="s">
        <v>63</v>
      </c>
      <c r="N10" s="294" t="s">
        <v>75</v>
      </c>
      <c r="O10" s="294" t="s">
        <v>466</v>
      </c>
      <c r="P10" s="294">
        <v>19</v>
      </c>
      <c r="Q10" s="294"/>
      <c r="R10" s="294"/>
      <c r="S10" s="294"/>
      <c r="T10" s="294" t="s">
        <v>375</v>
      </c>
      <c r="U10" s="294" t="s">
        <v>490</v>
      </c>
      <c r="V10" s="294" t="s">
        <v>68</v>
      </c>
      <c r="W10" s="294" t="s">
        <v>68</v>
      </c>
      <c r="X10" s="294" t="s">
        <v>68</v>
      </c>
      <c r="Y10" s="294" t="s">
        <v>68</v>
      </c>
      <c r="Z10" s="294" t="s">
        <v>69</v>
      </c>
      <c r="AA10" s="294"/>
      <c r="AB10" s="294">
        <v>10000000012</v>
      </c>
      <c r="AC10" s="295">
        <v>145</v>
      </c>
      <c r="AD10" s="295">
        <v>0</v>
      </c>
      <c r="AE10" s="295">
        <v>0</v>
      </c>
      <c r="AF10" s="579">
        <v>232</v>
      </c>
      <c r="AG10" s="579">
        <v>0</v>
      </c>
      <c r="AH10" s="565">
        <f t="shared" si="0"/>
        <v>232</v>
      </c>
      <c r="AI10" s="566">
        <f t="shared" si="1"/>
        <v>248.24</v>
      </c>
      <c r="AJ10" s="409"/>
    </row>
    <row r="11" spans="1:37" s="298" customFormat="1">
      <c r="A11" s="568">
        <v>9</v>
      </c>
      <c r="B11" s="294" t="s">
        <v>8</v>
      </c>
      <c r="C11" s="294" t="s">
        <v>491</v>
      </c>
      <c r="D11" s="294" t="s">
        <v>463</v>
      </c>
      <c r="E11" s="294" t="s">
        <v>492</v>
      </c>
      <c r="F11" s="294" t="s">
        <v>493</v>
      </c>
      <c r="G11" s="294"/>
      <c r="H11" s="294" t="s">
        <v>494</v>
      </c>
      <c r="I11" s="294">
        <v>2000</v>
      </c>
      <c r="J11" s="294" t="s">
        <v>121</v>
      </c>
      <c r="K11" s="294"/>
      <c r="L11" s="294">
        <v>1000</v>
      </c>
      <c r="M11" s="294" t="s">
        <v>74</v>
      </c>
      <c r="N11" s="294" t="s">
        <v>75</v>
      </c>
      <c r="O11" s="294" t="s">
        <v>466</v>
      </c>
      <c r="P11" s="294">
        <v>23</v>
      </c>
      <c r="Q11" s="294"/>
      <c r="R11" s="294"/>
      <c r="S11" s="294"/>
      <c r="T11" s="294"/>
      <c r="U11" s="294" t="s">
        <v>495</v>
      </c>
      <c r="V11" s="294" t="s">
        <v>68</v>
      </c>
      <c r="W11" s="294" t="s">
        <v>68</v>
      </c>
      <c r="X11" s="294" t="s">
        <v>68</v>
      </c>
      <c r="Y11" s="294" t="s">
        <v>68</v>
      </c>
      <c r="Z11" s="294" t="s">
        <v>69</v>
      </c>
      <c r="AA11" s="294"/>
      <c r="AB11" s="294">
        <v>10000000021</v>
      </c>
      <c r="AC11" s="295">
        <v>91</v>
      </c>
      <c r="AD11" s="295">
        <v>5</v>
      </c>
      <c r="AE11" s="295">
        <v>8</v>
      </c>
      <c r="AF11" s="579">
        <v>166.4</v>
      </c>
      <c r="AG11" s="579">
        <f>AF11*(1-(0.95^0*0.9^0*0.8^0*0.7^0*0.65^0*0.93^0*0.93^0*1^0))</f>
        <v>0</v>
      </c>
      <c r="AH11" s="565">
        <f t="shared" si="0"/>
        <v>166.4</v>
      </c>
      <c r="AI11" s="566">
        <f t="shared" si="1"/>
        <v>178.04800000000003</v>
      </c>
      <c r="AJ11" s="409"/>
    </row>
    <row r="12" spans="1:37" s="298" customFormat="1">
      <c r="A12" s="568">
        <v>10</v>
      </c>
      <c r="B12" s="294" t="s">
        <v>6</v>
      </c>
      <c r="C12" s="294" t="s">
        <v>496</v>
      </c>
      <c r="D12" s="294" t="s">
        <v>463</v>
      </c>
      <c r="E12" s="294" t="s">
        <v>497</v>
      </c>
      <c r="F12" s="294" t="s">
        <v>498</v>
      </c>
      <c r="G12" s="294"/>
      <c r="H12" s="294" t="s">
        <v>374</v>
      </c>
      <c r="I12" s="294">
        <v>3000</v>
      </c>
      <c r="J12" s="294" t="s">
        <v>108</v>
      </c>
      <c r="K12" s="294"/>
      <c r="L12" s="294"/>
      <c r="M12" s="294" t="s">
        <v>74</v>
      </c>
      <c r="N12" s="294" t="s">
        <v>75</v>
      </c>
      <c r="O12" s="294" t="s">
        <v>466</v>
      </c>
      <c r="P12" s="294">
        <v>23</v>
      </c>
      <c r="Q12" s="294"/>
      <c r="R12" s="294"/>
      <c r="S12" s="294"/>
      <c r="T12" s="294"/>
      <c r="U12" s="294" t="s">
        <v>499</v>
      </c>
      <c r="V12" s="294" t="s">
        <v>473</v>
      </c>
      <c r="W12" s="294" t="s">
        <v>473</v>
      </c>
      <c r="X12" s="294" t="s">
        <v>68</v>
      </c>
      <c r="Y12" s="294" t="s">
        <v>68</v>
      </c>
      <c r="Z12" s="294" t="s">
        <v>69</v>
      </c>
      <c r="AA12" s="294"/>
      <c r="AB12" s="294">
        <v>10000000021</v>
      </c>
      <c r="AC12" s="295">
        <v>118</v>
      </c>
      <c r="AD12" s="295">
        <v>0</v>
      </c>
      <c r="AE12" s="295">
        <v>0</v>
      </c>
      <c r="AF12" s="579">
        <v>188.8</v>
      </c>
      <c r="AG12" s="579">
        <v>0</v>
      </c>
      <c r="AH12" s="565">
        <f t="shared" si="0"/>
        <v>188.8</v>
      </c>
      <c r="AI12" s="566">
        <f t="shared" si="1"/>
        <v>202.01600000000002</v>
      </c>
      <c r="AJ12" s="409"/>
    </row>
    <row r="13" spans="1:37" s="298" customFormat="1">
      <c r="A13" s="568">
        <v>11</v>
      </c>
      <c r="B13" s="294" t="s">
        <v>6</v>
      </c>
      <c r="C13" s="294" t="s">
        <v>500</v>
      </c>
      <c r="D13" s="294" t="s">
        <v>463</v>
      </c>
      <c r="E13" s="294" t="s">
        <v>497</v>
      </c>
      <c r="F13" s="294" t="s">
        <v>498</v>
      </c>
      <c r="G13" s="294"/>
      <c r="H13" s="294" t="s">
        <v>374</v>
      </c>
      <c r="I13" s="294">
        <v>3000</v>
      </c>
      <c r="J13" s="294" t="s">
        <v>118</v>
      </c>
      <c r="K13" s="294"/>
      <c r="L13" s="294"/>
      <c r="M13" s="294" t="s">
        <v>74</v>
      </c>
      <c r="N13" s="294" t="s">
        <v>75</v>
      </c>
      <c r="O13" s="294" t="s">
        <v>466</v>
      </c>
      <c r="P13" s="294">
        <v>23</v>
      </c>
      <c r="Q13" s="294"/>
      <c r="R13" s="294"/>
      <c r="S13" s="294"/>
      <c r="T13" s="294"/>
      <c r="U13" s="294" t="s">
        <v>501</v>
      </c>
      <c r="V13" s="294" t="s">
        <v>473</v>
      </c>
      <c r="W13" s="294" t="s">
        <v>473</v>
      </c>
      <c r="X13" s="294" t="s">
        <v>68</v>
      </c>
      <c r="Y13" s="294" t="s">
        <v>68</v>
      </c>
      <c r="Z13" s="294" t="s">
        <v>69</v>
      </c>
      <c r="AA13" s="294"/>
      <c r="AB13" s="294">
        <v>10000000021</v>
      </c>
      <c r="AC13" s="295">
        <v>118</v>
      </c>
      <c r="AD13" s="295">
        <v>0</v>
      </c>
      <c r="AE13" s="295">
        <v>0</v>
      </c>
      <c r="AF13" s="579">
        <v>188.8</v>
      </c>
      <c r="AG13" s="579">
        <v>0</v>
      </c>
      <c r="AH13" s="565">
        <f t="shared" si="0"/>
        <v>188.8</v>
      </c>
      <c r="AI13" s="566">
        <f t="shared" si="1"/>
        <v>202.01600000000002</v>
      </c>
      <c r="AJ13" s="409"/>
    </row>
    <row r="14" spans="1:37" s="577" customFormat="1" ht="15.75" thickBot="1">
      <c r="A14" s="572">
        <v>12</v>
      </c>
      <c r="B14" s="573" t="s">
        <v>6</v>
      </c>
      <c r="C14" s="573" t="s">
        <v>502</v>
      </c>
      <c r="D14" s="573" t="s">
        <v>463</v>
      </c>
      <c r="E14" s="573" t="s">
        <v>497</v>
      </c>
      <c r="F14" s="573" t="s">
        <v>498</v>
      </c>
      <c r="G14" s="573"/>
      <c r="H14" s="573" t="s">
        <v>374</v>
      </c>
      <c r="I14" s="573">
        <v>3000</v>
      </c>
      <c r="J14" s="573" t="s">
        <v>118</v>
      </c>
      <c r="K14" s="573"/>
      <c r="L14" s="573"/>
      <c r="M14" s="573" t="s">
        <v>74</v>
      </c>
      <c r="N14" s="573" t="s">
        <v>75</v>
      </c>
      <c r="O14" s="573" t="s">
        <v>466</v>
      </c>
      <c r="P14" s="573">
        <v>23</v>
      </c>
      <c r="Q14" s="573"/>
      <c r="R14" s="573"/>
      <c r="S14" s="573"/>
      <c r="T14" s="573"/>
      <c r="U14" s="573" t="s">
        <v>503</v>
      </c>
      <c r="V14" s="573" t="s">
        <v>473</v>
      </c>
      <c r="W14" s="573" t="s">
        <v>473</v>
      </c>
      <c r="X14" s="573" t="s">
        <v>68</v>
      </c>
      <c r="Y14" s="573" t="s">
        <v>68</v>
      </c>
      <c r="Z14" s="573" t="s">
        <v>69</v>
      </c>
      <c r="AA14" s="573"/>
      <c r="AB14" s="573">
        <v>10000000021</v>
      </c>
      <c r="AC14" s="574">
        <v>118</v>
      </c>
      <c r="AD14" s="574">
        <v>0</v>
      </c>
      <c r="AE14" s="574">
        <v>0</v>
      </c>
      <c r="AF14" s="580">
        <v>188.8</v>
      </c>
      <c r="AG14" s="580">
        <v>0</v>
      </c>
      <c r="AH14" s="575">
        <f t="shared" si="0"/>
        <v>188.8</v>
      </c>
      <c r="AI14" s="576">
        <f t="shared" si="1"/>
        <v>202.01600000000002</v>
      </c>
      <c r="AJ14" s="417"/>
    </row>
    <row r="15" spans="1:37" s="77" customFormat="1" ht="15.75" thickBot="1">
      <c r="A15" s="569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6"/>
      <c r="AD15" s="76"/>
      <c r="AE15" s="76"/>
      <c r="AF15" s="581"/>
      <c r="AG15" s="581"/>
      <c r="AH15" s="83"/>
      <c r="AI15" s="78"/>
      <c r="AJ15" s="11"/>
    </row>
    <row r="16" spans="1:37" s="564" customFormat="1" ht="15.75" thickBot="1">
      <c r="A16" s="571" t="s">
        <v>22</v>
      </c>
      <c r="B16" s="561" t="s">
        <v>23</v>
      </c>
      <c r="C16" s="561" t="s">
        <v>24</v>
      </c>
      <c r="D16" s="561" t="s">
        <v>25</v>
      </c>
      <c r="E16" s="561" t="s">
        <v>26</v>
      </c>
      <c r="F16" s="561" t="s">
        <v>27</v>
      </c>
      <c r="G16" s="561" t="s">
        <v>28</v>
      </c>
      <c r="H16" s="561" t="s">
        <v>29</v>
      </c>
      <c r="I16" s="561" t="s">
        <v>30</v>
      </c>
      <c r="J16" s="561" t="s">
        <v>31</v>
      </c>
      <c r="K16" s="561" t="s">
        <v>32</v>
      </c>
      <c r="L16" s="561" t="s">
        <v>33</v>
      </c>
      <c r="M16" s="561" t="s">
        <v>34</v>
      </c>
      <c r="N16" s="561" t="s">
        <v>35</v>
      </c>
      <c r="O16" s="561" t="s">
        <v>36</v>
      </c>
      <c r="P16" s="561" t="s">
        <v>37</v>
      </c>
      <c r="Q16" s="561" t="s">
        <v>38</v>
      </c>
      <c r="R16" s="561" t="s">
        <v>39</v>
      </c>
      <c r="S16" s="561" t="s">
        <v>40</v>
      </c>
      <c r="T16" s="561" t="s">
        <v>41</v>
      </c>
      <c r="U16" s="561" t="s">
        <v>42</v>
      </c>
      <c r="V16" s="561" t="s">
        <v>43</v>
      </c>
      <c r="W16" s="561" t="s">
        <v>44</v>
      </c>
      <c r="X16" s="561" t="s">
        <v>45</v>
      </c>
      <c r="Y16" s="561" t="s">
        <v>46</v>
      </c>
      <c r="Z16" s="561" t="s">
        <v>47</v>
      </c>
      <c r="AA16" s="561" t="s">
        <v>48</v>
      </c>
      <c r="AB16" s="561" t="s">
        <v>49</v>
      </c>
      <c r="AC16" s="562" t="s">
        <v>50</v>
      </c>
      <c r="AD16" s="562" t="s">
        <v>51</v>
      </c>
      <c r="AE16" s="562" t="s">
        <v>52</v>
      </c>
      <c r="AF16" s="583" t="s">
        <v>53</v>
      </c>
      <c r="AG16" s="583" t="s">
        <v>54</v>
      </c>
      <c r="AH16" s="562" t="s">
        <v>55</v>
      </c>
      <c r="AI16" s="563" t="s">
        <v>56</v>
      </c>
      <c r="AJ16" s="543"/>
      <c r="AK16" s="370"/>
    </row>
    <row r="17" spans="1:36" s="302" customFormat="1">
      <c r="A17" s="404">
        <v>1</v>
      </c>
      <c r="B17" s="405" t="s">
        <v>0</v>
      </c>
      <c r="C17" s="405" t="s">
        <v>504</v>
      </c>
      <c r="D17" s="405" t="s">
        <v>505</v>
      </c>
      <c r="E17" s="405" t="s">
        <v>506</v>
      </c>
      <c r="F17" s="405">
        <v>3030</v>
      </c>
      <c r="G17" s="405"/>
      <c r="H17" s="405" t="s">
        <v>487</v>
      </c>
      <c r="I17" s="405"/>
      <c r="J17" s="405" t="s">
        <v>108</v>
      </c>
      <c r="K17" s="405"/>
      <c r="L17" s="405">
        <v>500</v>
      </c>
      <c r="M17" s="405" t="s">
        <v>236</v>
      </c>
      <c r="N17" s="405" t="s">
        <v>75</v>
      </c>
      <c r="O17" s="405" t="s">
        <v>466</v>
      </c>
      <c r="P17" s="405">
        <v>19</v>
      </c>
      <c r="Q17" s="405"/>
      <c r="R17" s="405"/>
      <c r="S17" s="405"/>
      <c r="T17" s="405" t="s">
        <v>375</v>
      </c>
      <c r="U17" s="405" t="s">
        <v>507</v>
      </c>
      <c r="V17" s="405" t="s">
        <v>468</v>
      </c>
      <c r="W17" s="405" t="s">
        <v>68</v>
      </c>
      <c r="X17" s="405" t="s">
        <v>468</v>
      </c>
      <c r="Y17" s="405" t="s">
        <v>68</v>
      </c>
      <c r="Z17" s="405" t="s">
        <v>69</v>
      </c>
      <c r="AA17" s="405"/>
      <c r="AB17" s="405">
        <v>10002002582</v>
      </c>
      <c r="AC17" s="406">
        <v>145</v>
      </c>
      <c r="AD17" s="406">
        <v>0</v>
      </c>
      <c r="AE17" s="406">
        <v>0</v>
      </c>
      <c r="AF17" s="407">
        <v>232</v>
      </c>
      <c r="AG17" s="407">
        <v>0</v>
      </c>
      <c r="AH17" s="484">
        <f t="shared" ref="AH17:AH33" si="2">AF17-AG17</f>
        <v>232</v>
      </c>
      <c r="AI17" s="434">
        <f>AF17*1.07</f>
        <v>248.24</v>
      </c>
      <c r="AJ17" s="410"/>
    </row>
    <row r="18" spans="1:36" s="302" customFormat="1">
      <c r="A18" s="404">
        <v>2</v>
      </c>
      <c r="B18" s="405" t="s">
        <v>0</v>
      </c>
      <c r="C18" s="405" t="s">
        <v>508</v>
      </c>
      <c r="D18" s="405" t="s">
        <v>505</v>
      </c>
      <c r="E18" s="405" t="s">
        <v>506</v>
      </c>
      <c r="F18" s="405">
        <v>3030</v>
      </c>
      <c r="G18" s="405"/>
      <c r="H18" s="405" t="s">
        <v>487</v>
      </c>
      <c r="I18" s="405"/>
      <c r="J18" s="405" t="s">
        <v>108</v>
      </c>
      <c r="K18" s="405"/>
      <c r="L18" s="405">
        <v>500</v>
      </c>
      <c r="M18" s="405" t="s">
        <v>236</v>
      </c>
      <c r="N18" s="405" t="s">
        <v>75</v>
      </c>
      <c r="O18" s="405" t="s">
        <v>466</v>
      </c>
      <c r="P18" s="405">
        <v>19</v>
      </c>
      <c r="Q18" s="405"/>
      <c r="R18" s="405"/>
      <c r="S18" s="405"/>
      <c r="T18" s="405" t="s">
        <v>375</v>
      </c>
      <c r="U18" s="405" t="s">
        <v>509</v>
      </c>
      <c r="V18" s="405" t="s">
        <v>68</v>
      </c>
      <c r="W18" s="405" t="s">
        <v>68</v>
      </c>
      <c r="X18" s="405" t="s">
        <v>68</v>
      </c>
      <c r="Y18" s="405" t="s">
        <v>68</v>
      </c>
      <c r="Z18" s="405" t="s">
        <v>69</v>
      </c>
      <c r="AA18" s="405"/>
      <c r="AB18" s="405">
        <v>10002002572</v>
      </c>
      <c r="AC18" s="406">
        <v>145</v>
      </c>
      <c r="AD18" s="406">
        <v>0</v>
      </c>
      <c r="AE18" s="406">
        <v>0</v>
      </c>
      <c r="AF18" s="407">
        <v>232</v>
      </c>
      <c r="AG18" s="407">
        <f>AF18*(1-(0.95^0*0.9^0*0.8^0*0.7^0*0.65^0*0.93^0*0.93^0*1^0))</f>
        <v>0</v>
      </c>
      <c r="AH18" s="484">
        <f t="shared" si="2"/>
        <v>232</v>
      </c>
      <c r="AI18" s="434">
        <f t="shared" ref="AI18:AI33" si="3">AF18*1.07</f>
        <v>248.24</v>
      </c>
      <c r="AJ18" s="410"/>
    </row>
    <row r="19" spans="1:36" s="302" customFormat="1">
      <c r="A19" s="404">
        <v>3</v>
      </c>
      <c r="B19" s="405" t="s">
        <v>0</v>
      </c>
      <c r="C19" s="405" t="s">
        <v>510</v>
      </c>
      <c r="D19" s="405" t="s">
        <v>505</v>
      </c>
      <c r="E19" s="405" t="s">
        <v>506</v>
      </c>
      <c r="F19" s="405">
        <v>3030</v>
      </c>
      <c r="G19" s="405"/>
      <c r="H19" s="405" t="s">
        <v>487</v>
      </c>
      <c r="I19" s="405"/>
      <c r="J19" s="405" t="s">
        <v>108</v>
      </c>
      <c r="K19" s="405"/>
      <c r="L19" s="405">
        <v>500</v>
      </c>
      <c r="M19" s="405" t="s">
        <v>236</v>
      </c>
      <c r="N19" s="405" t="s">
        <v>75</v>
      </c>
      <c r="O19" s="405" t="s">
        <v>466</v>
      </c>
      <c r="P19" s="405">
        <v>19</v>
      </c>
      <c r="Q19" s="405"/>
      <c r="R19" s="405"/>
      <c r="S19" s="405"/>
      <c r="T19" s="405" t="s">
        <v>375</v>
      </c>
      <c r="U19" s="405" t="s">
        <v>511</v>
      </c>
      <c r="V19" s="405" t="s">
        <v>68</v>
      </c>
      <c r="W19" s="405" t="s">
        <v>68</v>
      </c>
      <c r="X19" s="405" t="s">
        <v>68</v>
      </c>
      <c r="Y19" s="405" t="s">
        <v>68</v>
      </c>
      <c r="Z19" s="405" t="s">
        <v>69</v>
      </c>
      <c r="AA19" s="405"/>
      <c r="AB19" s="405">
        <v>10002002572</v>
      </c>
      <c r="AC19" s="406">
        <v>145</v>
      </c>
      <c r="AD19" s="406">
        <v>0</v>
      </c>
      <c r="AE19" s="406">
        <v>0</v>
      </c>
      <c r="AF19" s="407">
        <v>232</v>
      </c>
      <c r="AG19" s="407">
        <f>AF19*(1-(0.95^0*0.9^0*0.8^0*0.7^0*0.65^0*0.93^0*0.93^0*1^0))</f>
        <v>0</v>
      </c>
      <c r="AH19" s="484">
        <f t="shared" si="2"/>
        <v>232</v>
      </c>
      <c r="AI19" s="434">
        <f t="shared" si="3"/>
        <v>248.24</v>
      </c>
      <c r="AJ19" s="410"/>
    </row>
    <row r="20" spans="1:36" s="302" customFormat="1">
      <c r="A20" s="404">
        <v>4</v>
      </c>
      <c r="B20" s="405" t="s">
        <v>0</v>
      </c>
      <c r="C20" s="405" t="s">
        <v>512</v>
      </c>
      <c r="D20" s="405" t="s">
        <v>505</v>
      </c>
      <c r="E20" s="405" t="s">
        <v>506</v>
      </c>
      <c r="F20" s="405">
        <v>3030</v>
      </c>
      <c r="G20" s="405"/>
      <c r="H20" s="405" t="s">
        <v>487</v>
      </c>
      <c r="I20" s="405"/>
      <c r="J20" s="405" t="s">
        <v>108</v>
      </c>
      <c r="K20" s="405"/>
      <c r="L20" s="405">
        <v>500</v>
      </c>
      <c r="M20" s="405" t="s">
        <v>236</v>
      </c>
      <c r="N20" s="405" t="s">
        <v>75</v>
      </c>
      <c r="O20" s="405" t="s">
        <v>466</v>
      </c>
      <c r="P20" s="405">
        <v>19</v>
      </c>
      <c r="Q20" s="405"/>
      <c r="R20" s="405"/>
      <c r="S20" s="405"/>
      <c r="T20" s="405" t="s">
        <v>375</v>
      </c>
      <c r="U20" s="405" t="s">
        <v>513</v>
      </c>
      <c r="V20" s="405" t="s">
        <v>68</v>
      </c>
      <c r="W20" s="405" t="s">
        <v>68</v>
      </c>
      <c r="X20" s="405" t="s">
        <v>68</v>
      </c>
      <c r="Y20" s="405" t="s">
        <v>68</v>
      </c>
      <c r="Z20" s="405" t="s">
        <v>69</v>
      </c>
      <c r="AA20" s="405"/>
      <c r="AB20" s="405">
        <v>10002002572</v>
      </c>
      <c r="AC20" s="406">
        <v>145</v>
      </c>
      <c r="AD20" s="406">
        <v>0</v>
      </c>
      <c r="AE20" s="406">
        <v>0</v>
      </c>
      <c r="AF20" s="407">
        <v>232</v>
      </c>
      <c r="AG20" s="407">
        <v>0</v>
      </c>
      <c r="AH20" s="484">
        <f t="shared" si="2"/>
        <v>232</v>
      </c>
      <c r="AI20" s="434">
        <f t="shared" si="3"/>
        <v>248.24</v>
      </c>
      <c r="AJ20" s="410"/>
    </row>
    <row r="21" spans="1:36" s="302" customFormat="1">
      <c r="A21" s="404">
        <v>5</v>
      </c>
      <c r="B21" s="405" t="s">
        <v>0</v>
      </c>
      <c r="C21" s="405" t="s">
        <v>514</v>
      </c>
      <c r="D21" s="405" t="s">
        <v>505</v>
      </c>
      <c r="E21" s="405" t="s">
        <v>506</v>
      </c>
      <c r="F21" s="405">
        <v>3030</v>
      </c>
      <c r="G21" s="405"/>
      <c r="H21" s="405" t="s">
        <v>487</v>
      </c>
      <c r="I21" s="405"/>
      <c r="J21" s="405" t="s">
        <v>108</v>
      </c>
      <c r="K21" s="405"/>
      <c r="L21" s="405">
        <v>500</v>
      </c>
      <c r="M21" s="405" t="s">
        <v>236</v>
      </c>
      <c r="N21" s="405" t="s">
        <v>75</v>
      </c>
      <c r="O21" s="405" t="s">
        <v>466</v>
      </c>
      <c r="P21" s="405">
        <v>19</v>
      </c>
      <c r="Q21" s="405"/>
      <c r="R21" s="405"/>
      <c r="S21" s="405"/>
      <c r="T21" s="405" t="s">
        <v>375</v>
      </c>
      <c r="U21" s="405" t="s">
        <v>515</v>
      </c>
      <c r="V21" s="405" t="s">
        <v>468</v>
      </c>
      <c r="W21" s="405" t="s">
        <v>68</v>
      </c>
      <c r="X21" s="405" t="s">
        <v>468</v>
      </c>
      <c r="Y21" s="405" t="s">
        <v>68</v>
      </c>
      <c r="Z21" s="405" t="s">
        <v>69</v>
      </c>
      <c r="AA21" s="405"/>
      <c r="AB21" s="405">
        <v>10002002582</v>
      </c>
      <c r="AC21" s="406">
        <v>145</v>
      </c>
      <c r="AD21" s="406">
        <v>0</v>
      </c>
      <c r="AE21" s="406">
        <v>0</v>
      </c>
      <c r="AF21" s="407">
        <v>232</v>
      </c>
      <c r="AG21" s="407">
        <v>0</v>
      </c>
      <c r="AH21" s="484">
        <f t="shared" si="2"/>
        <v>232</v>
      </c>
      <c r="AI21" s="434">
        <f t="shared" si="3"/>
        <v>248.24</v>
      </c>
      <c r="AJ21" s="410"/>
    </row>
    <row r="22" spans="1:36" s="302" customFormat="1">
      <c r="A22" s="404">
        <v>6</v>
      </c>
      <c r="B22" s="405" t="s">
        <v>0</v>
      </c>
      <c r="C22" s="405" t="s">
        <v>516</v>
      </c>
      <c r="D22" s="405" t="s">
        <v>505</v>
      </c>
      <c r="E22" s="405" t="s">
        <v>506</v>
      </c>
      <c r="F22" s="405">
        <v>3030</v>
      </c>
      <c r="G22" s="405"/>
      <c r="H22" s="405" t="s">
        <v>487</v>
      </c>
      <c r="I22" s="405"/>
      <c r="J22" s="405" t="s">
        <v>108</v>
      </c>
      <c r="K22" s="405"/>
      <c r="L22" s="405">
        <v>500</v>
      </c>
      <c r="M22" s="405" t="s">
        <v>236</v>
      </c>
      <c r="N22" s="405" t="s">
        <v>75</v>
      </c>
      <c r="O22" s="405" t="s">
        <v>466</v>
      </c>
      <c r="P22" s="405">
        <v>19</v>
      </c>
      <c r="Q22" s="405"/>
      <c r="R22" s="405"/>
      <c r="S22" s="405"/>
      <c r="T22" s="405" t="s">
        <v>375</v>
      </c>
      <c r="U22" s="405" t="s">
        <v>517</v>
      </c>
      <c r="V22" s="405" t="s">
        <v>68</v>
      </c>
      <c r="W22" s="405" t="s">
        <v>68</v>
      </c>
      <c r="X22" s="405" t="s">
        <v>68</v>
      </c>
      <c r="Y22" s="405" t="s">
        <v>68</v>
      </c>
      <c r="Z22" s="405" t="s">
        <v>69</v>
      </c>
      <c r="AA22" s="405"/>
      <c r="AB22" s="405">
        <v>10002002572</v>
      </c>
      <c r="AC22" s="406">
        <v>145</v>
      </c>
      <c r="AD22" s="406">
        <v>0</v>
      </c>
      <c r="AE22" s="406">
        <v>0</v>
      </c>
      <c r="AF22" s="407">
        <v>232</v>
      </c>
      <c r="AG22" s="407">
        <f>AF22*(1-(0.95^0*0.9^0*0.8^0*0.7^0*0.65^0*0.93^0*0.93^0*1^0))</f>
        <v>0</v>
      </c>
      <c r="AH22" s="484">
        <f t="shared" si="2"/>
        <v>232</v>
      </c>
      <c r="AI22" s="434">
        <f t="shared" si="3"/>
        <v>248.24</v>
      </c>
      <c r="AJ22" s="410"/>
    </row>
    <row r="23" spans="1:36" s="302" customFormat="1">
      <c r="A23" s="404">
        <v>7</v>
      </c>
      <c r="B23" s="405" t="s">
        <v>0</v>
      </c>
      <c r="C23" s="405" t="s">
        <v>518</v>
      </c>
      <c r="D23" s="405" t="s">
        <v>505</v>
      </c>
      <c r="E23" s="405" t="s">
        <v>506</v>
      </c>
      <c r="F23" s="405">
        <v>3030</v>
      </c>
      <c r="G23" s="405"/>
      <c r="H23" s="405" t="s">
        <v>487</v>
      </c>
      <c r="I23" s="405"/>
      <c r="J23" s="405" t="s">
        <v>108</v>
      </c>
      <c r="K23" s="405"/>
      <c r="L23" s="405">
        <v>500</v>
      </c>
      <c r="M23" s="405" t="s">
        <v>236</v>
      </c>
      <c r="N23" s="405" t="s">
        <v>75</v>
      </c>
      <c r="O23" s="405" t="s">
        <v>466</v>
      </c>
      <c r="P23" s="405">
        <v>19</v>
      </c>
      <c r="Q23" s="405"/>
      <c r="R23" s="405"/>
      <c r="S23" s="405"/>
      <c r="T23" s="405" t="s">
        <v>375</v>
      </c>
      <c r="U23" s="405" t="s">
        <v>519</v>
      </c>
      <c r="V23" s="405" t="s">
        <v>68</v>
      </c>
      <c r="W23" s="405" t="s">
        <v>68</v>
      </c>
      <c r="X23" s="405" t="s">
        <v>68</v>
      </c>
      <c r="Y23" s="405" t="s">
        <v>68</v>
      </c>
      <c r="Z23" s="405" t="s">
        <v>69</v>
      </c>
      <c r="AA23" s="405"/>
      <c r="AB23" s="405">
        <v>10002002572</v>
      </c>
      <c r="AC23" s="406">
        <v>145</v>
      </c>
      <c r="AD23" s="406">
        <v>0</v>
      </c>
      <c r="AE23" s="406">
        <v>0</v>
      </c>
      <c r="AF23" s="407">
        <v>232</v>
      </c>
      <c r="AG23" s="407">
        <f>AF23*(1-(0.95^0*0.9^0*0.8^0*0.7^0*0.65^0*0.93^0*0.93^0*1^0))</f>
        <v>0</v>
      </c>
      <c r="AH23" s="484">
        <f t="shared" si="2"/>
        <v>232</v>
      </c>
      <c r="AI23" s="434">
        <f t="shared" si="3"/>
        <v>248.24</v>
      </c>
      <c r="AJ23" s="410"/>
    </row>
    <row r="24" spans="1:36" s="302" customFormat="1">
      <c r="A24" s="404">
        <v>8</v>
      </c>
      <c r="B24" s="405" t="s">
        <v>0</v>
      </c>
      <c r="C24" s="405" t="s">
        <v>520</v>
      </c>
      <c r="D24" s="405" t="s">
        <v>505</v>
      </c>
      <c r="E24" s="405" t="s">
        <v>506</v>
      </c>
      <c r="F24" s="405">
        <v>3030</v>
      </c>
      <c r="G24" s="405"/>
      <c r="H24" s="405" t="s">
        <v>487</v>
      </c>
      <c r="I24" s="405"/>
      <c r="J24" s="405" t="s">
        <v>108</v>
      </c>
      <c r="K24" s="405"/>
      <c r="L24" s="405">
        <v>500</v>
      </c>
      <c r="M24" s="405" t="s">
        <v>236</v>
      </c>
      <c r="N24" s="405" t="s">
        <v>75</v>
      </c>
      <c r="O24" s="405" t="s">
        <v>466</v>
      </c>
      <c r="P24" s="405">
        <v>19</v>
      </c>
      <c r="Q24" s="405"/>
      <c r="R24" s="405"/>
      <c r="S24" s="405"/>
      <c r="T24" s="405" t="s">
        <v>375</v>
      </c>
      <c r="U24" s="405" t="s">
        <v>521</v>
      </c>
      <c r="V24" s="405" t="s">
        <v>68</v>
      </c>
      <c r="W24" s="405" t="s">
        <v>68</v>
      </c>
      <c r="X24" s="405" t="s">
        <v>68</v>
      </c>
      <c r="Y24" s="405" t="s">
        <v>68</v>
      </c>
      <c r="Z24" s="405" t="s">
        <v>69</v>
      </c>
      <c r="AA24" s="405"/>
      <c r="AB24" s="405">
        <v>10002002572</v>
      </c>
      <c r="AC24" s="406">
        <v>145</v>
      </c>
      <c r="AD24" s="406">
        <v>0</v>
      </c>
      <c r="AE24" s="406">
        <v>0</v>
      </c>
      <c r="AF24" s="407">
        <v>232</v>
      </c>
      <c r="AG24" s="407">
        <f>AF24*(1-(0.95^0*0.9^0*0.8^0*0.7^0*0.65^0*0.93^0*0.93^0*1^0))</f>
        <v>0</v>
      </c>
      <c r="AH24" s="484">
        <f t="shared" si="2"/>
        <v>232</v>
      </c>
      <c r="AI24" s="434">
        <f t="shared" si="3"/>
        <v>248.24</v>
      </c>
      <c r="AJ24" s="410"/>
    </row>
    <row r="25" spans="1:36" s="302" customFormat="1">
      <c r="A25" s="404">
        <v>9</v>
      </c>
      <c r="B25" s="405" t="s">
        <v>0</v>
      </c>
      <c r="C25" s="405" t="s">
        <v>522</v>
      </c>
      <c r="D25" s="405" t="s">
        <v>505</v>
      </c>
      <c r="E25" s="405" t="s">
        <v>506</v>
      </c>
      <c r="F25" s="405">
        <v>9010</v>
      </c>
      <c r="G25" s="405"/>
      <c r="H25" s="405" t="s">
        <v>523</v>
      </c>
      <c r="I25" s="405"/>
      <c r="J25" s="405" t="s">
        <v>121</v>
      </c>
      <c r="K25" s="405"/>
      <c r="L25" s="405" t="s">
        <v>386</v>
      </c>
      <c r="M25" s="405" t="s">
        <v>236</v>
      </c>
      <c r="N25" s="405" t="s">
        <v>75</v>
      </c>
      <c r="O25" s="405" t="s">
        <v>466</v>
      </c>
      <c r="P25" s="405">
        <v>23</v>
      </c>
      <c r="Q25" s="405"/>
      <c r="R25" s="405"/>
      <c r="S25" s="405"/>
      <c r="T25" s="405" t="s">
        <v>375</v>
      </c>
      <c r="U25" s="405" t="s">
        <v>524</v>
      </c>
      <c r="V25" s="405" t="s">
        <v>468</v>
      </c>
      <c r="W25" s="405" t="s">
        <v>68</v>
      </c>
      <c r="X25" s="405" t="s">
        <v>468</v>
      </c>
      <c r="Y25" s="405" t="s">
        <v>68</v>
      </c>
      <c r="Z25" s="405" t="s">
        <v>69</v>
      </c>
      <c r="AA25" s="405"/>
      <c r="AB25" s="405">
        <v>10002001222</v>
      </c>
      <c r="AC25" s="406">
        <v>84</v>
      </c>
      <c r="AD25" s="406">
        <v>5</v>
      </c>
      <c r="AE25" s="406">
        <v>5</v>
      </c>
      <c r="AF25" s="407">
        <v>150.4</v>
      </c>
      <c r="AG25" s="407">
        <v>0</v>
      </c>
      <c r="AH25" s="484">
        <f t="shared" si="2"/>
        <v>150.4</v>
      </c>
      <c r="AI25" s="434">
        <f t="shared" si="3"/>
        <v>160.92800000000003</v>
      </c>
      <c r="AJ25" s="410"/>
    </row>
    <row r="26" spans="1:36" s="302" customFormat="1">
      <c r="A26" s="404">
        <v>10</v>
      </c>
      <c r="B26" s="405" t="s">
        <v>0</v>
      </c>
      <c r="C26" s="405" t="s">
        <v>525</v>
      </c>
      <c r="D26" s="405" t="s">
        <v>505</v>
      </c>
      <c r="E26" s="405" t="s">
        <v>506</v>
      </c>
      <c r="F26" s="405">
        <v>9010</v>
      </c>
      <c r="G26" s="405"/>
      <c r="H26" s="405" t="s">
        <v>523</v>
      </c>
      <c r="I26" s="405"/>
      <c r="J26" s="405" t="s">
        <v>121</v>
      </c>
      <c r="K26" s="405"/>
      <c r="L26" s="405" t="s">
        <v>386</v>
      </c>
      <c r="M26" s="405" t="s">
        <v>236</v>
      </c>
      <c r="N26" s="405" t="s">
        <v>75</v>
      </c>
      <c r="O26" s="405" t="s">
        <v>466</v>
      </c>
      <c r="P26" s="405">
        <v>23</v>
      </c>
      <c r="Q26" s="405"/>
      <c r="R26" s="405"/>
      <c r="S26" s="405"/>
      <c r="T26" s="405" t="s">
        <v>375</v>
      </c>
      <c r="U26" s="405" t="s">
        <v>526</v>
      </c>
      <c r="V26" s="405" t="s">
        <v>468</v>
      </c>
      <c r="W26" s="405" t="s">
        <v>68</v>
      </c>
      <c r="X26" s="405" t="s">
        <v>468</v>
      </c>
      <c r="Y26" s="405" t="s">
        <v>68</v>
      </c>
      <c r="Z26" s="405" t="s">
        <v>69</v>
      </c>
      <c r="AA26" s="405"/>
      <c r="AB26" s="405">
        <v>10002001222</v>
      </c>
      <c r="AC26" s="406">
        <v>84</v>
      </c>
      <c r="AD26" s="406">
        <v>5</v>
      </c>
      <c r="AE26" s="406">
        <v>5</v>
      </c>
      <c r="AF26" s="407">
        <v>150.4</v>
      </c>
      <c r="AG26" s="407">
        <v>0</v>
      </c>
      <c r="AH26" s="484">
        <f t="shared" si="2"/>
        <v>150.4</v>
      </c>
      <c r="AI26" s="434">
        <f t="shared" si="3"/>
        <v>160.92800000000003</v>
      </c>
      <c r="AJ26" s="410"/>
    </row>
    <row r="27" spans="1:36" s="302" customFormat="1">
      <c r="A27" s="404">
        <v>11</v>
      </c>
      <c r="B27" s="405" t="s">
        <v>0</v>
      </c>
      <c r="C27" s="405" t="s">
        <v>527</v>
      </c>
      <c r="D27" s="405" t="s">
        <v>505</v>
      </c>
      <c r="E27" s="405" t="s">
        <v>506</v>
      </c>
      <c r="F27" s="405">
        <v>9010</v>
      </c>
      <c r="G27" s="405"/>
      <c r="H27" s="405" t="s">
        <v>523</v>
      </c>
      <c r="I27" s="405"/>
      <c r="J27" s="405" t="s">
        <v>121</v>
      </c>
      <c r="K27" s="405"/>
      <c r="L27" s="405" t="s">
        <v>386</v>
      </c>
      <c r="M27" s="405" t="s">
        <v>236</v>
      </c>
      <c r="N27" s="405" t="s">
        <v>75</v>
      </c>
      <c r="O27" s="405" t="s">
        <v>466</v>
      </c>
      <c r="P27" s="405">
        <v>23</v>
      </c>
      <c r="Q27" s="405"/>
      <c r="R27" s="405"/>
      <c r="S27" s="405"/>
      <c r="T27" s="405" t="s">
        <v>375</v>
      </c>
      <c r="U27" s="405" t="s">
        <v>528</v>
      </c>
      <c r="V27" s="405" t="s">
        <v>468</v>
      </c>
      <c r="W27" s="405" t="s">
        <v>68</v>
      </c>
      <c r="X27" s="405" t="s">
        <v>468</v>
      </c>
      <c r="Y27" s="405" t="s">
        <v>68</v>
      </c>
      <c r="Z27" s="405" t="s">
        <v>69</v>
      </c>
      <c r="AA27" s="405"/>
      <c r="AB27" s="405">
        <v>10002001222</v>
      </c>
      <c r="AC27" s="406">
        <v>84</v>
      </c>
      <c r="AD27" s="406">
        <v>5</v>
      </c>
      <c r="AE27" s="406">
        <v>5</v>
      </c>
      <c r="AF27" s="407">
        <v>150.4</v>
      </c>
      <c r="AG27" s="407">
        <v>0</v>
      </c>
      <c r="AH27" s="484">
        <f t="shared" si="2"/>
        <v>150.4</v>
      </c>
      <c r="AI27" s="434">
        <f t="shared" si="3"/>
        <v>160.92800000000003</v>
      </c>
      <c r="AJ27" s="410"/>
    </row>
    <row r="28" spans="1:36" s="302" customFormat="1">
      <c r="A28" s="404">
        <v>12</v>
      </c>
      <c r="B28" s="405" t="s">
        <v>0</v>
      </c>
      <c r="C28" s="405" t="s">
        <v>529</v>
      </c>
      <c r="D28" s="405" t="s">
        <v>505</v>
      </c>
      <c r="E28" s="405" t="s">
        <v>506</v>
      </c>
      <c r="F28" s="405">
        <v>9010</v>
      </c>
      <c r="G28" s="405"/>
      <c r="H28" s="405" t="s">
        <v>530</v>
      </c>
      <c r="I28" s="405"/>
      <c r="J28" s="405" t="s">
        <v>121</v>
      </c>
      <c r="K28" s="405"/>
      <c r="L28" s="405" t="s">
        <v>386</v>
      </c>
      <c r="M28" s="405" t="s">
        <v>236</v>
      </c>
      <c r="N28" s="405" t="s">
        <v>75</v>
      </c>
      <c r="O28" s="405" t="s">
        <v>466</v>
      </c>
      <c r="P28" s="405">
        <v>23</v>
      </c>
      <c r="Q28" s="405"/>
      <c r="R28" s="405"/>
      <c r="S28" s="405"/>
      <c r="T28" s="405" t="s">
        <v>375</v>
      </c>
      <c r="U28" s="405" t="s">
        <v>531</v>
      </c>
      <c r="V28" s="405" t="s">
        <v>468</v>
      </c>
      <c r="W28" s="405" t="s">
        <v>68</v>
      </c>
      <c r="X28" s="405" t="s">
        <v>468</v>
      </c>
      <c r="Y28" s="405" t="s">
        <v>68</v>
      </c>
      <c r="Z28" s="405" t="s">
        <v>69</v>
      </c>
      <c r="AA28" s="405"/>
      <c r="AB28" s="405">
        <v>10002001222</v>
      </c>
      <c r="AC28" s="406">
        <v>84</v>
      </c>
      <c r="AD28" s="406">
        <v>5</v>
      </c>
      <c r="AE28" s="406">
        <v>5</v>
      </c>
      <c r="AF28" s="407">
        <v>150.4</v>
      </c>
      <c r="AG28" s="407">
        <v>0</v>
      </c>
      <c r="AH28" s="484">
        <f t="shared" si="2"/>
        <v>150.4</v>
      </c>
      <c r="AI28" s="434">
        <f t="shared" si="3"/>
        <v>160.92800000000003</v>
      </c>
      <c r="AJ28" s="410"/>
    </row>
    <row r="29" spans="1:36" s="302" customFormat="1">
      <c r="A29" s="404">
        <v>13</v>
      </c>
      <c r="B29" s="405" t="s">
        <v>0</v>
      </c>
      <c r="C29" s="405" t="s">
        <v>532</v>
      </c>
      <c r="D29" s="405" t="s">
        <v>505</v>
      </c>
      <c r="E29" s="405" t="s">
        <v>506</v>
      </c>
      <c r="F29" s="405">
        <v>9020</v>
      </c>
      <c r="G29" s="405"/>
      <c r="H29" s="405" t="s">
        <v>533</v>
      </c>
      <c r="I29" s="405"/>
      <c r="J29" s="405" t="s">
        <v>108</v>
      </c>
      <c r="K29" s="405"/>
      <c r="L29" s="405">
        <v>500</v>
      </c>
      <c r="M29" s="405" t="s">
        <v>236</v>
      </c>
      <c r="N29" s="405" t="s">
        <v>392</v>
      </c>
      <c r="O29" s="405" t="s">
        <v>466</v>
      </c>
      <c r="P29" s="405">
        <v>23</v>
      </c>
      <c r="Q29" s="405"/>
      <c r="R29" s="405"/>
      <c r="S29" s="405"/>
      <c r="T29" s="405"/>
      <c r="U29" s="405" t="s">
        <v>534</v>
      </c>
      <c r="V29" s="405" t="s">
        <v>468</v>
      </c>
      <c r="W29" s="405" t="s">
        <v>68</v>
      </c>
      <c r="X29" s="405" t="s">
        <v>468</v>
      </c>
      <c r="Y29" s="405" t="s">
        <v>68</v>
      </c>
      <c r="Z29" s="405" t="s">
        <v>69</v>
      </c>
      <c r="AA29" s="405"/>
      <c r="AB29" s="405">
        <v>10002001522</v>
      </c>
      <c r="AC29" s="406">
        <v>109</v>
      </c>
      <c r="AD29" s="406">
        <v>0</v>
      </c>
      <c r="AE29" s="406">
        <v>0</v>
      </c>
      <c r="AF29" s="407">
        <v>174.4</v>
      </c>
      <c r="AG29" s="407">
        <v>0</v>
      </c>
      <c r="AH29" s="484">
        <f t="shared" si="2"/>
        <v>174.4</v>
      </c>
      <c r="AI29" s="434">
        <f t="shared" si="3"/>
        <v>186.608</v>
      </c>
      <c r="AJ29" s="410"/>
    </row>
    <row r="30" spans="1:36" s="302" customFormat="1">
      <c r="A30" s="404">
        <v>14</v>
      </c>
      <c r="B30" s="405" t="s">
        <v>0</v>
      </c>
      <c r="C30" s="405" t="s">
        <v>535</v>
      </c>
      <c r="D30" s="405" t="s">
        <v>505</v>
      </c>
      <c r="E30" s="405" t="s">
        <v>506</v>
      </c>
      <c r="F30" s="405">
        <v>9020</v>
      </c>
      <c r="G30" s="405"/>
      <c r="H30" s="405" t="s">
        <v>533</v>
      </c>
      <c r="I30" s="405"/>
      <c r="J30" s="405" t="s">
        <v>108</v>
      </c>
      <c r="K30" s="405"/>
      <c r="L30" s="405" t="s">
        <v>386</v>
      </c>
      <c r="M30" s="405" t="s">
        <v>236</v>
      </c>
      <c r="N30" s="405" t="s">
        <v>113</v>
      </c>
      <c r="O30" s="405" t="s">
        <v>466</v>
      </c>
      <c r="P30" s="405">
        <v>23</v>
      </c>
      <c r="Q30" s="405"/>
      <c r="R30" s="405"/>
      <c r="S30" s="405"/>
      <c r="T30" s="405"/>
      <c r="U30" s="405" t="s">
        <v>536</v>
      </c>
      <c r="V30" s="405" t="s">
        <v>468</v>
      </c>
      <c r="W30" s="405" t="s">
        <v>68</v>
      </c>
      <c r="X30" s="405" t="s">
        <v>468</v>
      </c>
      <c r="Y30" s="405" t="s">
        <v>68</v>
      </c>
      <c r="Z30" s="405" t="s">
        <v>69</v>
      </c>
      <c r="AA30" s="405"/>
      <c r="AB30" s="405">
        <v>10002001522</v>
      </c>
      <c r="AC30" s="406">
        <v>109</v>
      </c>
      <c r="AD30" s="406">
        <v>0</v>
      </c>
      <c r="AE30" s="406">
        <v>5</v>
      </c>
      <c r="AF30" s="407">
        <v>182.4</v>
      </c>
      <c r="AG30" s="407">
        <v>0</v>
      </c>
      <c r="AH30" s="484">
        <f t="shared" si="2"/>
        <v>182.4</v>
      </c>
      <c r="AI30" s="434">
        <f t="shared" si="3"/>
        <v>195.16800000000001</v>
      </c>
      <c r="AJ30" s="410"/>
    </row>
    <row r="31" spans="1:36" s="302" customFormat="1">
      <c r="A31" s="404">
        <v>15</v>
      </c>
      <c r="B31" s="405" t="s">
        <v>8</v>
      </c>
      <c r="C31" s="405" t="s">
        <v>537</v>
      </c>
      <c r="D31" s="405" t="s">
        <v>505</v>
      </c>
      <c r="E31" s="405" t="s">
        <v>506</v>
      </c>
      <c r="F31" s="405" t="s">
        <v>538</v>
      </c>
      <c r="G31" s="405"/>
      <c r="H31" s="405" t="s">
        <v>407</v>
      </c>
      <c r="I31" s="405"/>
      <c r="J31" s="405" t="s">
        <v>108</v>
      </c>
      <c r="K31" s="405"/>
      <c r="L31" s="405">
        <v>500</v>
      </c>
      <c r="M31" s="405" t="s">
        <v>236</v>
      </c>
      <c r="N31" s="405" t="s">
        <v>113</v>
      </c>
      <c r="O31" s="405" t="s">
        <v>466</v>
      </c>
      <c r="P31" s="405">
        <v>21</v>
      </c>
      <c r="Q31" s="405"/>
      <c r="R31" s="405"/>
      <c r="S31" s="405"/>
      <c r="T31" s="405" t="s">
        <v>375</v>
      </c>
      <c r="U31" s="405" t="s">
        <v>539</v>
      </c>
      <c r="V31" s="405" t="s">
        <v>468</v>
      </c>
      <c r="W31" s="405" t="s">
        <v>68</v>
      </c>
      <c r="X31" s="405" t="s">
        <v>468</v>
      </c>
      <c r="Y31" s="405" t="s">
        <v>68</v>
      </c>
      <c r="Z31" s="405" t="s">
        <v>69</v>
      </c>
      <c r="AA31" s="405"/>
      <c r="AB31" s="405">
        <v>10001000432</v>
      </c>
      <c r="AC31" s="406">
        <v>84</v>
      </c>
      <c r="AD31" s="406">
        <v>0</v>
      </c>
      <c r="AE31" s="406">
        <v>0</v>
      </c>
      <c r="AF31" s="407">
        <v>134.4</v>
      </c>
      <c r="AG31" s="407">
        <v>0</v>
      </c>
      <c r="AH31" s="484">
        <f t="shared" si="2"/>
        <v>134.4</v>
      </c>
      <c r="AI31" s="434">
        <f t="shared" si="3"/>
        <v>143.80800000000002</v>
      </c>
      <c r="AJ31" s="410"/>
    </row>
    <row r="32" spans="1:36" s="302" customFormat="1">
      <c r="A32" s="404">
        <v>16</v>
      </c>
      <c r="B32" s="405" t="s">
        <v>8</v>
      </c>
      <c r="C32" s="405" t="s">
        <v>540</v>
      </c>
      <c r="D32" s="405" t="s">
        <v>505</v>
      </c>
      <c r="E32" s="405" t="s">
        <v>506</v>
      </c>
      <c r="F32" s="405" t="s">
        <v>541</v>
      </c>
      <c r="G32" s="405"/>
      <c r="H32" s="405" t="s">
        <v>487</v>
      </c>
      <c r="I32" s="405"/>
      <c r="J32" s="405" t="s">
        <v>121</v>
      </c>
      <c r="K32" s="405"/>
      <c r="L32" s="405" t="s">
        <v>386</v>
      </c>
      <c r="M32" s="405" t="s">
        <v>236</v>
      </c>
      <c r="N32" s="405" t="s">
        <v>392</v>
      </c>
      <c r="O32" s="405" t="s">
        <v>466</v>
      </c>
      <c r="P32" s="405">
        <v>23</v>
      </c>
      <c r="Q32" s="405"/>
      <c r="R32" s="405"/>
      <c r="S32" s="405"/>
      <c r="T32" s="405" t="s">
        <v>375</v>
      </c>
      <c r="U32" s="405" t="s">
        <v>542</v>
      </c>
      <c r="V32" s="405" t="s">
        <v>68</v>
      </c>
      <c r="W32" s="405" t="s">
        <v>68</v>
      </c>
      <c r="X32" s="405" t="s">
        <v>68</v>
      </c>
      <c r="Y32" s="405" t="s">
        <v>68</v>
      </c>
      <c r="Z32" s="405" t="s">
        <v>69</v>
      </c>
      <c r="AA32" s="405"/>
      <c r="AB32" s="405">
        <v>10001001012</v>
      </c>
      <c r="AC32" s="406">
        <v>109</v>
      </c>
      <c r="AD32" s="406">
        <v>5</v>
      </c>
      <c r="AE32" s="406">
        <v>5</v>
      </c>
      <c r="AF32" s="407">
        <v>190.4</v>
      </c>
      <c r="AG32" s="407">
        <f>AF32*(1-(0.95^0*0.9^0*0.8^0*0.7^0*0.65^0*0.93^0*0.93^0*1^0))</f>
        <v>0</v>
      </c>
      <c r="AH32" s="484">
        <f t="shared" si="2"/>
        <v>190.4</v>
      </c>
      <c r="AI32" s="434">
        <f t="shared" si="3"/>
        <v>203.72800000000001</v>
      </c>
      <c r="AJ32" s="410"/>
    </row>
    <row r="33" spans="1:37" s="508" customFormat="1" ht="15.75" thickBot="1">
      <c r="A33" s="411">
        <v>17</v>
      </c>
      <c r="B33" s="412" t="s">
        <v>8</v>
      </c>
      <c r="C33" s="412" t="s">
        <v>543</v>
      </c>
      <c r="D33" s="412" t="s">
        <v>505</v>
      </c>
      <c r="E33" s="412" t="s">
        <v>506</v>
      </c>
      <c r="F33" s="412" t="s">
        <v>541</v>
      </c>
      <c r="G33" s="412"/>
      <c r="H33" s="412" t="s">
        <v>487</v>
      </c>
      <c r="I33" s="412"/>
      <c r="J33" s="412" t="s">
        <v>121</v>
      </c>
      <c r="K33" s="412"/>
      <c r="L33" s="412" t="s">
        <v>386</v>
      </c>
      <c r="M33" s="412" t="s">
        <v>236</v>
      </c>
      <c r="N33" s="412" t="s">
        <v>401</v>
      </c>
      <c r="O33" s="412" t="s">
        <v>466</v>
      </c>
      <c r="P33" s="412">
        <v>23</v>
      </c>
      <c r="Q33" s="412"/>
      <c r="R33" s="412"/>
      <c r="S33" s="412"/>
      <c r="T33" s="412" t="s">
        <v>375</v>
      </c>
      <c r="U33" s="412" t="s">
        <v>544</v>
      </c>
      <c r="V33" s="412" t="s">
        <v>468</v>
      </c>
      <c r="W33" s="412" t="s">
        <v>68</v>
      </c>
      <c r="X33" s="412" t="s">
        <v>468</v>
      </c>
      <c r="Y33" s="412" t="s">
        <v>68</v>
      </c>
      <c r="Z33" s="412" t="s">
        <v>69</v>
      </c>
      <c r="AA33" s="412"/>
      <c r="AB33" s="412">
        <v>10001001022</v>
      </c>
      <c r="AC33" s="413">
        <v>109</v>
      </c>
      <c r="AD33" s="413">
        <v>5</v>
      </c>
      <c r="AE33" s="413">
        <v>5</v>
      </c>
      <c r="AF33" s="414">
        <v>190.4</v>
      </c>
      <c r="AG33" s="414">
        <v>0</v>
      </c>
      <c r="AH33" s="507">
        <f t="shared" si="2"/>
        <v>190.4</v>
      </c>
      <c r="AI33" s="451">
        <f t="shared" si="3"/>
        <v>203.72800000000001</v>
      </c>
      <c r="AJ33" s="416"/>
    </row>
    <row r="34" spans="1:37" s="39" customFormat="1" ht="15.75" thickBot="1">
      <c r="A34" s="382"/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15"/>
      <c r="AD34" s="15"/>
      <c r="AE34" s="15"/>
      <c r="AF34" s="376"/>
      <c r="AG34" s="376"/>
      <c r="AH34" s="17"/>
      <c r="AI34" s="16"/>
      <c r="AJ34" s="11"/>
    </row>
    <row r="35" spans="1:37" s="371" customFormat="1" ht="15.75" thickBot="1">
      <c r="A35" s="439" t="s">
        <v>22</v>
      </c>
      <c r="B35" s="366" t="s">
        <v>23</v>
      </c>
      <c r="C35" s="366" t="s">
        <v>24</v>
      </c>
      <c r="D35" s="366" t="s">
        <v>25</v>
      </c>
      <c r="E35" s="366" t="s">
        <v>26</v>
      </c>
      <c r="F35" s="366" t="s">
        <v>27</v>
      </c>
      <c r="G35" s="366" t="s">
        <v>28</v>
      </c>
      <c r="H35" s="366" t="s">
        <v>29</v>
      </c>
      <c r="I35" s="366" t="s">
        <v>30</v>
      </c>
      <c r="J35" s="366" t="s">
        <v>31</v>
      </c>
      <c r="K35" s="366" t="s">
        <v>32</v>
      </c>
      <c r="L35" s="366" t="s">
        <v>33</v>
      </c>
      <c r="M35" s="366" t="s">
        <v>34</v>
      </c>
      <c r="N35" s="366" t="s">
        <v>35</v>
      </c>
      <c r="O35" s="366" t="s">
        <v>36</v>
      </c>
      <c r="P35" s="366" t="s">
        <v>37</v>
      </c>
      <c r="Q35" s="366" t="s">
        <v>38</v>
      </c>
      <c r="R35" s="366" t="s">
        <v>39</v>
      </c>
      <c r="S35" s="366" t="s">
        <v>40</v>
      </c>
      <c r="T35" s="366" t="s">
        <v>41</v>
      </c>
      <c r="U35" s="366" t="s">
        <v>42</v>
      </c>
      <c r="V35" s="366" t="s">
        <v>43</v>
      </c>
      <c r="W35" s="366" t="s">
        <v>44</v>
      </c>
      <c r="X35" s="366" t="s">
        <v>45</v>
      </c>
      <c r="Y35" s="366" t="s">
        <v>46</v>
      </c>
      <c r="Z35" s="366" t="s">
        <v>47</v>
      </c>
      <c r="AA35" s="366" t="s">
        <v>48</v>
      </c>
      <c r="AB35" s="366" t="s">
        <v>49</v>
      </c>
      <c r="AC35" s="367" t="s">
        <v>50</v>
      </c>
      <c r="AD35" s="367" t="s">
        <v>51</v>
      </c>
      <c r="AE35" s="367" t="s">
        <v>52</v>
      </c>
      <c r="AF35" s="377" t="s">
        <v>53</v>
      </c>
      <c r="AG35" s="377" t="s">
        <v>54</v>
      </c>
      <c r="AH35" s="367" t="s">
        <v>55</v>
      </c>
      <c r="AI35" s="368" t="s">
        <v>56</v>
      </c>
      <c r="AJ35" s="369"/>
      <c r="AK35" s="370"/>
    </row>
    <row r="36" spans="1:37" s="409" customFormat="1">
      <c r="A36" s="404">
        <v>1</v>
      </c>
      <c r="B36" s="405" t="s">
        <v>0</v>
      </c>
      <c r="C36" s="405" t="s">
        <v>545</v>
      </c>
      <c r="D36" s="405" t="s">
        <v>546</v>
      </c>
      <c r="E36" s="405" t="s">
        <v>547</v>
      </c>
      <c r="F36" s="405">
        <v>3011</v>
      </c>
      <c r="G36" s="405"/>
      <c r="H36" s="405" t="s">
        <v>390</v>
      </c>
      <c r="I36" s="405">
        <v>3000</v>
      </c>
      <c r="J36" s="405" t="s">
        <v>108</v>
      </c>
      <c r="K36" s="405"/>
      <c r="L36" s="405">
        <v>500</v>
      </c>
      <c r="M36" s="405" t="s">
        <v>74</v>
      </c>
      <c r="N36" s="405" t="s">
        <v>75</v>
      </c>
      <c r="O36" s="405" t="s">
        <v>466</v>
      </c>
      <c r="P36" s="405"/>
      <c r="Q36" s="405"/>
      <c r="R36" s="405"/>
      <c r="S36" s="405"/>
      <c r="T36" s="405"/>
      <c r="U36" s="405" t="s">
        <v>548</v>
      </c>
      <c r="V36" s="405" t="s">
        <v>473</v>
      </c>
      <c r="W36" s="405" t="s">
        <v>473</v>
      </c>
      <c r="X36" s="405" t="s">
        <v>68</v>
      </c>
      <c r="Y36" s="405" t="s">
        <v>68</v>
      </c>
      <c r="Z36" s="405" t="s">
        <v>69</v>
      </c>
      <c r="AA36" s="405"/>
      <c r="AB36" s="405">
        <v>10000000021</v>
      </c>
      <c r="AC36" s="406">
        <v>81</v>
      </c>
      <c r="AD36" s="406">
        <v>0</v>
      </c>
      <c r="AE36" s="406">
        <v>0</v>
      </c>
      <c r="AF36" s="407">
        <v>129.6</v>
      </c>
      <c r="AG36" s="407">
        <v>0</v>
      </c>
      <c r="AH36" s="408">
        <f t="shared" ref="AH36:AH49" si="4">AF36-AG36</f>
        <v>129.6</v>
      </c>
      <c r="AI36" s="434">
        <f>AF36*1.07</f>
        <v>138.672</v>
      </c>
      <c r="AJ36" s="410"/>
    </row>
    <row r="37" spans="1:37" s="409" customFormat="1">
      <c r="A37" s="404">
        <v>2</v>
      </c>
      <c r="B37" s="405" t="s">
        <v>0</v>
      </c>
      <c r="C37" s="405" t="s">
        <v>549</v>
      </c>
      <c r="D37" s="405" t="s">
        <v>546</v>
      </c>
      <c r="E37" s="405" t="s">
        <v>550</v>
      </c>
      <c r="F37" s="405">
        <v>3011</v>
      </c>
      <c r="G37" s="405"/>
      <c r="H37" s="405" t="s">
        <v>391</v>
      </c>
      <c r="I37" s="405">
        <v>3000</v>
      </c>
      <c r="J37" s="405" t="s">
        <v>108</v>
      </c>
      <c r="K37" s="405"/>
      <c r="L37" s="405">
        <v>500</v>
      </c>
      <c r="M37" s="405" t="s">
        <v>63</v>
      </c>
      <c r="N37" s="405" t="s">
        <v>75</v>
      </c>
      <c r="O37" s="405" t="s">
        <v>466</v>
      </c>
      <c r="P37" s="405"/>
      <c r="Q37" s="405"/>
      <c r="R37" s="405"/>
      <c r="S37" s="405"/>
      <c r="T37" s="405"/>
      <c r="U37" s="405" t="s">
        <v>551</v>
      </c>
      <c r="V37" s="405" t="s">
        <v>473</v>
      </c>
      <c r="W37" s="405" t="s">
        <v>473</v>
      </c>
      <c r="X37" s="405" t="s">
        <v>68</v>
      </c>
      <c r="Y37" s="405" t="s">
        <v>68</v>
      </c>
      <c r="Z37" s="405" t="s">
        <v>69</v>
      </c>
      <c r="AA37" s="405"/>
      <c r="AB37" s="405">
        <v>10000000021</v>
      </c>
      <c r="AC37" s="406">
        <v>81</v>
      </c>
      <c r="AD37" s="406">
        <v>0</v>
      </c>
      <c r="AE37" s="406">
        <v>0</v>
      </c>
      <c r="AF37" s="407">
        <v>129.6</v>
      </c>
      <c r="AG37" s="407">
        <v>0</v>
      </c>
      <c r="AH37" s="408">
        <f t="shared" si="4"/>
        <v>129.6</v>
      </c>
      <c r="AI37" s="434">
        <f t="shared" ref="AI37:AI49" si="5">AF37*1.07</f>
        <v>138.672</v>
      </c>
      <c r="AJ37" s="410"/>
    </row>
    <row r="38" spans="1:37" s="409" customFormat="1">
      <c r="A38" s="404">
        <v>3</v>
      </c>
      <c r="B38" s="405" t="s">
        <v>0</v>
      </c>
      <c r="C38" s="405" t="s">
        <v>552</v>
      </c>
      <c r="D38" s="405" t="s">
        <v>546</v>
      </c>
      <c r="E38" s="405" t="s">
        <v>550</v>
      </c>
      <c r="F38" s="405">
        <v>3011</v>
      </c>
      <c r="G38" s="405"/>
      <c r="H38" s="405" t="s">
        <v>391</v>
      </c>
      <c r="I38" s="405">
        <v>3000</v>
      </c>
      <c r="J38" s="405" t="s">
        <v>108</v>
      </c>
      <c r="K38" s="405"/>
      <c r="L38" s="405">
        <v>500</v>
      </c>
      <c r="M38" s="405" t="s">
        <v>63</v>
      </c>
      <c r="N38" s="405" t="s">
        <v>75</v>
      </c>
      <c r="O38" s="405" t="s">
        <v>466</v>
      </c>
      <c r="P38" s="405"/>
      <c r="Q38" s="405"/>
      <c r="R38" s="405"/>
      <c r="S38" s="405"/>
      <c r="T38" s="405"/>
      <c r="U38" s="405" t="s">
        <v>553</v>
      </c>
      <c r="V38" s="405" t="s">
        <v>473</v>
      </c>
      <c r="W38" s="405" t="s">
        <v>473</v>
      </c>
      <c r="X38" s="405" t="s">
        <v>68</v>
      </c>
      <c r="Y38" s="405" t="s">
        <v>68</v>
      </c>
      <c r="Z38" s="405" t="s">
        <v>69</v>
      </c>
      <c r="AA38" s="405"/>
      <c r="AB38" s="405">
        <v>10000000021</v>
      </c>
      <c r="AC38" s="406">
        <v>81</v>
      </c>
      <c r="AD38" s="406">
        <v>0</v>
      </c>
      <c r="AE38" s="406">
        <v>0</v>
      </c>
      <c r="AF38" s="407">
        <v>129.6</v>
      </c>
      <c r="AG38" s="407">
        <v>0</v>
      </c>
      <c r="AH38" s="408">
        <f t="shared" si="4"/>
        <v>129.6</v>
      </c>
      <c r="AI38" s="434">
        <f t="shared" si="5"/>
        <v>138.672</v>
      </c>
      <c r="AJ38" s="410"/>
    </row>
    <row r="39" spans="1:37" s="409" customFormat="1">
      <c r="A39" s="404">
        <v>4</v>
      </c>
      <c r="B39" s="405" t="s">
        <v>0</v>
      </c>
      <c r="C39" s="405" t="s">
        <v>554</v>
      </c>
      <c r="D39" s="405" t="s">
        <v>546</v>
      </c>
      <c r="E39" s="405" t="s">
        <v>550</v>
      </c>
      <c r="F39" s="405">
        <v>3011</v>
      </c>
      <c r="G39" s="405"/>
      <c r="H39" s="405" t="s">
        <v>391</v>
      </c>
      <c r="I39" s="405">
        <v>3000</v>
      </c>
      <c r="J39" s="405" t="s">
        <v>108</v>
      </c>
      <c r="K39" s="405"/>
      <c r="L39" s="405">
        <v>500</v>
      </c>
      <c r="M39" s="405" t="s">
        <v>63</v>
      </c>
      <c r="N39" s="405" t="s">
        <v>75</v>
      </c>
      <c r="O39" s="405" t="s">
        <v>466</v>
      </c>
      <c r="P39" s="405"/>
      <c r="Q39" s="405"/>
      <c r="R39" s="405"/>
      <c r="S39" s="405"/>
      <c r="T39" s="405"/>
      <c r="U39" s="405" t="s">
        <v>555</v>
      </c>
      <c r="V39" s="405" t="s">
        <v>473</v>
      </c>
      <c r="W39" s="405" t="s">
        <v>473</v>
      </c>
      <c r="X39" s="405" t="s">
        <v>68</v>
      </c>
      <c r="Y39" s="405" t="s">
        <v>68</v>
      </c>
      <c r="Z39" s="405" t="s">
        <v>69</v>
      </c>
      <c r="AA39" s="405"/>
      <c r="AB39" s="405">
        <v>10000000021</v>
      </c>
      <c r="AC39" s="406">
        <v>81</v>
      </c>
      <c r="AD39" s="406">
        <v>0</v>
      </c>
      <c r="AE39" s="406">
        <v>0</v>
      </c>
      <c r="AF39" s="407">
        <v>129.6</v>
      </c>
      <c r="AG39" s="407">
        <v>0</v>
      </c>
      <c r="AH39" s="408">
        <f t="shared" si="4"/>
        <v>129.6</v>
      </c>
      <c r="AI39" s="434">
        <f t="shared" si="5"/>
        <v>138.672</v>
      </c>
      <c r="AJ39" s="410"/>
    </row>
    <row r="40" spans="1:37" s="409" customFormat="1">
      <c r="A40" s="404">
        <v>5</v>
      </c>
      <c r="B40" s="405" t="s">
        <v>0</v>
      </c>
      <c r="C40" s="405" t="s">
        <v>556</v>
      </c>
      <c r="D40" s="405" t="s">
        <v>546</v>
      </c>
      <c r="E40" s="405" t="s">
        <v>557</v>
      </c>
      <c r="F40" s="405">
        <v>3011</v>
      </c>
      <c r="G40" s="405"/>
      <c r="H40" s="405" t="s">
        <v>390</v>
      </c>
      <c r="I40" s="405">
        <v>3000</v>
      </c>
      <c r="J40" s="405" t="s">
        <v>108</v>
      </c>
      <c r="K40" s="405"/>
      <c r="L40" s="405">
        <v>500</v>
      </c>
      <c r="M40" s="405" t="s">
        <v>74</v>
      </c>
      <c r="N40" s="405" t="s">
        <v>75</v>
      </c>
      <c r="O40" s="405" t="s">
        <v>466</v>
      </c>
      <c r="P40" s="405"/>
      <c r="Q40" s="405"/>
      <c r="R40" s="405" t="s">
        <v>558</v>
      </c>
      <c r="S40" s="405"/>
      <c r="T40" s="405"/>
      <c r="U40" s="405" t="s">
        <v>559</v>
      </c>
      <c r="V40" s="405" t="s">
        <v>473</v>
      </c>
      <c r="W40" s="405" t="s">
        <v>473</v>
      </c>
      <c r="X40" s="405" t="s">
        <v>68</v>
      </c>
      <c r="Y40" s="405" t="s">
        <v>68</v>
      </c>
      <c r="Z40" s="405" t="s">
        <v>69</v>
      </c>
      <c r="AA40" s="405"/>
      <c r="AB40" s="405">
        <v>10000000021</v>
      </c>
      <c r="AC40" s="406">
        <v>81</v>
      </c>
      <c r="AD40" s="406">
        <v>0</v>
      </c>
      <c r="AE40" s="406">
        <v>0</v>
      </c>
      <c r="AF40" s="407">
        <v>129.6</v>
      </c>
      <c r="AG40" s="407">
        <v>0</v>
      </c>
      <c r="AH40" s="408">
        <f t="shared" si="4"/>
        <v>129.6</v>
      </c>
      <c r="AI40" s="434">
        <f t="shared" si="5"/>
        <v>138.672</v>
      </c>
      <c r="AJ40" s="410"/>
    </row>
    <row r="41" spans="1:37" s="409" customFormat="1">
      <c r="A41" s="404">
        <v>6</v>
      </c>
      <c r="B41" s="405" t="s">
        <v>0</v>
      </c>
      <c r="C41" s="405" t="s">
        <v>560</v>
      </c>
      <c r="D41" s="405" t="s">
        <v>546</v>
      </c>
      <c r="E41" s="405" t="s">
        <v>561</v>
      </c>
      <c r="F41" s="405">
        <v>3011</v>
      </c>
      <c r="G41" s="405"/>
      <c r="H41" s="405" t="s">
        <v>391</v>
      </c>
      <c r="I41" s="405">
        <v>3000</v>
      </c>
      <c r="J41" s="405" t="s">
        <v>108</v>
      </c>
      <c r="K41" s="405"/>
      <c r="L41" s="405">
        <v>500</v>
      </c>
      <c r="M41" s="405" t="s">
        <v>63</v>
      </c>
      <c r="N41" s="405" t="s">
        <v>75</v>
      </c>
      <c r="O41" s="405" t="s">
        <v>466</v>
      </c>
      <c r="P41" s="405"/>
      <c r="Q41" s="405"/>
      <c r="R41" s="405"/>
      <c r="S41" s="405"/>
      <c r="T41" s="405"/>
      <c r="U41" s="405" t="s">
        <v>562</v>
      </c>
      <c r="V41" s="405" t="s">
        <v>473</v>
      </c>
      <c r="W41" s="405" t="s">
        <v>473</v>
      </c>
      <c r="X41" s="405" t="s">
        <v>68</v>
      </c>
      <c r="Y41" s="405" t="s">
        <v>68</v>
      </c>
      <c r="Z41" s="405" t="s">
        <v>69</v>
      </c>
      <c r="AA41" s="405"/>
      <c r="AB41" s="405">
        <v>10000000021</v>
      </c>
      <c r="AC41" s="406">
        <v>81</v>
      </c>
      <c r="AD41" s="406">
        <v>0</v>
      </c>
      <c r="AE41" s="406">
        <v>0</v>
      </c>
      <c r="AF41" s="407">
        <v>129.6</v>
      </c>
      <c r="AG41" s="407">
        <v>0</v>
      </c>
      <c r="AH41" s="408">
        <f t="shared" si="4"/>
        <v>129.6</v>
      </c>
      <c r="AI41" s="434">
        <f t="shared" si="5"/>
        <v>138.672</v>
      </c>
      <c r="AJ41" s="410"/>
    </row>
    <row r="42" spans="1:37" s="409" customFormat="1">
      <c r="A42" s="404">
        <v>7</v>
      </c>
      <c r="B42" s="405" t="s">
        <v>0</v>
      </c>
      <c r="C42" s="405" t="s">
        <v>563</v>
      </c>
      <c r="D42" s="405" t="s">
        <v>546</v>
      </c>
      <c r="E42" s="405" t="s">
        <v>564</v>
      </c>
      <c r="F42" s="405">
        <v>3030</v>
      </c>
      <c r="G42" s="405"/>
      <c r="H42" s="405" t="s">
        <v>407</v>
      </c>
      <c r="I42" s="405"/>
      <c r="J42" s="405" t="s">
        <v>108</v>
      </c>
      <c r="K42" s="405"/>
      <c r="L42" s="405">
        <v>500</v>
      </c>
      <c r="M42" s="405" t="s">
        <v>113</v>
      </c>
      <c r="N42" s="405" t="s">
        <v>75</v>
      </c>
      <c r="O42" s="405" t="s">
        <v>466</v>
      </c>
      <c r="P42" s="405">
        <v>19</v>
      </c>
      <c r="Q42" s="405"/>
      <c r="R42" s="405"/>
      <c r="S42" s="405"/>
      <c r="T42" s="405" t="s">
        <v>375</v>
      </c>
      <c r="U42" s="405" t="s">
        <v>565</v>
      </c>
      <c r="V42" s="405" t="s">
        <v>566</v>
      </c>
      <c r="W42" s="405" t="s">
        <v>473</v>
      </c>
      <c r="X42" s="405" t="s">
        <v>468</v>
      </c>
      <c r="Y42" s="405" t="s">
        <v>68</v>
      </c>
      <c r="Z42" s="405" t="s">
        <v>69</v>
      </c>
      <c r="AA42" s="405"/>
      <c r="AB42" s="405">
        <v>10000000022</v>
      </c>
      <c r="AC42" s="406">
        <v>84</v>
      </c>
      <c r="AD42" s="406">
        <v>0</v>
      </c>
      <c r="AE42" s="406">
        <v>0</v>
      </c>
      <c r="AF42" s="407">
        <v>134.4</v>
      </c>
      <c r="AG42" s="407">
        <v>0</v>
      </c>
      <c r="AH42" s="408">
        <f t="shared" si="4"/>
        <v>134.4</v>
      </c>
      <c r="AI42" s="434">
        <f t="shared" si="5"/>
        <v>143.80800000000002</v>
      </c>
      <c r="AJ42" s="410"/>
    </row>
    <row r="43" spans="1:37" s="409" customFormat="1">
      <c r="A43" s="404">
        <v>8</v>
      </c>
      <c r="B43" s="405" t="s">
        <v>0</v>
      </c>
      <c r="C43" s="405" t="s">
        <v>567</v>
      </c>
      <c r="D43" s="405" t="s">
        <v>546</v>
      </c>
      <c r="E43" s="405" t="s">
        <v>568</v>
      </c>
      <c r="F43" s="405">
        <v>3030</v>
      </c>
      <c r="G43" s="405"/>
      <c r="H43" s="405" t="s">
        <v>487</v>
      </c>
      <c r="I43" s="405"/>
      <c r="J43" s="405" t="s">
        <v>121</v>
      </c>
      <c r="K43" s="405"/>
      <c r="L43" s="405">
        <v>500</v>
      </c>
      <c r="M43" s="405" t="s">
        <v>236</v>
      </c>
      <c r="N43" s="405" t="s">
        <v>401</v>
      </c>
      <c r="O43" s="405" t="s">
        <v>466</v>
      </c>
      <c r="P43" s="405"/>
      <c r="Q43" s="405"/>
      <c r="R43" s="405"/>
      <c r="S43" s="405"/>
      <c r="T43" s="405" t="s">
        <v>375</v>
      </c>
      <c r="U43" s="405" t="s">
        <v>569</v>
      </c>
      <c r="V43" s="405" t="s">
        <v>570</v>
      </c>
      <c r="W43" s="405" t="s">
        <v>571</v>
      </c>
      <c r="X43" s="405" t="s">
        <v>474</v>
      </c>
      <c r="Y43" s="405" t="s">
        <v>68</v>
      </c>
      <c r="Z43" s="405" t="s">
        <v>69</v>
      </c>
      <c r="AA43" s="405"/>
      <c r="AB43" s="405">
        <v>10000000022</v>
      </c>
      <c r="AC43" s="406">
        <v>145</v>
      </c>
      <c r="AD43" s="406">
        <v>8</v>
      </c>
      <c r="AE43" s="406">
        <v>0</v>
      </c>
      <c r="AF43" s="407">
        <v>244.8</v>
      </c>
      <c r="AG43" s="407">
        <v>0</v>
      </c>
      <c r="AH43" s="408">
        <f t="shared" si="4"/>
        <v>244.8</v>
      </c>
      <c r="AI43" s="434">
        <f t="shared" si="5"/>
        <v>261.93600000000004</v>
      </c>
      <c r="AJ43" s="410"/>
    </row>
    <row r="44" spans="1:37" s="409" customFormat="1">
      <c r="A44" s="404">
        <v>9</v>
      </c>
      <c r="B44" s="405" t="s">
        <v>0</v>
      </c>
      <c r="C44" s="405" t="s">
        <v>572</v>
      </c>
      <c r="D44" s="405" t="s">
        <v>546</v>
      </c>
      <c r="E44" s="405" t="s">
        <v>573</v>
      </c>
      <c r="F44" s="405">
        <v>3052</v>
      </c>
      <c r="G44" s="405"/>
      <c r="H44" s="405" t="s">
        <v>574</v>
      </c>
      <c r="I44" s="405"/>
      <c r="J44" s="405" t="s">
        <v>108</v>
      </c>
      <c r="K44" s="405"/>
      <c r="L44" s="405">
        <v>1000</v>
      </c>
      <c r="M44" s="405" t="s">
        <v>236</v>
      </c>
      <c r="N44" s="405" t="s">
        <v>401</v>
      </c>
      <c r="O44" s="405" t="s">
        <v>466</v>
      </c>
      <c r="P44" s="405">
        <v>20</v>
      </c>
      <c r="Q44" s="405"/>
      <c r="R44" s="405"/>
      <c r="S44" s="405"/>
      <c r="T44" s="405" t="s">
        <v>375</v>
      </c>
      <c r="U44" s="405" t="s">
        <v>575</v>
      </c>
      <c r="V44" s="405" t="s">
        <v>68</v>
      </c>
      <c r="W44" s="405" t="s">
        <v>68</v>
      </c>
      <c r="X44" s="405" t="s">
        <v>68</v>
      </c>
      <c r="Y44" s="405" t="s">
        <v>68</v>
      </c>
      <c r="Z44" s="405" t="s">
        <v>69</v>
      </c>
      <c r="AA44" s="405"/>
      <c r="AB44" s="405">
        <v>10000000012</v>
      </c>
      <c r="AC44" s="406">
        <v>81</v>
      </c>
      <c r="AD44" s="406">
        <v>0</v>
      </c>
      <c r="AE44" s="406">
        <v>8</v>
      </c>
      <c r="AF44" s="407">
        <v>142.4</v>
      </c>
      <c r="AG44" s="407">
        <f>AF44*(1-(0.95^0*0.9^0*0.8^0*0.7^0*0.65^0*0.93^0*0.93^0*1^0))</f>
        <v>0</v>
      </c>
      <c r="AH44" s="408">
        <f t="shared" si="4"/>
        <v>142.4</v>
      </c>
      <c r="AI44" s="434">
        <f t="shared" si="5"/>
        <v>152.36800000000002</v>
      </c>
      <c r="AJ44" s="410"/>
    </row>
    <row r="45" spans="1:37" s="409" customFormat="1">
      <c r="A45" s="404">
        <v>10</v>
      </c>
      <c r="B45" s="405" t="s">
        <v>8</v>
      </c>
      <c r="C45" s="405" t="s">
        <v>576</v>
      </c>
      <c r="D45" s="405" t="s">
        <v>546</v>
      </c>
      <c r="E45" s="405" t="s">
        <v>577</v>
      </c>
      <c r="F45" s="405" t="s">
        <v>578</v>
      </c>
      <c r="G45" s="405"/>
      <c r="H45" s="405" t="s">
        <v>579</v>
      </c>
      <c r="I45" s="405"/>
      <c r="J45" s="405" t="s">
        <v>389</v>
      </c>
      <c r="K45" s="405"/>
      <c r="L45" s="405" t="s">
        <v>580</v>
      </c>
      <c r="M45" s="405" t="s">
        <v>113</v>
      </c>
      <c r="N45" s="405" t="s">
        <v>392</v>
      </c>
      <c r="O45" s="405" t="s">
        <v>466</v>
      </c>
      <c r="P45" s="405">
        <v>23</v>
      </c>
      <c r="Q45" s="405"/>
      <c r="R45" s="405"/>
      <c r="S45" s="405"/>
      <c r="T45" s="405" t="s">
        <v>375</v>
      </c>
      <c r="U45" s="405" t="s">
        <v>581</v>
      </c>
      <c r="V45" s="405" t="s">
        <v>468</v>
      </c>
      <c r="W45" s="405" t="s">
        <v>68</v>
      </c>
      <c r="X45" s="405" t="s">
        <v>468</v>
      </c>
      <c r="Y45" s="405" t="s">
        <v>68</v>
      </c>
      <c r="Z45" s="405" t="s">
        <v>69</v>
      </c>
      <c r="AA45" s="405"/>
      <c r="AB45" s="405">
        <v>10000000022</v>
      </c>
      <c r="AC45" s="406">
        <v>134</v>
      </c>
      <c r="AD45" s="406">
        <v>15</v>
      </c>
      <c r="AE45" s="406">
        <v>8</v>
      </c>
      <c r="AF45" s="407">
        <v>251.20000000000002</v>
      </c>
      <c r="AG45" s="407">
        <v>0</v>
      </c>
      <c r="AH45" s="408">
        <f t="shared" si="4"/>
        <v>251.20000000000002</v>
      </c>
      <c r="AI45" s="434">
        <f t="shared" si="5"/>
        <v>268.78400000000005</v>
      </c>
      <c r="AJ45" s="410"/>
    </row>
    <row r="46" spans="1:37" s="409" customFormat="1">
      <c r="A46" s="404">
        <v>11</v>
      </c>
      <c r="B46" s="405" t="s">
        <v>8</v>
      </c>
      <c r="C46" s="405" t="s">
        <v>582</v>
      </c>
      <c r="D46" s="405" t="s">
        <v>546</v>
      </c>
      <c r="E46" s="405" t="s">
        <v>583</v>
      </c>
      <c r="F46" s="405">
        <v>8200</v>
      </c>
      <c r="G46" s="405"/>
      <c r="H46" s="405" t="s">
        <v>584</v>
      </c>
      <c r="I46" s="405"/>
      <c r="J46" s="405" t="s">
        <v>108</v>
      </c>
      <c r="K46" s="405"/>
      <c r="L46" s="405">
        <v>500</v>
      </c>
      <c r="M46" s="405" t="s">
        <v>236</v>
      </c>
      <c r="N46" s="405" t="s">
        <v>113</v>
      </c>
      <c r="O46" s="405" t="s">
        <v>466</v>
      </c>
      <c r="P46" s="405">
        <v>23</v>
      </c>
      <c r="Q46" s="405"/>
      <c r="R46" s="405"/>
      <c r="S46" s="405"/>
      <c r="T46" s="405" t="s">
        <v>375</v>
      </c>
      <c r="U46" s="405" t="s">
        <v>585</v>
      </c>
      <c r="V46" s="405" t="s">
        <v>473</v>
      </c>
      <c r="W46" s="405" t="s">
        <v>473</v>
      </c>
      <c r="X46" s="405" t="s">
        <v>68</v>
      </c>
      <c r="Y46" s="405" t="s">
        <v>68</v>
      </c>
      <c r="Z46" s="405" t="s">
        <v>69</v>
      </c>
      <c r="AA46" s="405"/>
      <c r="AB46" s="405">
        <v>10000000022</v>
      </c>
      <c r="AC46" s="406">
        <v>101</v>
      </c>
      <c r="AD46" s="406">
        <v>0</v>
      </c>
      <c r="AE46" s="406">
        <v>0</v>
      </c>
      <c r="AF46" s="407">
        <v>161.60000000000002</v>
      </c>
      <c r="AG46" s="407">
        <v>0</v>
      </c>
      <c r="AH46" s="408">
        <f t="shared" si="4"/>
        <v>161.60000000000002</v>
      </c>
      <c r="AI46" s="434">
        <f t="shared" si="5"/>
        <v>172.91200000000003</v>
      </c>
      <c r="AJ46" s="410"/>
    </row>
    <row r="47" spans="1:37" s="409" customFormat="1">
      <c r="A47" s="404">
        <v>12</v>
      </c>
      <c r="B47" s="405" t="s">
        <v>8</v>
      </c>
      <c r="C47" s="405" t="s">
        <v>586</v>
      </c>
      <c r="D47" s="405" t="s">
        <v>546</v>
      </c>
      <c r="E47" s="405" t="s">
        <v>577</v>
      </c>
      <c r="F47" s="405">
        <v>8200</v>
      </c>
      <c r="G47" s="405"/>
      <c r="H47" s="405" t="s">
        <v>385</v>
      </c>
      <c r="I47" s="405"/>
      <c r="J47" s="405" t="s">
        <v>108</v>
      </c>
      <c r="K47" s="405"/>
      <c r="L47" s="405">
        <v>500</v>
      </c>
      <c r="M47" s="405" t="s">
        <v>236</v>
      </c>
      <c r="N47" s="405" t="s">
        <v>587</v>
      </c>
      <c r="O47" s="405" t="s">
        <v>466</v>
      </c>
      <c r="P47" s="405">
        <v>23</v>
      </c>
      <c r="Q47" s="405"/>
      <c r="R47" s="405"/>
      <c r="S47" s="405"/>
      <c r="T47" s="405" t="s">
        <v>375</v>
      </c>
      <c r="U47" s="405" t="s">
        <v>588</v>
      </c>
      <c r="V47" s="405" t="s">
        <v>68</v>
      </c>
      <c r="W47" s="405" t="s">
        <v>68</v>
      </c>
      <c r="X47" s="405" t="s">
        <v>68</v>
      </c>
      <c r="Y47" s="405" t="s">
        <v>68</v>
      </c>
      <c r="Z47" s="405" t="s">
        <v>69</v>
      </c>
      <c r="AA47" s="405"/>
      <c r="AB47" s="405">
        <v>10000000012</v>
      </c>
      <c r="AC47" s="406">
        <v>78</v>
      </c>
      <c r="AD47" s="406">
        <v>0</v>
      </c>
      <c r="AE47" s="406">
        <v>0</v>
      </c>
      <c r="AF47" s="407">
        <v>124.80000000000001</v>
      </c>
      <c r="AG47" s="407">
        <f>AF47*(1-(0.95^0*0.9^0*0.8^0*0.7^0*0.65^0*0.93^0*0.93^0*1^0))</f>
        <v>0</v>
      </c>
      <c r="AH47" s="408">
        <f t="shared" si="4"/>
        <v>124.80000000000001</v>
      </c>
      <c r="AI47" s="434">
        <f t="shared" si="5"/>
        <v>133.53600000000003</v>
      </c>
      <c r="AJ47" s="410"/>
    </row>
    <row r="48" spans="1:37" s="409" customFormat="1">
      <c r="A48" s="404">
        <v>13</v>
      </c>
      <c r="B48" s="405" t="s">
        <v>6</v>
      </c>
      <c r="C48" s="405" t="s">
        <v>589</v>
      </c>
      <c r="D48" s="405" t="s">
        <v>546</v>
      </c>
      <c r="E48" s="405" t="s">
        <v>577</v>
      </c>
      <c r="F48" s="405" t="s">
        <v>590</v>
      </c>
      <c r="G48" s="405"/>
      <c r="H48" s="405" t="s">
        <v>523</v>
      </c>
      <c r="I48" s="405"/>
      <c r="J48" s="405" t="s">
        <v>108</v>
      </c>
      <c r="K48" s="405"/>
      <c r="L48" s="405"/>
      <c r="M48" s="405" t="s">
        <v>236</v>
      </c>
      <c r="N48" s="405" t="s">
        <v>75</v>
      </c>
      <c r="O48" s="405" t="s">
        <v>466</v>
      </c>
      <c r="P48" s="405">
        <v>20</v>
      </c>
      <c r="Q48" s="405"/>
      <c r="R48" s="405"/>
      <c r="S48" s="405"/>
      <c r="T48" s="405" t="s">
        <v>375</v>
      </c>
      <c r="U48" s="405" t="s">
        <v>591</v>
      </c>
      <c r="V48" s="405" t="s">
        <v>68</v>
      </c>
      <c r="W48" s="405" t="s">
        <v>68</v>
      </c>
      <c r="X48" s="405" t="s">
        <v>68</v>
      </c>
      <c r="Y48" s="405" t="s">
        <v>68</v>
      </c>
      <c r="Z48" s="405" t="s">
        <v>69</v>
      </c>
      <c r="AA48" s="405"/>
      <c r="AB48" s="405">
        <v>10000000012</v>
      </c>
      <c r="AC48" s="406">
        <v>97</v>
      </c>
      <c r="AD48" s="406">
        <v>0</v>
      </c>
      <c r="AE48" s="406">
        <v>0</v>
      </c>
      <c r="AF48" s="407">
        <v>155.20000000000002</v>
      </c>
      <c r="AG48" s="407">
        <v>0</v>
      </c>
      <c r="AH48" s="408">
        <f t="shared" si="4"/>
        <v>155.20000000000002</v>
      </c>
      <c r="AI48" s="434">
        <f t="shared" si="5"/>
        <v>166.06400000000002</v>
      </c>
      <c r="AJ48" s="410"/>
    </row>
    <row r="49" spans="1:36" s="417" customFormat="1" ht="15.75" thickBot="1">
      <c r="A49" s="411">
        <v>14</v>
      </c>
      <c r="B49" s="412" t="s">
        <v>6</v>
      </c>
      <c r="C49" s="412" t="s">
        <v>592</v>
      </c>
      <c r="D49" s="412" t="s">
        <v>546</v>
      </c>
      <c r="E49" s="412" t="s">
        <v>577</v>
      </c>
      <c r="F49" s="412" t="s">
        <v>593</v>
      </c>
      <c r="G49" s="412"/>
      <c r="H49" s="412" t="s">
        <v>584</v>
      </c>
      <c r="I49" s="412"/>
      <c r="J49" s="412" t="s">
        <v>108</v>
      </c>
      <c r="K49" s="412"/>
      <c r="L49" s="412">
        <v>500</v>
      </c>
      <c r="M49" s="412" t="s">
        <v>236</v>
      </c>
      <c r="N49" s="412" t="s">
        <v>75</v>
      </c>
      <c r="O49" s="412" t="s">
        <v>466</v>
      </c>
      <c r="P49" s="412">
        <v>21</v>
      </c>
      <c r="Q49" s="412"/>
      <c r="R49" s="412"/>
      <c r="S49" s="412"/>
      <c r="T49" s="412" t="s">
        <v>375</v>
      </c>
      <c r="U49" s="412" t="s">
        <v>594</v>
      </c>
      <c r="V49" s="412" t="s">
        <v>68</v>
      </c>
      <c r="W49" s="412" t="s">
        <v>68</v>
      </c>
      <c r="X49" s="412" t="s">
        <v>68</v>
      </c>
      <c r="Y49" s="412" t="s">
        <v>68</v>
      </c>
      <c r="Z49" s="412" t="s">
        <v>69</v>
      </c>
      <c r="AA49" s="412"/>
      <c r="AB49" s="412">
        <v>10000000012</v>
      </c>
      <c r="AC49" s="413">
        <v>101</v>
      </c>
      <c r="AD49" s="413">
        <v>0</v>
      </c>
      <c r="AE49" s="413">
        <v>0</v>
      </c>
      <c r="AF49" s="414">
        <v>161.60000000000002</v>
      </c>
      <c r="AG49" s="414">
        <f>AF49*(1-(0.95^0*0.9^0*0.8^0*0.7^0*0.65^0*0.93^0*0.93^0*1^0))</f>
        <v>0</v>
      </c>
      <c r="AH49" s="415">
        <f t="shared" si="4"/>
        <v>161.60000000000002</v>
      </c>
      <c r="AI49" s="451">
        <f t="shared" si="5"/>
        <v>172.91200000000003</v>
      </c>
      <c r="AJ49" s="416"/>
    </row>
    <row r="50" spans="1:36" s="11" customFormat="1">
      <c r="A50" s="382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15"/>
      <c r="AD50" s="15"/>
      <c r="AE50" s="15"/>
      <c r="AF50" s="376"/>
      <c r="AG50" s="376"/>
      <c r="AH50" s="17"/>
      <c r="AI50" s="16"/>
    </row>
    <row r="51" spans="1:36" s="11" customFormat="1">
      <c r="A51" s="382" t="s">
        <v>133</v>
      </c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10"/>
      <c r="AD51" s="10"/>
      <c r="AE51" s="10"/>
      <c r="AF51" s="376"/>
      <c r="AG51" s="376"/>
      <c r="AH51" s="17"/>
      <c r="AI51" s="18"/>
    </row>
    <row r="52" spans="1:36" s="11" customFormat="1">
      <c r="A52" s="382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10"/>
      <c r="AD52" s="10"/>
      <c r="AE52" s="10"/>
      <c r="AF52" s="376"/>
      <c r="AG52" s="376"/>
      <c r="AH52" s="10"/>
      <c r="AI52" s="12"/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/>
    </customSheetView>
    <customSheetView guid="{5B1FA305-463D-4B6E-BF98-81A6929C891E}" scale="75" hiddenColumns="1">
      <pageMargins left="0" right="0" top="0" bottom="0" header="0" footer="0"/>
      <pageSetup orientation="portrait" horizontalDpi="4294967295" verticalDpi="4294967295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/>
    </customSheetView>
    <customSheetView guid="{B6E6045D-E631-482D-8F65-2EABDB0B6ECE}" scale="75" hiddenColumns="1">
      <selection sqref="A1:AK54"/>
      <pageMargins left="0" right="0" top="0" bottom="0" header="0" footer="0"/>
      <pageSetup orientation="portrait" horizontalDpi="4294967295" verticalDpi="4294967295"/>
    </customSheetView>
    <customSheetView guid="{074FE138-8171-45F3-8951-6B9C47661CC2}" scale="75" hiddenColumns="1">
      <selection sqref="A1:AK54"/>
      <pageMargins left="0" right="0" top="0" bottom="0" header="0" footer="0"/>
      <pageSetup orientation="portrait" horizontalDpi="4294967295" verticalDpi="4294967295"/>
    </customSheetView>
    <customSheetView guid="{6B75CD61-CFF4-4706-A14B-83CD51F19D1B}" scale="75" hiddenColumns="1">
      <selection sqref="A1:AK54"/>
      <pageMargins left="0" right="0" top="0" bottom="0" header="0" footer="0"/>
      <pageSetup orientation="portrait" horizontalDpi="4294967295" verticalDpi="4294967295"/>
    </customSheetView>
    <customSheetView guid="{8ABA602B-BA8D-44BA-AAC3-E387ACC3E4C4}" scale="75" hiddenColumns="1">
      <pageMargins left="0" right="0" top="0" bottom="0" header="0" footer="0"/>
      <pageSetup orientation="portrait" horizontalDpi="4294967295" verticalDpi="4294967295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/>
    </customSheetView>
    <customSheetView guid="{71B299E4-61CE-49C1-81D9-062E3F90F2BD}" scale="75" hiddenColumns="1">
      <pageMargins left="0" right="0" top="0" bottom="0" header="0" footer="0"/>
      <pageSetup orientation="portrait" horizontalDpi="4294967295" verticalDpi="4294967295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/>
    </customSheetView>
  </customSheetViews>
  <pageMargins left="0" right="0" top="0" bottom="0" header="0" footer="0"/>
  <pageSetup orientation="portrait" horizontalDpi="4294967295" verticalDpi="4294967295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sheetPr>
    <tabColor theme="0" tint="-0.34998626667073579"/>
  </sheetPr>
  <dimension ref="A1:AI48"/>
  <sheetViews>
    <sheetView zoomScale="75" zoomScaleNormal="75" workbookViewId="0">
      <selection activeCell="K48" sqref="K48"/>
    </sheetView>
  </sheetViews>
  <sheetFormatPr baseColWidth="10" defaultColWidth="6.85546875" defaultRowHeight="15"/>
  <cols>
    <col min="1" max="1" width="4.28515625" style="1053" bestFit="1" customWidth="1"/>
    <col min="2" max="2" width="9.85546875" style="218" bestFit="1" customWidth="1"/>
    <col min="3" max="3" width="12.85546875" style="218" hidden="1" customWidth="1"/>
    <col min="4" max="4" width="8" style="218" hidden="1" customWidth="1"/>
    <col min="5" max="5" width="11.5703125" style="218" hidden="1" customWidth="1"/>
    <col min="6" max="6" width="22.28515625" style="218" bestFit="1" customWidth="1"/>
    <col min="7" max="7" width="7.140625" style="218" hidden="1" customWidth="1"/>
    <col min="8" max="8" width="6.28515625" style="218" bestFit="1" customWidth="1"/>
    <col min="9" max="9" width="8.85546875" style="218" hidden="1" customWidth="1"/>
    <col min="10" max="10" width="6.42578125" style="218" bestFit="1" customWidth="1"/>
    <col min="11" max="11" width="11.5703125" style="218" bestFit="1" customWidth="1"/>
    <col min="12" max="12" width="6.28515625" style="218" bestFit="1" customWidth="1"/>
    <col min="13" max="13" width="11.140625" style="218" bestFit="1" customWidth="1"/>
    <col min="14" max="14" width="6.42578125" style="218" bestFit="1" customWidth="1"/>
    <col min="15" max="15" width="6.85546875" style="218"/>
    <col min="16" max="16" width="9.28515625" style="218" hidden="1" customWidth="1"/>
    <col min="17" max="17" width="12.85546875" style="218" hidden="1" customWidth="1"/>
    <col min="18" max="18" width="15.7109375" style="218" hidden="1" customWidth="1"/>
    <col min="19" max="19" width="16.7109375" style="218" bestFit="1" customWidth="1"/>
    <col min="20" max="20" width="10.5703125" style="218" hidden="1" customWidth="1"/>
    <col min="21" max="21" width="20" style="218" bestFit="1" customWidth="1"/>
    <col min="22" max="22" width="8.5703125" style="218" hidden="1" customWidth="1"/>
    <col min="23" max="23" width="16.28515625" style="218" bestFit="1" customWidth="1"/>
    <col min="24" max="24" width="16.85546875" style="218" bestFit="1" customWidth="1"/>
    <col min="25" max="25" width="15" style="218" bestFit="1" customWidth="1"/>
    <col min="26" max="26" width="4.7109375" style="218" bestFit="1" customWidth="1"/>
    <col min="27" max="27" width="6" style="218" bestFit="1" customWidth="1"/>
    <col min="28" max="28" width="13.85546875" style="218" hidden="1" customWidth="1"/>
    <col min="29" max="29" width="13.140625" style="219" hidden="1" customWidth="1"/>
    <col min="30" max="30" width="10" style="219" hidden="1" customWidth="1"/>
    <col min="31" max="31" width="9.85546875" style="219" hidden="1" customWidth="1"/>
    <col min="32" max="32" width="7.42578125" style="1044" bestFit="1" customWidth="1"/>
    <col min="33" max="33" width="12.5703125" style="1044" bestFit="1" customWidth="1"/>
    <col min="34" max="34" width="8.5703125" style="1044" bestFit="1" customWidth="1"/>
    <col min="35" max="35" width="11" style="1044" bestFit="1" customWidth="1"/>
    <col min="36" max="16384" width="6.85546875" style="220"/>
  </cols>
  <sheetData>
    <row r="1" spans="1:35" s="356" customFormat="1" ht="75.75" customHeight="1" thickBot="1">
      <c r="A1" s="1050"/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  <c r="Q1" s="354"/>
      <c r="R1" s="354"/>
      <c r="S1" s="354"/>
      <c r="T1" s="354"/>
      <c r="U1" s="354"/>
      <c r="V1" s="354"/>
      <c r="W1" s="354"/>
      <c r="X1" s="354"/>
      <c r="Y1" s="354"/>
      <c r="Z1" s="354"/>
      <c r="AA1" s="354"/>
      <c r="AB1" s="354"/>
      <c r="AC1" s="355"/>
      <c r="AD1" s="355"/>
      <c r="AE1" s="355"/>
      <c r="AF1" s="1043"/>
      <c r="AG1" s="1043"/>
      <c r="AH1" s="1044"/>
      <c r="AI1" s="1044"/>
    </row>
    <row r="2" spans="1:35" s="1061" customFormat="1" ht="15.75" thickBot="1">
      <c r="A2" s="571" t="s">
        <v>22</v>
      </c>
      <c r="B2" s="925" t="s">
        <v>23</v>
      </c>
      <c r="C2" s="925" t="s">
        <v>24</v>
      </c>
      <c r="D2" s="925" t="s">
        <v>25</v>
      </c>
      <c r="E2" s="925" t="s">
        <v>26</v>
      </c>
      <c r="F2" s="925" t="s">
        <v>27</v>
      </c>
      <c r="G2" s="925" t="s">
        <v>28</v>
      </c>
      <c r="H2" s="925" t="s">
        <v>29</v>
      </c>
      <c r="I2" s="925" t="s">
        <v>30</v>
      </c>
      <c r="J2" s="925" t="s">
        <v>31</v>
      </c>
      <c r="K2" s="925" t="s">
        <v>32</v>
      </c>
      <c r="L2" s="925" t="s">
        <v>33</v>
      </c>
      <c r="M2" s="925" t="s">
        <v>34</v>
      </c>
      <c r="N2" s="925" t="s">
        <v>35</v>
      </c>
      <c r="O2" s="925" t="s">
        <v>36</v>
      </c>
      <c r="P2" s="925" t="s">
        <v>37</v>
      </c>
      <c r="Q2" s="925" t="s">
        <v>38</v>
      </c>
      <c r="R2" s="925" t="s">
        <v>39</v>
      </c>
      <c r="S2" s="925" t="s">
        <v>40</v>
      </c>
      <c r="T2" s="925" t="s">
        <v>41</v>
      </c>
      <c r="U2" s="925" t="s">
        <v>42</v>
      </c>
      <c r="V2" s="925" t="s">
        <v>43</v>
      </c>
      <c r="W2" s="925" t="s">
        <v>44</v>
      </c>
      <c r="X2" s="925" t="s">
        <v>45</v>
      </c>
      <c r="Y2" s="925" t="s">
        <v>46</v>
      </c>
      <c r="Z2" s="925" t="s">
        <v>47</v>
      </c>
      <c r="AA2" s="925" t="s">
        <v>48</v>
      </c>
      <c r="AB2" s="925" t="s">
        <v>49</v>
      </c>
      <c r="AC2" s="583" t="s">
        <v>50</v>
      </c>
      <c r="AD2" s="583" t="s">
        <v>51</v>
      </c>
      <c r="AE2" s="583" t="s">
        <v>52</v>
      </c>
      <c r="AF2" s="583" t="s">
        <v>53</v>
      </c>
      <c r="AG2" s="583" t="s">
        <v>54</v>
      </c>
      <c r="AH2" s="1060" t="s">
        <v>55</v>
      </c>
      <c r="AI2" s="1060" t="s">
        <v>56</v>
      </c>
    </row>
    <row r="3" spans="1:35" s="356" customFormat="1">
      <c r="A3" s="1051">
        <v>1</v>
      </c>
      <c r="B3" s="354" t="s">
        <v>5100</v>
      </c>
      <c r="C3" s="354" t="s">
        <v>6509</v>
      </c>
      <c r="D3" s="354" t="s">
        <v>6510</v>
      </c>
      <c r="E3" s="354" t="s">
        <v>4038</v>
      </c>
      <c r="F3" s="354">
        <v>9608</v>
      </c>
      <c r="G3" s="354"/>
      <c r="H3" s="354"/>
      <c r="I3" s="354"/>
      <c r="J3" s="354"/>
      <c r="K3" s="354"/>
      <c r="L3" s="354"/>
      <c r="M3" s="354" t="s">
        <v>113</v>
      </c>
      <c r="N3" s="354" t="s">
        <v>113</v>
      </c>
      <c r="O3" s="354" t="s">
        <v>5461</v>
      </c>
      <c r="P3" s="354"/>
      <c r="Q3" s="354"/>
      <c r="R3" s="354"/>
      <c r="S3" s="354"/>
      <c r="T3" s="354"/>
      <c r="U3" s="354" t="s">
        <v>6511</v>
      </c>
      <c r="V3" s="354" t="s">
        <v>68</v>
      </c>
      <c r="W3" s="354" t="s">
        <v>68</v>
      </c>
      <c r="X3" s="354" t="s">
        <v>68</v>
      </c>
      <c r="Y3" s="354" t="s">
        <v>68</v>
      </c>
      <c r="Z3" s="354" t="s">
        <v>69</v>
      </c>
      <c r="AA3" s="354"/>
      <c r="AB3" s="354">
        <v>18000000011</v>
      </c>
      <c r="AC3" s="355">
        <v>12</v>
      </c>
      <c r="AD3" s="355">
        <v>0</v>
      </c>
      <c r="AE3" s="355">
        <v>0</v>
      </c>
      <c r="AF3" s="1043">
        <v>19.200000000000003</v>
      </c>
      <c r="AG3" s="1043">
        <v>0</v>
      </c>
      <c r="AH3" s="1043">
        <f t="shared" ref="AH3:AH46" si="0">AF3-AG3</f>
        <v>19.200000000000003</v>
      </c>
      <c r="AI3" s="1043">
        <f>AF3*1.07</f>
        <v>20.544000000000004</v>
      </c>
    </row>
    <row r="4" spans="1:35" s="356" customFormat="1">
      <c r="A4" s="1051">
        <v>2</v>
      </c>
      <c r="B4" s="354" t="s">
        <v>5100</v>
      </c>
      <c r="C4" s="354" t="s">
        <v>6512</v>
      </c>
      <c r="D4" s="354" t="s">
        <v>6510</v>
      </c>
      <c r="E4" s="354" t="s">
        <v>4038</v>
      </c>
      <c r="F4" s="354">
        <v>9608</v>
      </c>
      <c r="G4" s="354"/>
      <c r="H4" s="354"/>
      <c r="I4" s="354"/>
      <c r="J4" s="354"/>
      <c r="K4" s="354"/>
      <c r="L4" s="354"/>
      <c r="M4" s="354" t="s">
        <v>113</v>
      </c>
      <c r="N4" s="354" t="s">
        <v>113</v>
      </c>
      <c r="O4" s="354" t="s">
        <v>5461</v>
      </c>
      <c r="P4" s="354"/>
      <c r="Q4" s="354"/>
      <c r="R4" s="354"/>
      <c r="S4" s="354"/>
      <c r="T4" s="354"/>
      <c r="U4" s="354" t="s">
        <v>6513</v>
      </c>
      <c r="V4" s="354" t="s">
        <v>68</v>
      </c>
      <c r="W4" s="354" t="s">
        <v>68</v>
      </c>
      <c r="X4" s="354" t="s">
        <v>68</v>
      </c>
      <c r="Y4" s="354" t="s">
        <v>68</v>
      </c>
      <c r="Z4" s="354" t="s">
        <v>69</v>
      </c>
      <c r="AA4" s="354"/>
      <c r="AB4" s="354">
        <v>18000000011</v>
      </c>
      <c r="AC4" s="355">
        <v>12</v>
      </c>
      <c r="AD4" s="355">
        <v>0</v>
      </c>
      <c r="AE4" s="355">
        <v>0</v>
      </c>
      <c r="AF4" s="1043">
        <v>19.200000000000003</v>
      </c>
      <c r="AG4" s="1043">
        <v>0</v>
      </c>
      <c r="AH4" s="1043">
        <f t="shared" si="0"/>
        <v>19.200000000000003</v>
      </c>
      <c r="AI4" s="1043">
        <f t="shared" ref="AI4:AI46" si="1">AF4*1.07</f>
        <v>20.544000000000004</v>
      </c>
    </row>
    <row r="5" spans="1:35" s="356" customFormat="1">
      <c r="A5" s="1051">
        <v>3</v>
      </c>
      <c r="B5" s="354" t="s">
        <v>5100</v>
      </c>
      <c r="C5" s="354" t="s">
        <v>6514</v>
      </c>
      <c r="D5" s="354" t="s">
        <v>6510</v>
      </c>
      <c r="E5" s="354" t="s">
        <v>4038</v>
      </c>
      <c r="F5" s="354">
        <v>9608</v>
      </c>
      <c r="G5" s="354"/>
      <c r="H5" s="354"/>
      <c r="I5" s="354"/>
      <c r="J5" s="354"/>
      <c r="K5" s="354"/>
      <c r="L5" s="354"/>
      <c r="M5" s="354" t="s">
        <v>113</v>
      </c>
      <c r="N5" s="354" t="s">
        <v>113</v>
      </c>
      <c r="O5" s="354" t="s">
        <v>5461</v>
      </c>
      <c r="P5" s="354"/>
      <c r="Q5" s="354"/>
      <c r="R5" s="354"/>
      <c r="S5" s="354"/>
      <c r="T5" s="354"/>
      <c r="U5" s="354" t="s">
        <v>6515</v>
      </c>
      <c r="V5" s="354" t="s">
        <v>68</v>
      </c>
      <c r="W5" s="354" t="s">
        <v>68</v>
      </c>
      <c r="X5" s="354" t="s">
        <v>68</v>
      </c>
      <c r="Y5" s="354" t="s">
        <v>68</v>
      </c>
      <c r="Z5" s="354" t="s">
        <v>69</v>
      </c>
      <c r="AA5" s="354"/>
      <c r="AB5" s="354">
        <v>18000000011</v>
      </c>
      <c r="AC5" s="355">
        <v>12</v>
      </c>
      <c r="AD5" s="355">
        <v>0</v>
      </c>
      <c r="AE5" s="355">
        <v>0</v>
      </c>
      <c r="AF5" s="1043">
        <v>19.200000000000003</v>
      </c>
      <c r="AG5" s="1043">
        <v>0</v>
      </c>
      <c r="AH5" s="1043">
        <f t="shared" si="0"/>
        <v>19.200000000000003</v>
      </c>
      <c r="AI5" s="1043">
        <f t="shared" si="1"/>
        <v>20.544000000000004</v>
      </c>
    </row>
    <row r="6" spans="1:35" s="356" customFormat="1">
      <c r="A6" s="1051">
        <v>4</v>
      </c>
      <c r="B6" s="354" t="s">
        <v>5100</v>
      </c>
      <c r="C6" s="354" t="s">
        <v>6516</v>
      </c>
      <c r="D6" s="354" t="s">
        <v>6510</v>
      </c>
      <c r="E6" s="354" t="s">
        <v>4038</v>
      </c>
      <c r="F6" s="354">
        <v>9608</v>
      </c>
      <c r="G6" s="354"/>
      <c r="H6" s="354"/>
      <c r="I6" s="354"/>
      <c r="J6" s="354"/>
      <c r="K6" s="354"/>
      <c r="L6" s="354"/>
      <c r="M6" s="354" t="s">
        <v>113</v>
      </c>
      <c r="N6" s="354" t="s">
        <v>113</v>
      </c>
      <c r="O6" s="354" t="s">
        <v>5461</v>
      </c>
      <c r="P6" s="354"/>
      <c r="Q6" s="354"/>
      <c r="R6" s="354"/>
      <c r="S6" s="354"/>
      <c r="T6" s="354"/>
      <c r="U6" s="354" t="s">
        <v>6517</v>
      </c>
      <c r="V6" s="354" t="s">
        <v>68</v>
      </c>
      <c r="W6" s="354" t="s">
        <v>68</v>
      </c>
      <c r="X6" s="354" t="s">
        <v>68</v>
      </c>
      <c r="Y6" s="354" t="s">
        <v>68</v>
      </c>
      <c r="Z6" s="354" t="s">
        <v>69</v>
      </c>
      <c r="AA6" s="354"/>
      <c r="AB6" s="354">
        <v>18000000011</v>
      </c>
      <c r="AC6" s="355">
        <v>12</v>
      </c>
      <c r="AD6" s="355">
        <v>0</v>
      </c>
      <c r="AE6" s="355">
        <v>0</v>
      </c>
      <c r="AF6" s="1043">
        <v>19.200000000000003</v>
      </c>
      <c r="AG6" s="1043">
        <v>0</v>
      </c>
      <c r="AH6" s="1043">
        <f t="shared" si="0"/>
        <v>19.200000000000003</v>
      </c>
      <c r="AI6" s="1043">
        <f t="shared" si="1"/>
        <v>20.544000000000004</v>
      </c>
    </row>
    <row r="7" spans="1:35" s="356" customFormat="1">
      <c r="A7" s="1051">
        <v>5</v>
      </c>
      <c r="B7" s="354" t="s">
        <v>5100</v>
      </c>
      <c r="C7" s="354" t="s">
        <v>6518</v>
      </c>
      <c r="D7" s="354" t="s">
        <v>6510</v>
      </c>
      <c r="E7" s="354" t="s">
        <v>4038</v>
      </c>
      <c r="F7" s="354">
        <v>9608</v>
      </c>
      <c r="G7" s="354"/>
      <c r="H7" s="354"/>
      <c r="I7" s="354"/>
      <c r="J7" s="354"/>
      <c r="K7" s="354"/>
      <c r="L7" s="354"/>
      <c r="M7" s="354" t="s">
        <v>113</v>
      </c>
      <c r="N7" s="354" t="s">
        <v>113</v>
      </c>
      <c r="O7" s="354" t="s">
        <v>5461</v>
      </c>
      <c r="P7" s="354"/>
      <c r="Q7" s="354"/>
      <c r="R7" s="354"/>
      <c r="S7" s="354"/>
      <c r="T7" s="354"/>
      <c r="U7" s="354" t="s">
        <v>6519</v>
      </c>
      <c r="V7" s="354" t="s">
        <v>68</v>
      </c>
      <c r="W7" s="354" t="s">
        <v>68</v>
      </c>
      <c r="X7" s="354" t="s">
        <v>68</v>
      </c>
      <c r="Y7" s="354" t="s">
        <v>68</v>
      </c>
      <c r="Z7" s="354" t="s">
        <v>69</v>
      </c>
      <c r="AA7" s="354"/>
      <c r="AB7" s="354">
        <v>18000000011</v>
      </c>
      <c r="AC7" s="355">
        <v>12</v>
      </c>
      <c r="AD7" s="355">
        <v>0</v>
      </c>
      <c r="AE7" s="355">
        <v>0</v>
      </c>
      <c r="AF7" s="1043">
        <v>19.200000000000003</v>
      </c>
      <c r="AG7" s="1043">
        <v>0</v>
      </c>
      <c r="AH7" s="1043">
        <f t="shared" si="0"/>
        <v>19.200000000000003</v>
      </c>
      <c r="AI7" s="1043">
        <f t="shared" si="1"/>
        <v>20.544000000000004</v>
      </c>
    </row>
    <row r="8" spans="1:35" s="356" customFormat="1">
      <c r="A8" s="1051">
        <v>6</v>
      </c>
      <c r="B8" s="354" t="s">
        <v>5100</v>
      </c>
      <c r="C8" s="354" t="s">
        <v>6520</v>
      </c>
      <c r="D8" s="354" t="s">
        <v>6510</v>
      </c>
      <c r="E8" s="354" t="s">
        <v>4038</v>
      </c>
      <c r="F8" s="354">
        <v>9608</v>
      </c>
      <c r="G8" s="354"/>
      <c r="H8" s="354"/>
      <c r="I8" s="354"/>
      <c r="J8" s="354"/>
      <c r="K8" s="354"/>
      <c r="L8" s="354"/>
      <c r="M8" s="354" t="s">
        <v>113</v>
      </c>
      <c r="N8" s="354" t="s">
        <v>113</v>
      </c>
      <c r="O8" s="354" t="s">
        <v>5461</v>
      </c>
      <c r="P8" s="354"/>
      <c r="Q8" s="354"/>
      <c r="R8" s="354"/>
      <c r="S8" s="354"/>
      <c r="T8" s="354"/>
      <c r="U8" s="354" t="s">
        <v>6521</v>
      </c>
      <c r="V8" s="354" t="s">
        <v>68</v>
      </c>
      <c r="W8" s="354" t="s">
        <v>68</v>
      </c>
      <c r="X8" s="354" t="s">
        <v>68</v>
      </c>
      <c r="Y8" s="354" t="s">
        <v>68</v>
      </c>
      <c r="Z8" s="354" t="s">
        <v>69</v>
      </c>
      <c r="AA8" s="354"/>
      <c r="AB8" s="354">
        <v>18000000011</v>
      </c>
      <c r="AC8" s="355">
        <v>12</v>
      </c>
      <c r="AD8" s="355">
        <v>0</v>
      </c>
      <c r="AE8" s="355">
        <v>0</v>
      </c>
      <c r="AF8" s="1043">
        <v>19.200000000000003</v>
      </c>
      <c r="AG8" s="1043">
        <v>0</v>
      </c>
      <c r="AH8" s="1043">
        <f t="shared" si="0"/>
        <v>19.200000000000003</v>
      </c>
      <c r="AI8" s="1043">
        <f t="shared" si="1"/>
        <v>20.544000000000004</v>
      </c>
    </row>
    <row r="9" spans="1:35" s="356" customFormat="1">
      <c r="A9" s="1051">
        <v>7</v>
      </c>
      <c r="B9" s="354" t="s">
        <v>5100</v>
      </c>
      <c r="C9" s="354" t="s">
        <v>6522</v>
      </c>
      <c r="D9" s="354" t="s">
        <v>6510</v>
      </c>
      <c r="E9" s="354" t="s">
        <v>4038</v>
      </c>
      <c r="F9" s="354">
        <v>9608</v>
      </c>
      <c r="G9" s="354"/>
      <c r="H9" s="354"/>
      <c r="I9" s="354"/>
      <c r="J9" s="354"/>
      <c r="K9" s="354"/>
      <c r="L9" s="354"/>
      <c r="M9" s="354" t="s">
        <v>113</v>
      </c>
      <c r="N9" s="354" t="s">
        <v>113</v>
      </c>
      <c r="O9" s="354" t="s">
        <v>5461</v>
      </c>
      <c r="P9" s="354"/>
      <c r="Q9" s="354"/>
      <c r="R9" s="354"/>
      <c r="S9" s="354"/>
      <c r="T9" s="354"/>
      <c r="U9" s="354" t="s">
        <v>6523</v>
      </c>
      <c r="V9" s="354" t="s">
        <v>68</v>
      </c>
      <c r="W9" s="354" t="s">
        <v>68</v>
      </c>
      <c r="X9" s="354" t="s">
        <v>68</v>
      </c>
      <c r="Y9" s="354" t="s">
        <v>68</v>
      </c>
      <c r="Z9" s="354" t="s">
        <v>69</v>
      </c>
      <c r="AA9" s="354"/>
      <c r="AB9" s="354">
        <v>18000000011</v>
      </c>
      <c r="AC9" s="355">
        <v>12</v>
      </c>
      <c r="AD9" s="355">
        <v>0</v>
      </c>
      <c r="AE9" s="355">
        <v>0</v>
      </c>
      <c r="AF9" s="1043">
        <v>19.200000000000003</v>
      </c>
      <c r="AG9" s="1043">
        <v>0</v>
      </c>
      <c r="AH9" s="1043">
        <f t="shared" si="0"/>
        <v>19.200000000000003</v>
      </c>
      <c r="AI9" s="1043">
        <f t="shared" si="1"/>
        <v>20.544000000000004</v>
      </c>
    </row>
    <row r="10" spans="1:35" s="356" customFormat="1">
      <c r="A10" s="1051">
        <v>8</v>
      </c>
      <c r="B10" s="354" t="s">
        <v>5100</v>
      </c>
      <c r="C10" s="354" t="s">
        <v>6524</v>
      </c>
      <c r="D10" s="354" t="s">
        <v>6510</v>
      </c>
      <c r="E10" s="354" t="s">
        <v>4038</v>
      </c>
      <c r="F10" s="354">
        <v>9608</v>
      </c>
      <c r="G10" s="354"/>
      <c r="H10" s="354"/>
      <c r="I10" s="354"/>
      <c r="J10" s="354"/>
      <c r="K10" s="354"/>
      <c r="L10" s="354"/>
      <c r="M10" s="354" t="s">
        <v>113</v>
      </c>
      <c r="N10" s="354" t="s">
        <v>113</v>
      </c>
      <c r="O10" s="354" t="s">
        <v>5461</v>
      </c>
      <c r="P10" s="354"/>
      <c r="Q10" s="354"/>
      <c r="R10" s="354"/>
      <c r="S10" s="354"/>
      <c r="T10" s="354"/>
      <c r="U10" s="354" t="s">
        <v>6525</v>
      </c>
      <c r="V10" s="354" t="s">
        <v>68</v>
      </c>
      <c r="W10" s="354" t="s">
        <v>68</v>
      </c>
      <c r="X10" s="354" t="s">
        <v>68</v>
      </c>
      <c r="Y10" s="354" t="s">
        <v>68</v>
      </c>
      <c r="Z10" s="354" t="s">
        <v>69</v>
      </c>
      <c r="AA10" s="354"/>
      <c r="AB10" s="354">
        <v>18000000011</v>
      </c>
      <c r="AC10" s="355">
        <v>12</v>
      </c>
      <c r="AD10" s="355">
        <v>0</v>
      </c>
      <c r="AE10" s="355">
        <v>0</v>
      </c>
      <c r="AF10" s="1043">
        <v>19.200000000000003</v>
      </c>
      <c r="AG10" s="1043">
        <v>0</v>
      </c>
      <c r="AH10" s="1043">
        <f t="shared" si="0"/>
        <v>19.200000000000003</v>
      </c>
      <c r="AI10" s="1043">
        <f t="shared" si="1"/>
        <v>20.544000000000004</v>
      </c>
    </row>
    <row r="11" spans="1:35" s="356" customFormat="1">
      <c r="A11" s="1051">
        <v>9</v>
      </c>
      <c r="B11" s="354" t="s">
        <v>5100</v>
      </c>
      <c r="C11" s="354" t="s">
        <v>6526</v>
      </c>
      <c r="D11" s="354" t="s">
        <v>6510</v>
      </c>
      <c r="E11" s="354" t="s">
        <v>4038</v>
      </c>
      <c r="F11" s="354">
        <v>9608</v>
      </c>
      <c r="G11" s="354"/>
      <c r="H11" s="354"/>
      <c r="I11" s="354"/>
      <c r="J11" s="354"/>
      <c r="K11" s="354"/>
      <c r="L11" s="354"/>
      <c r="M11" s="354" t="s">
        <v>113</v>
      </c>
      <c r="N11" s="354" t="s">
        <v>113</v>
      </c>
      <c r="O11" s="354" t="s">
        <v>5461</v>
      </c>
      <c r="P11" s="354"/>
      <c r="Q11" s="354"/>
      <c r="R11" s="354"/>
      <c r="S11" s="354"/>
      <c r="T11" s="354"/>
      <c r="U11" s="354" t="s">
        <v>6527</v>
      </c>
      <c r="V11" s="354" t="s">
        <v>68</v>
      </c>
      <c r="W11" s="354" t="s">
        <v>68</v>
      </c>
      <c r="X11" s="354" t="s">
        <v>68</v>
      </c>
      <c r="Y11" s="354" t="s">
        <v>68</v>
      </c>
      <c r="Z11" s="354" t="s">
        <v>69</v>
      </c>
      <c r="AA11" s="354"/>
      <c r="AB11" s="354">
        <v>18000000011</v>
      </c>
      <c r="AC11" s="355">
        <v>12</v>
      </c>
      <c r="AD11" s="355">
        <v>0</v>
      </c>
      <c r="AE11" s="355">
        <v>0</v>
      </c>
      <c r="AF11" s="1043">
        <v>19.200000000000003</v>
      </c>
      <c r="AG11" s="1043">
        <v>0</v>
      </c>
      <c r="AH11" s="1043">
        <f t="shared" si="0"/>
        <v>19.200000000000003</v>
      </c>
      <c r="AI11" s="1043">
        <f t="shared" si="1"/>
        <v>20.544000000000004</v>
      </c>
    </row>
    <row r="12" spans="1:35" s="356" customFormat="1">
      <c r="A12" s="1051">
        <v>10</v>
      </c>
      <c r="B12" s="354" t="s">
        <v>5100</v>
      </c>
      <c r="C12" s="354" t="s">
        <v>6528</v>
      </c>
      <c r="D12" s="354" t="s">
        <v>6510</v>
      </c>
      <c r="E12" s="354" t="s">
        <v>4038</v>
      </c>
      <c r="F12" s="354">
        <v>9608</v>
      </c>
      <c r="G12" s="354"/>
      <c r="H12" s="354"/>
      <c r="I12" s="354"/>
      <c r="J12" s="354"/>
      <c r="K12" s="354"/>
      <c r="L12" s="354"/>
      <c r="M12" s="354" t="s">
        <v>113</v>
      </c>
      <c r="N12" s="354" t="s">
        <v>113</v>
      </c>
      <c r="O12" s="354" t="s">
        <v>5461</v>
      </c>
      <c r="P12" s="354"/>
      <c r="Q12" s="354"/>
      <c r="R12" s="354"/>
      <c r="S12" s="354"/>
      <c r="T12" s="354"/>
      <c r="U12" s="354" t="s">
        <v>6529</v>
      </c>
      <c r="V12" s="354" t="s">
        <v>68</v>
      </c>
      <c r="W12" s="354" t="s">
        <v>68</v>
      </c>
      <c r="X12" s="354" t="s">
        <v>68</v>
      </c>
      <c r="Y12" s="354" t="s">
        <v>68</v>
      </c>
      <c r="Z12" s="354" t="s">
        <v>69</v>
      </c>
      <c r="AA12" s="354"/>
      <c r="AB12" s="354">
        <v>18000000011</v>
      </c>
      <c r="AC12" s="355">
        <v>12</v>
      </c>
      <c r="AD12" s="355">
        <v>0</v>
      </c>
      <c r="AE12" s="355">
        <v>0</v>
      </c>
      <c r="AF12" s="1043">
        <v>19.200000000000003</v>
      </c>
      <c r="AG12" s="1043">
        <v>0</v>
      </c>
      <c r="AH12" s="1043">
        <f t="shared" si="0"/>
        <v>19.200000000000003</v>
      </c>
      <c r="AI12" s="1043">
        <f t="shared" si="1"/>
        <v>20.544000000000004</v>
      </c>
    </row>
    <row r="13" spans="1:35" s="356" customFormat="1">
      <c r="A13" s="1051">
        <v>11</v>
      </c>
      <c r="B13" s="354" t="s">
        <v>5100</v>
      </c>
      <c r="C13" s="354" t="s">
        <v>6530</v>
      </c>
      <c r="D13" s="354" t="s">
        <v>6510</v>
      </c>
      <c r="E13" s="354" t="s">
        <v>4038</v>
      </c>
      <c r="F13" s="354">
        <v>9608</v>
      </c>
      <c r="G13" s="354"/>
      <c r="H13" s="354"/>
      <c r="I13" s="354"/>
      <c r="J13" s="354"/>
      <c r="K13" s="354"/>
      <c r="L13" s="354"/>
      <c r="M13" s="354" t="s">
        <v>113</v>
      </c>
      <c r="N13" s="354" t="s">
        <v>113</v>
      </c>
      <c r="O13" s="354" t="s">
        <v>5461</v>
      </c>
      <c r="P13" s="354"/>
      <c r="Q13" s="354"/>
      <c r="R13" s="354"/>
      <c r="S13" s="354"/>
      <c r="T13" s="354"/>
      <c r="U13" s="354" t="s">
        <v>6531</v>
      </c>
      <c r="V13" s="354" t="s">
        <v>68</v>
      </c>
      <c r="W13" s="354" t="s">
        <v>68</v>
      </c>
      <c r="X13" s="354" t="s">
        <v>68</v>
      </c>
      <c r="Y13" s="354" t="s">
        <v>68</v>
      </c>
      <c r="Z13" s="354" t="s">
        <v>69</v>
      </c>
      <c r="AA13" s="354"/>
      <c r="AB13" s="354">
        <v>18000000011</v>
      </c>
      <c r="AC13" s="355">
        <v>12</v>
      </c>
      <c r="AD13" s="355">
        <v>0</v>
      </c>
      <c r="AE13" s="355">
        <v>0</v>
      </c>
      <c r="AF13" s="1043">
        <v>19.200000000000003</v>
      </c>
      <c r="AG13" s="1043">
        <v>0</v>
      </c>
      <c r="AH13" s="1043">
        <f t="shared" si="0"/>
        <v>19.200000000000003</v>
      </c>
      <c r="AI13" s="1043">
        <f t="shared" si="1"/>
        <v>20.544000000000004</v>
      </c>
    </row>
    <row r="14" spans="1:35" s="356" customFormat="1">
      <c r="A14" s="1051">
        <v>12</v>
      </c>
      <c r="B14" s="354" t="s">
        <v>5100</v>
      </c>
      <c r="C14" s="354" t="s">
        <v>6532</v>
      </c>
      <c r="D14" s="354" t="s">
        <v>6510</v>
      </c>
      <c r="E14" s="354" t="s">
        <v>4038</v>
      </c>
      <c r="F14" s="354">
        <v>9608</v>
      </c>
      <c r="G14" s="354"/>
      <c r="H14" s="354"/>
      <c r="I14" s="354"/>
      <c r="J14" s="354"/>
      <c r="K14" s="354"/>
      <c r="L14" s="354"/>
      <c r="M14" s="354" t="s">
        <v>113</v>
      </c>
      <c r="N14" s="354" t="s">
        <v>113</v>
      </c>
      <c r="O14" s="354" t="s">
        <v>5461</v>
      </c>
      <c r="P14" s="354"/>
      <c r="Q14" s="354"/>
      <c r="R14" s="354"/>
      <c r="S14" s="354"/>
      <c r="T14" s="354"/>
      <c r="U14" s="354" t="s">
        <v>6533</v>
      </c>
      <c r="V14" s="354" t="s">
        <v>68</v>
      </c>
      <c r="W14" s="354" t="s">
        <v>68</v>
      </c>
      <c r="X14" s="354" t="s">
        <v>68</v>
      </c>
      <c r="Y14" s="354" t="s">
        <v>68</v>
      </c>
      <c r="Z14" s="354" t="s">
        <v>69</v>
      </c>
      <c r="AA14" s="354"/>
      <c r="AB14" s="354">
        <v>18000000011</v>
      </c>
      <c r="AC14" s="355">
        <v>12</v>
      </c>
      <c r="AD14" s="355">
        <v>0</v>
      </c>
      <c r="AE14" s="355">
        <v>0</v>
      </c>
      <c r="AF14" s="1043">
        <v>19.200000000000003</v>
      </c>
      <c r="AG14" s="1043">
        <v>0</v>
      </c>
      <c r="AH14" s="1043">
        <f t="shared" si="0"/>
        <v>19.200000000000003</v>
      </c>
      <c r="AI14" s="1043">
        <f t="shared" si="1"/>
        <v>20.544000000000004</v>
      </c>
    </row>
    <row r="15" spans="1:35" s="356" customFormat="1">
      <c r="A15" s="1051">
        <v>13</v>
      </c>
      <c r="B15" s="354" t="s">
        <v>5100</v>
      </c>
      <c r="C15" s="354" t="s">
        <v>6534</v>
      </c>
      <c r="D15" s="354" t="s">
        <v>6510</v>
      </c>
      <c r="E15" s="354" t="s">
        <v>4038</v>
      </c>
      <c r="F15" s="354">
        <v>9608</v>
      </c>
      <c r="G15" s="354"/>
      <c r="H15" s="354"/>
      <c r="I15" s="354"/>
      <c r="J15" s="354"/>
      <c r="K15" s="354"/>
      <c r="L15" s="354"/>
      <c r="M15" s="354" t="s">
        <v>113</v>
      </c>
      <c r="N15" s="354" t="s">
        <v>113</v>
      </c>
      <c r="O15" s="354" t="s">
        <v>5461</v>
      </c>
      <c r="P15" s="354"/>
      <c r="Q15" s="354"/>
      <c r="R15" s="354"/>
      <c r="S15" s="354"/>
      <c r="T15" s="354"/>
      <c r="U15" s="354" t="s">
        <v>6535</v>
      </c>
      <c r="V15" s="354" t="s">
        <v>68</v>
      </c>
      <c r="W15" s="354" t="s">
        <v>68</v>
      </c>
      <c r="X15" s="354" t="s">
        <v>68</v>
      </c>
      <c r="Y15" s="354" t="s">
        <v>68</v>
      </c>
      <c r="Z15" s="354" t="s">
        <v>69</v>
      </c>
      <c r="AA15" s="354"/>
      <c r="AB15" s="354">
        <v>18000000011</v>
      </c>
      <c r="AC15" s="355">
        <v>12</v>
      </c>
      <c r="AD15" s="355">
        <v>0</v>
      </c>
      <c r="AE15" s="355">
        <v>0</v>
      </c>
      <c r="AF15" s="1043">
        <v>19.200000000000003</v>
      </c>
      <c r="AG15" s="1043">
        <v>0</v>
      </c>
      <c r="AH15" s="1043">
        <f t="shared" si="0"/>
        <v>19.200000000000003</v>
      </c>
      <c r="AI15" s="1043">
        <f t="shared" si="1"/>
        <v>20.544000000000004</v>
      </c>
    </row>
    <row r="16" spans="1:35" s="356" customFormat="1">
      <c r="A16" s="1051">
        <v>14</v>
      </c>
      <c r="B16" s="354" t="s">
        <v>5100</v>
      </c>
      <c r="C16" s="354" t="s">
        <v>6536</v>
      </c>
      <c r="D16" s="354" t="s">
        <v>6510</v>
      </c>
      <c r="E16" s="354" t="s">
        <v>4038</v>
      </c>
      <c r="F16" s="354">
        <v>9608</v>
      </c>
      <c r="G16" s="354"/>
      <c r="H16" s="354"/>
      <c r="I16" s="354"/>
      <c r="J16" s="354"/>
      <c r="K16" s="354"/>
      <c r="L16" s="354"/>
      <c r="M16" s="354" t="s">
        <v>113</v>
      </c>
      <c r="N16" s="354" t="s">
        <v>113</v>
      </c>
      <c r="O16" s="354" t="s">
        <v>5461</v>
      </c>
      <c r="P16" s="354"/>
      <c r="Q16" s="354"/>
      <c r="R16" s="354"/>
      <c r="S16" s="354"/>
      <c r="T16" s="354"/>
      <c r="U16" s="354" t="s">
        <v>6537</v>
      </c>
      <c r="V16" s="354" t="s">
        <v>68</v>
      </c>
      <c r="W16" s="354" t="s">
        <v>68</v>
      </c>
      <c r="X16" s="354" t="s">
        <v>68</v>
      </c>
      <c r="Y16" s="354" t="s">
        <v>68</v>
      </c>
      <c r="Z16" s="354" t="s">
        <v>69</v>
      </c>
      <c r="AA16" s="354"/>
      <c r="AB16" s="354">
        <v>18000000011</v>
      </c>
      <c r="AC16" s="355">
        <v>12</v>
      </c>
      <c r="AD16" s="355">
        <v>0</v>
      </c>
      <c r="AE16" s="355">
        <v>0</v>
      </c>
      <c r="AF16" s="1043">
        <v>19.200000000000003</v>
      </c>
      <c r="AG16" s="1043">
        <v>0</v>
      </c>
      <c r="AH16" s="1043">
        <f t="shared" si="0"/>
        <v>19.200000000000003</v>
      </c>
      <c r="AI16" s="1043">
        <f t="shared" si="1"/>
        <v>20.544000000000004</v>
      </c>
    </row>
    <row r="17" spans="1:35" s="356" customFormat="1">
      <c r="A17" s="1051">
        <v>15</v>
      </c>
      <c r="B17" s="354" t="s">
        <v>5100</v>
      </c>
      <c r="C17" s="354" t="s">
        <v>6538</v>
      </c>
      <c r="D17" s="354" t="s">
        <v>6510</v>
      </c>
      <c r="E17" s="354" t="s">
        <v>4038</v>
      </c>
      <c r="F17" s="354">
        <v>9608</v>
      </c>
      <c r="G17" s="354"/>
      <c r="H17" s="354"/>
      <c r="I17" s="354"/>
      <c r="J17" s="354"/>
      <c r="K17" s="354"/>
      <c r="L17" s="354"/>
      <c r="M17" s="354" t="s">
        <v>113</v>
      </c>
      <c r="N17" s="354" t="s">
        <v>113</v>
      </c>
      <c r="O17" s="354" t="s">
        <v>5461</v>
      </c>
      <c r="P17" s="354"/>
      <c r="Q17" s="354"/>
      <c r="R17" s="354"/>
      <c r="S17" s="354"/>
      <c r="T17" s="354"/>
      <c r="U17" s="354" t="s">
        <v>6539</v>
      </c>
      <c r="V17" s="354" t="s">
        <v>68</v>
      </c>
      <c r="W17" s="354" t="s">
        <v>68</v>
      </c>
      <c r="X17" s="354" t="s">
        <v>68</v>
      </c>
      <c r="Y17" s="354" t="s">
        <v>68</v>
      </c>
      <c r="Z17" s="354" t="s">
        <v>69</v>
      </c>
      <c r="AA17" s="354"/>
      <c r="AB17" s="354">
        <v>18000000011</v>
      </c>
      <c r="AC17" s="355">
        <v>12</v>
      </c>
      <c r="AD17" s="355">
        <v>0</v>
      </c>
      <c r="AE17" s="355">
        <v>0</v>
      </c>
      <c r="AF17" s="1043">
        <v>19.200000000000003</v>
      </c>
      <c r="AG17" s="1043">
        <v>0</v>
      </c>
      <c r="AH17" s="1043">
        <f t="shared" si="0"/>
        <v>19.200000000000003</v>
      </c>
      <c r="AI17" s="1043">
        <f t="shared" si="1"/>
        <v>20.544000000000004</v>
      </c>
    </row>
    <row r="18" spans="1:35" s="356" customFormat="1">
      <c r="A18" s="1051">
        <v>16</v>
      </c>
      <c r="B18" s="354" t="s">
        <v>5100</v>
      </c>
      <c r="C18" s="354" t="s">
        <v>6540</v>
      </c>
      <c r="D18" s="354" t="s">
        <v>6510</v>
      </c>
      <c r="E18" s="354" t="s">
        <v>4038</v>
      </c>
      <c r="F18" s="354">
        <v>9608</v>
      </c>
      <c r="G18" s="354"/>
      <c r="H18" s="354"/>
      <c r="I18" s="354"/>
      <c r="J18" s="354"/>
      <c r="K18" s="354"/>
      <c r="L18" s="354"/>
      <c r="M18" s="354" t="s">
        <v>113</v>
      </c>
      <c r="N18" s="354" t="s">
        <v>113</v>
      </c>
      <c r="O18" s="354" t="s">
        <v>5461</v>
      </c>
      <c r="P18" s="354"/>
      <c r="Q18" s="354"/>
      <c r="R18" s="354"/>
      <c r="S18" s="354"/>
      <c r="T18" s="354"/>
      <c r="U18" s="354" t="s">
        <v>6541</v>
      </c>
      <c r="V18" s="354" t="s">
        <v>68</v>
      </c>
      <c r="W18" s="354" t="s">
        <v>68</v>
      </c>
      <c r="X18" s="354" t="s">
        <v>68</v>
      </c>
      <c r="Y18" s="354" t="s">
        <v>68</v>
      </c>
      <c r="Z18" s="354" t="s">
        <v>69</v>
      </c>
      <c r="AA18" s="354"/>
      <c r="AB18" s="354">
        <v>18000000011</v>
      </c>
      <c r="AC18" s="355">
        <v>12</v>
      </c>
      <c r="AD18" s="355">
        <v>0</v>
      </c>
      <c r="AE18" s="355">
        <v>0</v>
      </c>
      <c r="AF18" s="1043">
        <v>19.200000000000003</v>
      </c>
      <c r="AG18" s="1043">
        <v>0</v>
      </c>
      <c r="AH18" s="1043">
        <f t="shared" si="0"/>
        <v>19.200000000000003</v>
      </c>
      <c r="AI18" s="1043">
        <f t="shared" si="1"/>
        <v>20.544000000000004</v>
      </c>
    </row>
    <row r="19" spans="1:35" s="356" customFormat="1">
      <c r="A19" s="1051">
        <v>17</v>
      </c>
      <c r="B19" s="354" t="s">
        <v>5100</v>
      </c>
      <c r="C19" s="354" t="s">
        <v>6542</v>
      </c>
      <c r="D19" s="354" t="s">
        <v>6510</v>
      </c>
      <c r="E19" s="354" t="s">
        <v>4038</v>
      </c>
      <c r="F19" s="354">
        <v>9608</v>
      </c>
      <c r="G19" s="354"/>
      <c r="H19" s="354"/>
      <c r="I19" s="354"/>
      <c r="J19" s="354"/>
      <c r="K19" s="354"/>
      <c r="L19" s="354"/>
      <c r="M19" s="354" t="s">
        <v>113</v>
      </c>
      <c r="N19" s="354" t="s">
        <v>113</v>
      </c>
      <c r="O19" s="354" t="s">
        <v>5461</v>
      </c>
      <c r="P19" s="354"/>
      <c r="Q19" s="354"/>
      <c r="R19" s="354"/>
      <c r="S19" s="354"/>
      <c r="T19" s="354"/>
      <c r="U19" s="354" t="s">
        <v>6543</v>
      </c>
      <c r="V19" s="354" t="s">
        <v>68</v>
      </c>
      <c r="W19" s="354" t="s">
        <v>68</v>
      </c>
      <c r="X19" s="354" t="s">
        <v>68</v>
      </c>
      <c r="Y19" s="354" t="s">
        <v>68</v>
      </c>
      <c r="Z19" s="354" t="s">
        <v>69</v>
      </c>
      <c r="AA19" s="354"/>
      <c r="AB19" s="354">
        <v>18000000011</v>
      </c>
      <c r="AC19" s="355">
        <v>12</v>
      </c>
      <c r="AD19" s="355">
        <v>0</v>
      </c>
      <c r="AE19" s="355">
        <v>0</v>
      </c>
      <c r="AF19" s="1043">
        <v>19.200000000000003</v>
      </c>
      <c r="AG19" s="1043">
        <v>0</v>
      </c>
      <c r="AH19" s="1043">
        <f t="shared" si="0"/>
        <v>19.200000000000003</v>
      </c>
      <c r="AI19" s="1043">
        <f t="shared" si="1"/>
        <v>20.544000000000004</v>
      </c>
    </row>
    <row r="20" spans="1:35" s="356" customFormat="1">
      <c r="A20" s="1051">
        <v>18</v>
      </c>
      <c r="B20" s="354" t="s">
        <v>5100</v>
      </c>
      <c r="C20" s="354" t="s">
        <v>6544</v>
      </c>
      <c r="D20" s="354" t="s">
        <v>6510</v>
      </c>
      <c r="E20" s="354" t="s">
        <v>4038</v>
      </c>
      <c r="F20" s="354">
        <v>9608</v>
      </c>
      <c r="G20" s="354"/>
      <c r="H20" s="354"/>
      <c r="I20" s="354"/>
      <c r="J20" s="354"/>
      <c r="K20" s="354"/>
      <c r="L20" s="354"/>
      <c r="M20" s="354" t="s">
        <v>113</v>
      </c>
      <c r="N20" s="354" t="s">
        <v>113</v>
      </c>
      <c r="O20" s="354" t="s">
        <v>5461</v>
      </c>
      <c r="P20" s="354"/>
      <c r="Q20" s="354"/>
      <c r="R20" s="354"/>
      <c r="S20" s="354"/>
      <c r="T20" s="354"/>
      <c r="U20" s="354" t="s">
        <v>6545</v>
      </c>
      <c r="V20" s="354" t="s">
        <v>68</v>
      </c>
      <c r="W20" s="354" t="s">
        <v>68</v>
      </c>
      <c r="X20" s="354" t="s">
        <v>68</v>
      </c>
      <c r="Y20" s="354" t="s">
        <v>68</v>
      </c>
      <c r="Z20" s="354" t="s">
        <v>69</v>
      </c>
      <c r="AA20" s="354"/>
      <c r="AB20" s="354">
        <v>18000000011</v>
      </c>
      <c r="AC20" s="355">
        <v>12</v>
      </c>
      <c r="AD20" s="355">
        <v>0</v>
      </c>
      <c r="AE20" s="355">
        <v>0</v>
      </c>
      <c r="AF20" s="1043">
        <v>19.200000000000003</v>
      </c>
      <c r="AG20" s="1043">
        <v>0</v>
      </c>
      <c r="AH20" s="1043">
        <f t="shared" si="0"/>
        <v>19.200000000000003</v>
      </c>
      <c r="AI20" s="1043">
        <f t="shared" si="1"/>
        <v>20.544000000000004</v>
      </c>
    </row>
    <row r="21" spans="1:35" s="356" customFormat="1">
      <c r="A21" s="1051">
        <v>19</v>
      </c>
      <c r="B21" s="354" t="s">
        <v>5100</v>
      </c>
      <c r="C21" s="354" t="s">
        <v>6546</v>
      </c>
      <c r="D21" s="354" t="s">
        <v>6510</v>
      </c>
      <c r="E21" s="354" t="s">
        <v>4038</v>
      </c>
      <c r="F21" s="354">
        <v>9608</v>
      </c>
      <c r="G21" s="354"/>
      <c r="H21" s="354"/>
      <c r="I21" s="354"/>
      <c r="J21" s="354"/>
      <c r="K21" s="354"/>
      <c r="L21" s="354"/>
      <c r="M21" s="354" t="s">
        <v>113</v>
      </c>
      <c r="N21" s="354" t="s">
        <v>113</v>
      </c>
      <c r="O21" s="354" t="s">
        <v>5461</v>
      </c>
      <c r="P21" s="354"/>
      <c r="Q21" s="354"/>
      <c r="R21" s="354"/>
      <c r="S21" s="354"/>
      <c r="T21" s="354"/>
      <c r="U21" s="354" t="s">
        <v>6547</v>
      </c>
      <c r="V21" s="354" t="s">
        <v>68</v>
      </c>
      <c r="W21" s="354" t="s">
        <v>68</v>
      </c>
      <c r="X21" s="354" t="s">
        <v>68</v>
      </c>
      <c r="Y21" s="354" t="s">
        <v>68</v>
      </c>
      <c r="Z21" s="354" t="s">
        <v>69</v>
      </c>
      <c r="AA21" s="354"/>
      <c r="AB21" s="354">
        <v>18000000011</v>
      </c>
      <c r="AC21" s="355">
        <v>12</v>
      </c>
      <c r="AD21" s="355">
        <v>0</v>
      </c>
      <c r="AE21" s="355">
        <v>0</v>
      </c>
      <c r="AF21" s="1043">
        <v>19.200000000000003</v>
      </c>
      <c r="AG21" s="1043">
        <v>0</v>
      </c>
      <c r="AH21" s="1043">
        <f t="shared" si="0"/>
        <v>19.200000000000003</v>
      </c>
      <c r="AI21" s="1043">
        <f t="shared" si="1"/>
        <v>20.544000000000004</v>
      </c>
    </row>
    <row r="22" spans="1:35" s="356" customFormat="1">
      <c r="A22" s="1051">
        <v>20</v>
      </c>
      <c r="B22" s="354" t="s">
        <v>5100</v>
      </c>
      <c r="C22" s="354" t="s">
        <v>6548</v>
      </c>
      <c r="D22" s="354" t="s">
        <v>6510</v>
      </c>
      <c r="E22" s="354" t="s">
        <v>4038</v>
      </c>
      <c r="F22" s="354">
        <v>9608</v>
      </c>
      <c r="G22" s="354"/>
      <c r="H22" s="354"/>
      <c r="I22" s="354"/>
      <c r="J22" s="354"/>
      <c r="K22" s="354"/>
      <c r="L22" s="354"/>
      <c r="M22" s="354" t="s">
        <v>113</v>
      </c>
      <c r="N22" s="354" t="s">
        <v>113</v>
      </c>
      <c r="O22" s="354" t="s">
        <v>5461</v>
      </c>
      <c r="P22" s="354"/>
      <c r="Q22" s="354"/>
      <c r="R22" s="354"/>
      <c r="S22" s="354"/>
      <c r="T22" s="354"/>
      <c r="U22" s="354" t="s">
        <v>6549</v>
      </c>
      <c r="V22" s="354" t="s">
        <v>68</v>
      </c>
      <c r="W22" s="354" t="s">
        <v>68</v>
      </c>
      <c r="X22" s="354" t="s">
        <v>68</v>
      </c>
      <c r="Y22" s="354" t="s">
        <v>68</v>
      </c>
      <c r="Z22" s="354" t="s">
        <v>69</v>
      </c>
      <c r="AA22" s="354"/>
      <c r="AB22" s="354">
        <v>18000000011</v>
      </c>
      <c r="AC22" s="355">
        <v>12</v>
      </c>
      <c r="AD22" s="355">
        <v>0</v>
      </c>
      <c r="AE22" s="355">
        <v>0</v>
      </c>
      <c r="AF22" s="1043">
        <v>19.200000000000003</v>
      </c>
      <c r="AG22" s="1043">
        <v>0</v>
      </c>
      <c r="AH22" s="1043">
        <f t="shared" si="0"/>
        <v>19.200000000000003</v>
      </c>
      <c r="AI22" s="1043">
        <f t="shared" si="1"/>
        <v>20.544000000000004</v>
      </c>
    </row>
    <row r="23" spans="1:35" s="356" customFormat="1">
      <c r="A23" s="1051">
        <v>21</v>
      </c>
      <c r="B23" s="354" t="s">
        <v>5100</v>
      </c>
      <c r="C23" s="354" t="s">
        <v>6550</v>
      </c>
      <c r="D23" s="354" t="s">
        <v>6510</v>
      </c>
      <c r="E23" s="354" t="s">
        <v>4038</v>
      </c>
      <c r="F23" s="354">
        <v>9608</v>
      </c>
      <c r="G23" s="354"/>
      <c r="H23" s="354"/>
      <c r="I23" s="354"/>
      <c r="J23" s="354"/>
      <c r="K23" s="354"/>
      <c r="L23" s="354"/>
      <c r="M23" s="354" t="s">
        <v>113</v>
      </c>
      <c r="N23" s="354" t="s">
        <v>113</v>
      </c>
      <c r="O23" s="354" t="s">
        <v>5461</v>
      </c>
      <c r="P23" s="354"/>
      <c r="Q23" s="354"/>
      <c r="R23" s="354"/>
      <c r="S23" s="354"/>
      <c r="T23" s="354"/>
      <c r="U23" s="354" t="s">
        <v>6551</v>
      </c>
      <c r="V23" s="354" t="s">
        <v>68</v>
      </c>
      <c r="W23" s="354" t="s">
        <v>68</v>
      </c>
      <c r="X23" s="354" t="s">
        <v>68</v>
      </c>
      <c r="Y23" s="354" t="s">
        <v>68</v>
      </c>
      <c r="Z23" s="354" t="s">
        <v>69</v>
      </c>
      <c r="AA23" s="354"/>
      <c r="AB23" s="354">
        <v>18000000011</v>
      </c>
      <c r="AC23" s="355">
        <v>12</v>
      </c>
      <c r="AD23" s="355">
        <v>0</v>
      </c>
      <c r="AE23" s="355">
        <v>0</v>
      </c>
      <c r="AF23" s="1043">
        <v>19.200000000000003</v>
      </c>
      <c r="AG23" s="1043">
        <v>0</v>
      </c>
      <c r="AH23" s="1043">
        <f t="shared" si="0"/>
        <v>19.200000000000003</v>
      </c>
      <c r="AI23" s="1043">
        <f t="shared" si="1"/>
        <v>20.544000000000004</v>
      </c>
    </row>
    <row r="24" spans="1:35" s="356" customFormat="1">
      <c r="A24" s="1051">
        <v>22</v>
      </c>
      <c r="B24" s="354" t="s">
        <v>5100</v>
      </c>
      <c r="C24" s="354" t="s">
        <v>6552</v>
      </c>
      <c r="D24" s="354" t="s">
        <v>6510</v>
      </c>
      <c r="E24" s="354" t="s">
        <v>4038</v>
      </c>
      <c r="F24" s="354">
        <v>9608</v>
      </c>
      <c r="G24" s="354"/>
      <c r="H24" s="354"/>
      <c r="I24" s="354"/>
      <c r="J24" s="354"/>
      <c r="K24" s="354"/>
      <c r="L24" s="354"/>
      <c r="M24" s="354" t="s">
        <v>113</v>
      </c>
      <c r="N24" s="354" t="s">
        <v>113</v>
      </c>
      <c r="O24" s="354" t="s">
        <v>5461</v>
      </c>
      <c r="P24" s="354"/>
      <c r="Q24" s="354"/>
      <c r="R24" s="354"/>
      <c r="S24" s="354"/>
      <c r="T24" s="354"/>
      <c r="U24" s="354" t="s">
        <v>6553</v>
      </c>
      <c r="V24" s="354" t="s">
        <v>68</v>
      </c>
      <c r="W24" s="354" t="s">
        <v>68</v>
      </c>
      <c r="X24" s="354" t="s">
        <v>68</v>
      </c>
      <c r="Y24" s="354" t="s">
        <v>68</v>
      </c>
      <c r="Z24" s="354" t="s">
        <v>69</v>
      </c>
      <c r="AA24" s="354"/>
      <c r="AB24" s="354">
        <v>18000000011</v>
      </c>
      <c r="AC24" s="355">
        <v>12</v>
      </c>
      <c r="AD24" s="355">
        <v>0</v>
      </c>
      <c r="AE24" s="355">
        <v>0</v>
      </c>
      <c r="AF24" s="1043">
        <v>19.200000000000003</v>
      </c>
      <c r="AG24" s="1043">
        <v>0</v>
      </c>
      <c r="AH24" s="1043">
        <f t="shared" si="0"/>
        <v>19.200000000000003</v>
      </c>
      <c r="AI24" s="1043">
        <f t="shared" si="1"/>
        <v>20.544000000000004</v>
      </c>
    </row>
    <row r="25" spans="1:35" s="356" customFormat="1">
      <c r="A25" s="1051">
        <v>23</v>
      </c>
      <c r="B25" s="354" t="s">
        <v>5100</v>
      </c>
      <c r="C25" s="354" t="s">
        <v>6554</v>
      </c>
      <c r="D25" s="354" t="s">
        <v>6510</v>
      </c>
      <c r="E25" s="354" t="s">
        <v>4038</v>
      </c>
      <c r="F25" s="354">
        <v>9608</v>
      </c>
      <c r="G25" s="354"/>
      <c r="H25" s="354"/>
      <c r="I25" s="354"/>
      <c r="J25" s="354"/>
      <c r="K25" s="354"/>
      <c r="L25" s="354"/>
      <c r="M25" s="354" t="s">
        <v>113</v>
      </c>
      <c r="N25" s="354" t="s">
        <v>113</v>
      </c>
      <c r="O25" s="354" t="s">
        <v>5461</v>
      </c>
      <c r="P25" s="354"/>
      <c r="Q25" s="354"/>
      <c r="R25" s="354"/>
      <c r="S25" s="354"/>
      <c r="T25" s="354"/>
      <c r="U25" s="354" t="s">
        <v>6555</v>
      </c>
      <c r="V25" s="354" t="s">
        <v>68</v>
      </c>
      <c r="W25" s="354" t="s">
        <v>68</v>
      </c>
      <c r="X25" s="354" t="s">
        <v>68</v>
      </c>
      <c r="Y25" s="354" t="s">
        <v>68</v>
      </c>
      <c r="Z25" s="354" t="s">
        <v>69</v>
      </c>
      <c r="AA25" s="354"/>
      <c r="AB25" s="354">
        <v>18000000011</v>
      </c>
      <c r="AC25" s="355">
        <v>12</v>
      </c>
      <c r="AD25" s="355">
        <v>0</v>
      </c>
      <c r="AE25" s="355">
        <v>0</v>
      </c>
      <c r="AF25" s="1043">
        <v>19.200000000000003</v>
      </c>
      <c r="AG25" s="1043">
        <v>0</v>
      </c>
      <c r="AH25" s="1043">
        <f t="shared" si="0"/>
        <v>19.200000000000003</v>
      </c>
      <c r="AI25" s="1043">
        <f t="shared" si="1"/>
        <v>20.544000000000004</v>
      </c>
    </row>
    <row r="26" spans="1:35" s="356" customFormat="1">
      <c r="A26" s="1051">
        <v>24</v>
      </c>
      <c r="B26" s="354" t="s">
        <v>5100</v>
      </c>
      <c r="C26" s="354" t="s">
        <v>6556</v>
      </c>
      <c r="D26" s="354" t="s">
        <v>6510</v>
      </c>
      <c r="E26" s="354" t="s">
        <v>4038</v>
      </c>
      <c r="F26" s="354">
        <v>9608</v>
      </c>
      <c r="G26" s="354"/>
      <c r="H26" s="354"/>
      <c r="I26" s="354"/>
      <c r="J26" s="354"/>
      <c r="K26" s="354"/>
      <c r="L26" s="354"/>
      <c r="M26" s="354" t="s">
        <v>113</v>
      </c>
      <c r="N26" s="354" t="s">
        <v>113</v>
      </c>
      <c r="O26" s="354" t="s">
        <v>5461</v>
      </c>
      <c r="P26" s="354"/>
      <c r="Q26" s="354"/>
      <c r="R26" s="354"/>
      <c r="S26" s="354"/>
      <c r="T26" s="354"/>
      <c r="U26" s="354" t="s">
        <v>6557</v>
      </c>
      <c r="V26" s="354" t="s">
        <v>68</v>
      </c>
      <c r="W26" s="354" t="s">
        <v>68</v>
      </c>
      <c r="X26" s="354" t="s">
        <v>68</v>
      </c>
      <c r="Y26" s="354" t="s">
        <v>68</v>
      </c>
      <c r="Z26" s="354" t="s">
        <v>69</v>
      </c>
      <c r="AA26" s="354"/>
      <c r="AB26" s="354">
        <v>18000000011</v>
      </c>
      <c r="AC26" s="355">
        <v>12</v>
      </c>
      <c r="AD26" s="355">
        <v>0</v>
      </c>
      <c r="AE26" s="355">
        <v>0</v>
      </c>
      <c r="AF26" s="1043">
        <v>19.200000000000003</v>
      </c>
      <c r="AG26" s="1043">
        <v>0</v>
      </c>
      <c r="AH26" s="1043">
        <f t="shared" si="0"/>
        <v>19.200000000000003</v>
      </c>
      <c r="AI26" s="1043">
        <f t="shared" si="1"/>
        <v>20.544000000000004</v>
      </c>
    </row>
    <row r="27" spans="1:35" s="356" customFormat="1">
      <c r="A27" s="1051">
        <v>25</v>
      </c>
      <c r="B27" s="354" t="s">
        <v>5100</v>
      </c>
      <c r="C27" s="354" t="s">
        <v>6558</v>
      </c>
      <c r="D27" s="354" t="s">
        <v>6510</v>
      </c>
      <c r="E27" s="354" t="s">
        <v>6559</v>
      </c>
      <c r="F27" s="354" t="s">
        <v>6560</v>
      </c>
      <c r="G27" s="354"/>
      <c r="H27" s="354"/>
      <c r="I27" s="354"/>
      <c r="J27" s="354"/>
      <c r="K27" s="354"/>
      <c r="L27" s="354"/>
      <c r="M27" s="354" t="s">
        <v>113</v>
      </c>
      <c r="N27" s="354" t="s">
        <v>113</v>
      </c>
      <c r="O27" s="354"/>
      <c r="P27" s="354"/>
      <c r="Q27" s="354"/>
      <c r="R27" s="354"/>
      <c r="S27" s="354"/>
      <c r="T27" s="354"/>
      <c r="U27" s="354" t="s">
        <v>6561</v>
      </c>
      <c r="V27" s="354" t="s">
        <v>68</v>
      </c>
      <c r="W27" s="354" t="s">
        <v>68</v>
      </c>
      <c r="X27" s="354" t="s">
        <v>68</v>
      </c>
      <c r="Y27" s="354" t="s">
        <v>68</v>
      </c>
      <c r="Z27" s="354" t="s">
        <v>69</v>
      </c>
      <c r="AA27" s="354"/>
      <c r="AB27" s="354">
        <v>18000000011</v>
      </c>
      <c r="AC27" s="355">
        <v>12</v>
      </c>
      <c r="AD27" s="355">
        <v>0</v>
      </c>
      <c r="AE27" s="355">
        <v>0</v>
      </c>
      <c r="AF27" s="1043">
        <v>19.200000000000003</v>
      </c>
      <c r="AG27" s="1043">
        <v>0</v>
      </c>
      <c r="AH27" s="1043">
        <f t="shared" si="0"/>
        <v>19.200000000000003</v>
      </c>
      <c r="AI27" s="1043">
        <f t="shared" si="1"/>
        <v>20.544000000000004</v>
      </c>
    </row>
    <row r="28" spans="1:35" s="356" customFormat="1">
      <c r="A28" s="1051">
        <v>26</v>
      </c>
      <c r="B28" s="354" t="s">
        <v>5100</v>
      </c>
      <c r="C28" s="354" t="s">
        <v>6562</v>
      </c>
      <c r="D28" s="354" t="s">
        <v>6510</v>
      </c>
      <c r="E28" s="354" t="s">
        <v>4038</v>
      </c>
      <c r="F28" s="354" t="s">
        <v>6563</v>
      </c>
      <c r="G28" s="354"/>
      <c r="H28" s="354"/>
      <c r="I28" s="354"/>
      <c r="J28" s="354"/>
      <c r="K28" s="354"/>
      <c r="L28" s="354"/>
      <c r="M28" s="354" t="s">
        <v>113</v>
      </c>
      <c r="N28" s="354" t="s">
        <v>113</v>
      </c>
      <c r="O28" s="354" t="s">
        <v>5461</v>
      </c>
      <c r="P28" s="354"/>
      <c r="Q28" s="354"/>
      <c r="R28" s="354"/>
      <c r="S28" s="354"/>
      <c r="T28" s="354"/>
      <c r="U28" s="354" t="s">
        <v>6564</v>
      </c>
      <c r="V28" s="354" t="s">
        <v>68</v>
      </c>
      <c r="W28" s="354" t="s">
        <v>68</v>
      </c>
      <c r="X28" s="354" t="s">
        <v>68</v>
      </c>
      <c r="Y28" s="354" t="s">
        <v>68</v>
      </c>
      <c r="Z28" s="354" t="s">
        <v>69</v>
      </c>
      <c r="AA28" s="354"/>
      <c r="AB28" s="354">
        <v>18000000011</v>
      </c>
      <c r="AC28" s="355">
        <v>12</v>
      </c>
      <c r="AD28" s="355">
        <v>0</v>
      </c>
      <c r="AE28" s="355">
        <v>0</v>
      </c>
      <c r="AF28" s="1043">
        <v>19.200000000000003</v>
      </c>
      <c r="AG28" s="1043">
        <v>0</v>
      </c>
      <c r="AH28" s="1043">
        <f t="shared" si="0"/>
        <v>19.200000000000003</v>
      </c>
      <c r="AI28" s="1043">
        <f t="shared" si="1"/>
        <v>20.544000000000004</v>
      </c>
    </row>
    <row r="29" spans="1:35" s="356" customFormat="1">
      <c r="A29" s="1051">
        <v>27</v>
      </c>
      <c r="B29" s="354" t="s">
        <v>5100</v>
      </c>
      <c r="C29" s="354" t="s">
        <v>6565</v>
      </c>
      <c r="D29" s="354" t="s">
        <v>6510</v>
      </c>
      <c r="E29" s="354" t="s">
        <v>4038</v>
      </c>
      <c r="F29" s="354" t="s">
        <v>6563</v>
      </c>
      <c r="G29" s="354"/>
      <c r="H29" s="354"/>
      <c r="I29" s="354"/>
      <c r="J29" s="354"/>
      <c r="K29" s="354"/>
      <c r="L29" s="354"/>
      <c r="M29" s="354" t="s">
        <v>113</v>
      </c>
      <c r="N29" s="354" t="s">
        <v>113</v>
      </c>
      <c r="O29" s="354" t="s">
        <v>5461</v>
      </c>
      <c r="P29" s="354"/>
      <c r="Q29" s="354"/>
      <c r="R29" s="354"/>
      <c r="S29" s="354"/>
      <c r="T29" s="354"/>
      <c r="U29" s="354" t="s">
        <v>6566</v>
      </c>
      <c r="V29" s="354" t="s">
        <v>68</v>
      </c>
      <c r="W29" s="354" t="s">
        <v>68</v>
      </c>
      <c r="X29" s="354" t="s">
        <v>68</v>
      </c>
      <c r="Y29" s="354" t="s">
        <v>68</v>
      </c>
      <c r="Z29" s="354" t="s">
        <v>69</v>
      </c>
      <c r="AA29" s="354"/>
      <c r="AB29" s="354">
        <v>18000000011</v>
      </c>
      <c r="AC29" s="355">
        <v>12</v>
      </c>
      <c r="AD29" s="355">
        <v>0</v>
      </c>
      <c r="AE29" s="355">
        <v>0</v>
      </c>
      <c r="AF29" s="1043">
        <v>19.200000000000003</v>
      </c>
      <c r="AG29" s="1043">
        <v>0</v>
      </c>
      <c r="AH29" s="1043">
        <f t="shared" si="0"/>
        <v>19.200000000000003</v>
      </c>
      <c r="AI29" s="1043">
        <f t="shared" si="1"/>
        <v>20.544000000000004</v>
      </c>
    </row>
    <row r="30" spans="1:35" s="356" customFormat="1">
      <c r="A30" s="1051">
        <v>28</v>
      </c>
      <c r="B30" s="354" t="s">
        <v>5100</v>
      </c>
      <c r="C30" s="354" t="s">
        <v>6567</v>
      </c>
      <c r="D30" s="354" t="s">
        <v>6510</v>
      </c>
      <c r="E30" s="354" t="s">
        <v>4038</v>
      </c>
      <c r="F30" s="354" t="s">
        <v>6563</v>
      </c>
      <c r="G30" s="354"/>
      <c r="H30" s="354"/>
      <c r="I30" s="354"/>
      <c r="J30" s="354"/>
      <c r="K30" s="354"/>
      <c r="L30" s="354"/>
      <c r="M30" s="354" t="s">
        <v>113</v>
      </c>
      <c r="N30" s="354" t="s">
        <v>113</v>
      </c>
      <c r="O30" s="354" t="s">
        <v>5461</v>
      </c>
      <c r="P30" s="354"/>
      <c r="Q30" s="354"/>
      <c r="R30" s="354"/>
      <c r="S30" s="354"/>
      <c r="T30" s="354"/>
      <c r="U30" s="354" t="s">
        <v>6568</v>
      </c>
      <c r="V30" s="354" t="s">
        <v>68</v>
      </c>
      <c r="W30" s="354" t="s">
        <v>68</v>
      </c>
      <c r="X30" s="354" t="s">
        <v>68</v>
      </c>
      <c r="Y30" s="354" t="s">
        <v>68</v>
      </c>
      <c r="Z30" s="354" t="s">
        <v>69</v>
      </c>
      <c r="AA30" s="354"/>
      <c r="AB30" s="354">
        <v>18000000011</v>
      </c>
      <c r="AC30" s="355">
        <v>12</v>
      </c>
      <c r="AD30" s="355">
        <v>0</v>
      </c>
      <c r="AE30" s="355">
        <v>0</v>
      </c>
      <c r="AF30" s="1043">
        <v>19.200000000000003</v>
      </c>
      <c r="AG30" s="1043">
        <v>0</v>
      </c>
      <c r="AH30" s="1043">
        <f t="shared" si="0"/>
        <v>19.200000000000003</v>
      </c>
      <c r="AI30" s="1043">
        <f t="shared" si="1"/>
        <v>20.544000000000004</v>
      </c>
    </row>
    <row r="31" spans="1:35" s="356" customFormat="1">
      <c r="A31" s="1051">
        <v>29</v>
      </c>
      <c r="B31" s="354" t="s">
        <v>5100</v>
      </c>
      <c r="C31" s="354" t="s">
        <v>6569</v>
      </c>
      <c r="D31" s="354" t="s">
        <v>6510</v>
      </c>
      <c r="E31" s="354" t="s">
        <v>4038</v>
      </c>
      <c r="F31" s="354" t="s">
        <v>6563</v>
      </c>
      <c r="G31" s="354"/>
      <c r="H31" s="354"/>
      <c r="I31" s="354"/>
      <c r="J31" s="354"/>
      <c r="K31" s="354"/>
      <c r="L31" s="354"/>
      <c r="M31" s="354" t="s">
        <v>113</v>
      </c>
      <c r="N31" s="354" t="s">
        <v>113</v>
      </c>
      <c r="O31" s="354" t="s">
        <v>5461</v>
      </c>
      <c r="P31" s="354"/>
      <c r="Q31" s="354"/>
      <c r="R31" s="354"/>
      <c r="S31" s="354"/>
      <c r="T31" s="354"/>
      <c r="U31" s="354" t="s">
        <v>6570</v>
      </c>
      <c r="V31" s="354" t="s">
        <v>68</v>
      </c>
      <c r="W31" s="354" t="s">
        <v>68</v>
      </c>
      <c r="X31" s="354" t="s">
        <v>68</v>
      </c>
      <c r="Y31" s="354" t="s">
        <v>68</v>
      </c>
      <c r="Z31" s="354" t="s">
        <v>69</v>
      </c>
      <c r="AA31" s="354"/>
      <c r="AB31" s="354">
        <v>18000000011</v>
      </c>
      <c r="AC31" s="355">
        <v>12</v>
      </c>
      <c r="AD31" s="355">
        <v>0</v>
      </c>
      <c r="AE31" s="355">
        <v>0</v>
      </c>
      <c r="AF31" s="1043">
        <v>19.200000000000003</v>
      </c>
      <c r="AG31" s="1043">
        <v>0</v>
      </c>
      <c r="AH31" s="1043">
        <f t="shared" si="0"/>
        <v>19.200000000000003</v>
      </c>
      <c r="AI31" s="1043">
        <f t="shared" si="1"/>
        <v>20.544000000000004</v>
      </c>
    </row>
    <row r="32" spans="1:35" s="356" customFormat="1">
      <c r="A32" s="1051">
        <v>30</v>
      </c>
      <c r="B32" s="354" t="s">
        <v>5100</v>
      </c>
      <c r="C32" s="354" t="s">
        <v>6571</v>
      </c>
      <c r="D32" s="354" t="s">
        <v>6510</v>
      </c>
      <c r="E32" s="354" t="s">
        <v>4038</v>
      </c>
      <c r="F32" s="354" t="s">
        <v>6563</v>
      </c>
      <c r="G32" s="354"/>
      <c r="H32" s="354"/>
      <c r="I32" s="354"/>
      <c r="J32" s="354"/>
      <c r="K32" s="354"/>
      <c r="L32" s="354"/>
      <c r="M32" s="354" t="s">
        <v>113</v>
      </c>
      <c r="N32" s="354" t="s">
        <v>113</v>
      </c>
      <c r="O32" s="354" t="s">
        <v>5461</v>
      </c>
      <c r="P32" s="354"/>
      <c r="Q32" s="354"/>
      <c r="R32" s="354"/>
      <c r="S32" s="354"/>
      <c r="T32" s="354"/>
      <c r="U32" s="354" t="s">
        <v>6572</v>
      </c>
      <c r="V32" s="354" t="s">
        <v>68</v>
      </c>
      <c r="W32" s="354" t="s">
        <v>68</v>
      </c>
      <c r="X32" s="354" t="s">
        <v>68</v>
      </c>
      <c r="Y32" s="354" t="s">
        <v>68</v>
      </c>
      <c r="Z32" s="354" t="s">
        <v>69</v>
      </c>
      <c r="AA32" s="354"/>
      <c r="AB32" s="354">
        <v>18000000011</v>
      </c>
      <c r="AC32" s="355">
        <v>12</v>
      </c>
      <c r="AD32" s="355">
        <v>0</v>
      </c>
      <c r="AE32" s="355">
        <v>0</v>
      </c>
      <c r="AF32" s="1043">
        <v>19.200000000000003</v>
      </c>
      <c r="AG32" s="1043">
        <v>0</v>
      </c>
      <c r="AH32" s="1043">
        <f t="shared" si="0"/>
        <v>19.200000000000003</v>
      </c>
      <c r="AI32" s="1043">
        <f t="shared" si="1"/>
        <v>20.544000000000004</v>
      </c>
    </row>
    <row r="33" spans="1:35" s="356" customFormat="1">
      <c r="A33" s="1051">
        <v>31</v>
      </c>
      <c r="B33" s="354" t="s">
        <v>5100</v>
      </c>
      <c r="C33" s="354" t="s">
        <v>6573</v>
      </c>
      <c r="D33" s="354" t="s">
        <v>6510</v>
      </c>
      <c r="E33" s="354" t="s">
        <v>4038</v>
      </c>
      <c r="F33" s="354" t="s">
        <v>6563</v>
      </c>
      <c r="G33" s="354"/>
      <c r="H33" s="354"/>
      <c r="I33" s="354"/>
      <c r="J33" s="354"/>
      <c r="K33" s="354"/>
      <c r="L33" s="354"/>
      <c r="M33" s="354" t="s">
        <v>113</v>
      </c>
      <c r="N33" s="354" t="s">
        <v>113</v>
      </c>
      <c r="O33" s="354" t="s">
        <v>5461</v>
      </c>
      <c r="P33" s="354"/>
      <c r="Q33" s="354"/>
      <c r="R33" s="354"/>
      <c r="S33" s="354"/>
      <c r="T33" s="354"/>
      <c r="U33" s="354" t="s">
        <v>6574</v>
      </c>
      <c r="V33" s="354" t="s">
        <v>68</v>
      </c>
      <c r="W33" s="354" t="s">
        <v>68</v>
      </c>
      <c r="X33" s="354" t="s">
        <v>68</v>
      </c>
      <c r="Y33" s="354" t="s">
        <v>68</v>
      </c>
      <c r="Z33" s="354" t="s">
        <v>69</v>
      </c>
      <c r="AA33" s="354"/>
      <c r="AB33" s="354">
        <v>18000000011</v>
      </c>
      <c r="AC33" s="355">
        <v>12</v>
      </c>
      <c r="AD33" s="355">
        <v>0</v>
      </c>
      <c r="AE33" s="355">
        <v>0</v>
      </c>
      <c r="AF33" s="1043">
        <v>19.200000000000003</v>
      </c>
      <c r="AG33" s="1043">
        <v>0</v>
      </c>
      <c r="AH33" s="1043">
        <f t="shared" si="0"/>
        <v>19.200000000000003</v>
      </c>
      <c r="AI33" s="1043">
        <f t="shared" si="1"/>
        <v>20.544000000000004</v>
      </c>
    </row>
    <row r="34" spans="1:35" s="356" customFormat="1">
      <c r="A34" s="1051">
        <v>32</v>
      </c>
      <c r="B34" s="354" t="s">
        <v>5100</v>
      </c>
      <c r="C34" s="354" t="s">
        <v>6575</v>
      </c>
      <c r="D34" s="354" t="s">
        <v>6510</v>
      </c>
      <c r="E34" s="354" t="s">
        <v>4038</v>
      </c>
      <c r="F34" s="354" t="s">
        <v>6563</v>
      </c>
      <c r="G34" s="354"/>
      <c r="H34" s="354"/>
      <c r="I34" s="354"/>
      <c r="J34" s="354"/>
      <c r="K34" s="354"/>
      <c r="L34" s="354"/>
      <c r="M34" s="354" t="s">
        <v>113</v>
      </c>
      <c r="N34" s="354" t="s">
        <v>113</v>
      </c>
      <c r="O34" s="354" t="s">
        <v>5461</v>
      </c>
      <c r="P34" s="354"/>
      <c r="Q34" s="354"/>
      <c r="R34" s="354"/>
      <c r="S34" s="354"/>
      <c r="T34" s="354"/>
      <c r="U34" s="354" t="s">
        <v>6576</v>
      </c>
      <c r="V34" s="354" t="s">
        <v>68</v>
      </c>
      <c r="W34" s="354" t="s">
        <v>68</v>
      </c>
      <c r="X34" s="354" t="s">
        <v>68</v>
      </c>
      <c r="Y34" s="354" t="s">
        <v>68</v>
      </c>
      <c r="Z34" s="354" t="s">
        <v>69</v>
      </c>
      <c r="AA34" s="354"/>
      <c r="AB34" s="354">
        <v>18000000011</v>
      </c>
      <c r="AC34" s="355">
        <v>12</v>
      </c>
      <c r="AD34" s="355">
        <v>0</v>
      </c>
      <c r="AE34" s="355">
        <v>0</v>
      </c>
      <c r="AF34" s="1043">
        <v>19.200000000000003</v>
      </c>
      <c r="AG34" s="1043">
        <v>0</v>
      </c>
      <c r="AH34" s="1043">
        <f t="shared" si="0"/>
        <v>19.200000000000003</v>
      </c>
      <c r="AI34" s="1043">
        <f t="shared" si="1"/>
        <v>20.544000000000004</v>
      </c>
    </row>
    <row r="35" spans="1:35" s="356" customFormat="1">
      <c r="A35" s="1051">
        <v>33</v>
      </c>
      <c r="B35" s="354" t="s">
        <v>5100</v>
      </c>
      <c r="C35" s="354" t="s">
        <v>6577</v>
      </c>
      <c r="D35" s="354" t="s">
        <v>6510</v>
      </c>
      <c r="E35" s="354" t="s">
        <v>4038</v>
      </c>
      <c r="F35" s="354" t="s">
        <v>6563</v>
      </c>
      <c r="G35" s="354"/>
      <c r="H35" s="354"/>
      <c r="I35" s="354"/>
      <c r="J35" s="354"/>
      <c r="K35" s="354"/>
      <c r="L35" s="354"/>
      <c r="M35" s="354" t="s">
        <v>113</v>
      </c>
      <c r="N35" s="354" t="s">
        <v>113</v>
      </c>
      <c r="O35" s="354" t="s">
        <v>5461</v>
      </c>
      <c r="P35" s="354"/>
      <c r="Q35" s="354"/>
      <c r="R35" s="354"/>
      <c r="S35" s="354"/>
      <c r="T35" s="354"/>
      <c r="U35" s="354" t="s">
        <v>6578</v>
      </c>
      <c r="V35" s="354" t="s">
        <v>68</v>
      </c>
      <c r="W35" s="354" t="s">
        <v>68</v>
      </c>
      <c r="X35" s="354" t="s">
        <v>68</v>
      </c>
      <c r="Y35" s="354" t="s">
        <v>68</v>
      </c>
      <c r="Z35" s="354" t="s">
        <v>69</v>
      </c>
      <c r="AA35" s="354"/>
      <c r="AB35" s="354">
        <v>18000000011</v>
      </c>
      <c r="AC35" s="355">
        <v>12</v>
      </c>
      <c r="AD35" s="355">
        <v>0</v>
      </c>
      <c r="AE35" s="355">
        <v>0</v>
      </c>
      <c r="AF35" s="1043">
        <v>19.200000000000003</v>
      </c>
      <c r="AG35" s="1043">
        <v>0</v>
      </c>
      <c r="AH35" s="1043">
        <f t="shared" si="0"/>
        <v>19.200000000000003</v>
      </c>
      <c r="AI35" s="1043">
        <f t="shared" si="1"/>
        <v>20.544000000000004</v>
      </c>
    </row>
    <row r="36" spans="1:35" s="356" customFormat="1">
      <c r="A36" s="1051">
        <v>34</v>
      </c>
      <c r="B36" s="354" t="s">
        <v>5100</v>
      </c>
      <c r="C36" s="354" t="s">
        <v>6579</v>
      </c>
      <c r="D36" s="354" t="s">
        <v>6510</v>
      </c>
      <c r="E36" s="354" t="s">
        <v>4038</v>
      </c>
      <c r="F36" s="354" t="s">
        <v>6563</v>
      </c>
      <c r="G36" s="354"/>
      <c r="H36" s="354"/>
      <c r="I36" s="354"/>
      <c r="J36" s="354"/>
      <c r="K36" s="354"/>
      <c r="L36" s="354"/>
      <c r="M36" s="354" t="s">
        <v>113</v>
      </c>
      <c r="N36" s="354" t="s">
        <v>113</v>
      </c>
      <c r="O36" s="354" t="s">
        <v>5461</v>
      </c>
      <c r="P36" s="354"/>
      <c r="Q36" s="354"/>
      <c r="R36" s="354"/>
      <c r="S36" s="354"/>
      <c r="T36" s="354"/>
      <c r="U36" s="354" t="s">
        <v>6580</v>
      </c>
      <c r="V36" s="354" t="s">
        <v>68</v>
      </c>
      <c r="W36" s="354" t="s">
        <v>68</v>
      </c>
      <c r="X36" s="354" t="s">
        <v>68</v>
      </c>
      <c r="Y36" s="354" t="s">
        <v>68</v>
      </c>
      <c r="Z36" s="354" t="s">
        <v>69</v>
      </c>
      <c r="AA36" s="354"/>
      <c r="AB36" s="354">
        <v>18000000011</v>
      </c>
      <c r="AC36" s="355">
        <v>12</v>
      </c>
      <c r="AD36" s="355">
        <v>0</v>
      </c>
      <c r="AE36" s="355">
        <v>0</v>
      </c>
      <c r="AF36" s="1043">
        <v>19.200000000000003</v>
      </c>
      <c r="AG36" s="1043">
        <v>0</v>
      </c>
      <c r="AH36" s="1043">
        <f t="shared" si="0"/>
        <v>19.200000000000003</v>
      </c>
      <c r="AI36" s="1043">
        <f t="shared" si="1"/>
        <v>20.544000000000004</v>
      </c>
    </row>
    <row r="37" spans="1:35" s="356" customFormat="1">
      <c r="A37" s="1051">
        <v>35</v>
      </c>
      <c r="B37" s="354" t="s">
        <v>5100</v>
      </c>
      <c r="C37" s="354" t="s">
        <v>6581</v>
      </c>
      <c r="D37" s="354" t="s">
        <v>6510</v>
      </c>
      <c r="E37" s="354" t="s">
        <v>4038</v>
      </c>
      <c r="F37" s="354" t="s">
        <v>6563</v>
      </c>
      <c r="G37" s="354"/>
      <c r="H37" s="354"/>
      <c r="I37" s="354"/>
      <c r="J37" s="354"/>
      <c r="K37" s="354"/>
      <c r="L37" s="354"/>
      <c r="M37" s="354" t="s">
        <v>113</v>
      </c>
      <c r="N37" s="354" t="s">
        <v>113</v>
      </c>
      <c r="O37" s="354" t="s">
        <v>5461</v>
      </c>
      <c r="P37" s="354"/>
      <c r="Q37" s="354"/>
      <c r="R37" s="354"/>
      <c r="S37" s="354"/>
      <c r="T37" s="354"/>
      <c r="U37" s="354" t="s">
        <v>6582</v>
      </c>
      <c r="V37" s="354" t="s">
        <v>68</v>
      </c>
      <c r="W37" s="354" t="s">
        <v>68</v>
      </c>
      <c r="X37" s="354" t="s">
        <v>68</v>
      </c>
      <c r="Y37" s="354" t="s">
        <v>68</v>
      </c>
      <c r="Z37" s="354" t="s">
        <v>69</v>
      </c>
      <c r="AA37" s="354"/>
      <c r="AB37" s="354">
        <v>18000000011</v>
      </c>
      <c r="AC37" s="355">
        <v>12</v>
      </c>
      <c r="AD37" s="355">
        <v>0</v>
      </c>
      <c r="AE37" s="355">
        <v>0</v>
      </c>
      <c r="AF37" s="1043">
        <v>19.200000000000003</v>
      </c>
      <c r="AG37" s="1043">
        <v>0</v>
      </c>
      <c r="AH37" s="1043">
        <f t="shared" si="0"/>
        <v>19.200000000000003</v>
      </c>
      <c r="AI37" s="1043">
        <f t="shared" si="1"/>
        <v>20.544000000000004</v>
      </c>
    </row>
    <row r="38" spans="1:35" s="356" customFormat="1">
      <c r="A38" s="1051">
        <v>36</v>
      </c>
      <c r="B38" s="354" t="s">
        <v>5042</v>
      </c>
      <c r="C38" s="354" t="s">
        <v>6583</v>
      </c>
      <c r="D38" s="354" t="s">
        <v>6510</v>
      </c>
      <c r="E38" s="354" t="s">
        <v>3403</v>
      </c>
      <c r="F38" s="354" t="s">
        <v>6584</v>
      </c>
      <c r="G38" s="354"/>
      <c r="H38" s="354"/>
      <c r="I38" s="354"/>
      <c r="J38" s="354"/>
      <c r="K38" s="354"/>
      <c r="L38" s="354"/>
      <c r="M38" s="354" t="s">
        <v>113</v>
      </c>
      <c r="N38" s="354" t="s">
        <v>113</v>
      </c>
      <c r="O38" s="354"/>
      <c r="P38" s="354"/>
      <c r="Q38" s="354"/>
      <c r="R38" s="354"/>
      <c r="S38" s="354"/>
      <c r="T38" s="354"/>
      <c r="U38" s="354" t="s">
        <v>6585</v>
      </c>
      <c r="V38" s="354" t="s">
        <v>68</v>
      </c>
      <c r="W38" s="354" t="s">
        <v>68</v>
      </c>
      <c r="X38" s="354" t="s">
        <v>68</v>
      </c>
      <c r="Y38" s="354" t="s">
        <v>68</v>
      </c>
      <c r="Z38" s="354" t="s">
        <v>69</v>
      </c>
      <c r="AA38" s="354"/>
      <c r="AB38" s="354">
        <v>18024000021</v>
      </c>
      <c r="AC38" s="355">
        <v>12</v>
      </c>
      <c r="AD38" s="355">
        <v>0</v>
      </c>
      <c r="AE38" s="355">
        <v>0</v>
      </c>
      <c r="AF38" s="1043">
        <v>19.200000000000003</v>
      </c>
      <c r="AG38" s="1043">
        <v>0</v>
      </c>
      <c r="AH38" s="1043">
        <f t="shared" si="0"/>
        <v>19.200000000000003</v>
      </c>
      <c r="AI38" s="1043">
        <f t="shared" si="1"/>
        <v>20.544000000000004</v>
      </c>
    </row>
    <row r="39" spans="1:35" s="356" customFormat="1">
      <c r="A39" s="1051">
        <v>37</v>
      </c>
      <c r="B39" s="354" t="s">
        <v>5042</v>
      </c>
      <c r="C39" s="354" t="s">
        <v>6586</v>
      </c>
      <c r="D39" s="354" t="s">
        <v>6510</v>
      </c>
      <c r="E39" s="354" t="s">
        <v>3403</v>
      </c>
      <c r="F39" s="354" t="s">
        <v>6584</v>
      </c>
      <c r="G39" s="354"/>
      <c r="H39" s="354"/>
      <c r="I39" s="354"/>
      <c r="J39" s="354"/>
      <c r="K39" s="354"/>
      <c r="L39" s="354"/>
      <c r="M39" s="354" t="s">
        <v>113</v>
      </c>
      <c r="N39" s="354" t="s">
        <v>113</v>
      </c>
      <c r="O39" s="354"/>
      <c r="P39" s="354"/>
      <c r="Q39" s="354"/>
      <c r="R39" s="354"/>
      <c r="S39" s="354"/>
      <c r="T39" s="354"/>
      <c r="U39" s="354" t="s">
        <v>6587</v>
      </c>
      <c r="V39" s="354" t="s">
        <v>68</v>
      </c>
      <c r="W39" s="354" t="s">
        <v>68</v>
      </c>
      <c r="X39" s="354" t="s">
        <v>68</v>
      </c>
      <c r="Y39" s="354" t="s">
        <v>68</v>
      </c>
      <c r="Z39" s="354" t="s">
        <v>69</v>
      </c>
      <c r="AA39" s="354"/>
      <c r="AB39" s="354">
        <v>18024000021</v>
      </c>
      <c r="AC39" s="355">
        <v>12</v>
      </c>
      <c r="AD39" s="355">
        <v>0</v>
      </c>
      <c r="AE39" s="355">
        <v>0</v>
      </c>
      <c r="AF39" s="1043">
        <v>19.200000000000003</v>
      </c>
      <c r="AG39" s="1043">
        <v>0</v>
      </c>
      <c r="AH39" s="1043">
        <f t="shared" si="0"/>
        <v>19.200000000000003</v>
      </c>
      <c r="AI39" s="1043">
        <f t="shared" si="1"/>
        <v>20.544000000000004</v>
      </c>
    </row>
    <row r="40" spans="1:35" s="356" customFormat="1">
      <c r="A40" s="1051">
        <v>38</v>
      </c>
      <c r="B40" s="354" t="s">
        <v>5042</v>
      </c>
      <c r="C40" s="354" t="s">
        <v>6588</v>
      </c>
      <c r="D40" s="354" t="s">
        <v>6510</v>
      </c>
      <c r="E40" s="354" t="s">
        <v>3403</v>
      </c>
      <c r="F40" s="354" t="s">
        <v>6584</v>
      </c>
      <c r="G40" s="354"/>
      <c r="H40" s="354"/>
      <c r="I40" s="354"/>
      <c r="J40" s="354"/>
      <c r="K40" s="354"/>
      <c r="L40" s="354"/>
      <c r="M40" s="354" t="s">
        <v>113</v>
      </c>
      <c r="N40" s="354" t="s">
        <v>113</v>
      </c>
      <c r="O40" s="354"/>
      <c r="P40" s="354"/>
      <c r="Q40" s="354"/>
      <c r="R40" s="354"/>
      <c r="S40" s="354"/>
      <c r="T40" s="354"/>
      <c r="U40" s="354" t="s">
        <v>6589</v>
      </c>
      <c r="V40" s="354" t="s">
        <v>68</v>
      </c>
      <c r="W40" s="354" t="s">
        <v>68</v>
      </c>
      <c r="X40" s="354" t="s">
        <v>68</v>
      </c>
      <c r="Y40" s="354" t="s">
        <v>68</v>
      </c>
      <c r="Z40" s="354" t="s">
        <v>69</v>
      </c>
      <c r="AA40" s="354"/>
      <c r="AB40" s="354">
        <v>18024000021</v>
      </c>
      <c r="AC40" s="355">
        <v>12</v>
      </c>
      <c r="AD40" s="355">
        <v>0</v>
      </c>
      <c r="AE40" s="355">
        <v>0</v>
      </c>
      <c r="AF40" s="1043">
        <v>19.200000000000003</v>
      </c>
      <c r="AG40" s="1043">
        <v>0</v>
      </c>
      <c r="AH40" s="1043">
        <f t="shared" si="0"/>
        <v>19.200000000000003</v>
      </c>
      <c r="AI40" s="1043">
        <f t="shared" si="1"/>
        <v>20.544000000000004</v>
      </c>
    </row>
    <row r="41" spans="1:35" s="356" customFormat="1">
      <c r="A41" s="1051">
        <v>39</v>
      </c>
      <c r="B41" s="354" t="s">
        <v>5042</v>
      </c>
      <c r="C41" s="354" t="s">
        <v>6590</v>
      </c>
      <c r="D41" s="354" t="s">
        <v>6510</v>
      </c>
      <c r="E41" s="354" t="s">
        <v>6591</v>
      </c>
      <c r="F41" s="354" t="s">
        <v>5068</v>
      </c>
      <c r="G41" s="354"/>
      <c r="H41" s="354"/>
      <c r="I41" s="354"/>
      <c r="J41" s="354"/>
      <c r="K41" s="354"/>
      <c r="L41" s="354"/>
      <c r="M41" s="354" t="s">
        <v>113</v>
      </c>
      <c r="N41" s="354" t="s">
        <v>113</v>
      </c>
      <c r="O41" s="354"/>
      <c r="P41" s="354"/>
      <c r="Q41" s="354"/>
      <c r="R41" s="354"/>
      <c r="S41" s="354"/>
      <c r="T41" s="354"/>
      <c r="U41" s="354" t="s">
        <v>6592</v>
      </c>
      <c r="V41" s="354" t="s">
        <v>68</v>
      </c>
      <c r="W41" s="354" t="s">
        <v>68</v>
      </c>
      <c r="X41" s="354" t="s">
        <v>68</v>
      </c>
      <c r="Y41" s="354" t="s">
        <v>68</v>
      </c>
      <c r="Z41" s="354" t="s">
        <v>69</v>
      </c>
      <c r="AA41" s="354"/>
      <c r="AB41" s="354">
        <v>18024000021</v>
      </c>
      <c r="AC41" s="355">
        <v>12</v>
      </c>
      <c r="AD41" s="355">
        <v>0</v>
      </c>
      <c r="AE41" s="355">
        <v>0</v>
      </c>
      <c r="AF41" s="1043">
        <v>19.200000000000003</v>
      </c>
      <c r="AG41" s="1043">
        <v>0</v>
      </c>
      <c r="AH41" s="1043">
        <f t="shared" si="0"/>
        <v>19.200000000000003</v>
      </c>
      <c r="AI41" s="1043">
        <f t="shared" si="1"/>
        <v>20.544000000000004</v>
      </c>
    </row>
    <row r="42" spans="1:35" s="356" customFormat="1">
      <c r="A42" s="1051">
        <v>40</v>
      </c>
      <c r="B42" s="354" t="s">
        <v>6142</v>
      </c>
      <c r="C42" s="354" t="s">
        <v>6593</v>
      </c>
      <c r="D42" s="354" t="s">
        <v>6510</v>
      </c>
      <c r="E42" s="354" t="s">
        <v>4038</v>
      </c>
      <c r="F42" s="354" t="s">
        <v>20</v>
      </c>
      <c r="G42" s="354"/>
      <c r="H42" s="354"/>
      <c r="I42" s="354"/>
      <c r="J42" s="354"/>
      <c r="K42" s="354"/>
      <c r="L42" s="354"/>
      <c r="M42" s="354" t="s">
        <v>113</v>
      </c>
      <c r="N42" s="354" t="s">
        <v>113</v>
      </c>
      <c r="O42" s="354" t="s">
        <v>5461</v>
      </c>
      <c r="P42" s="354"/>
      <c r="Q42" s="354"/>
      <c r="R42" s="354"/>
      <c r="S42" s="354"/>
      <c r="T42" s="354"/>
      <c r="U42" s="354" t="s">
        <v>6594</v>
      </c>
      <c r="V42" s="354" t="s">
        <v>68</v>
      </c>
      <c r="W42" s="354" t="s">
        <v>68</v>
      </c>
      <c r="X42" s="354" t="s">
        <v>68</v>
      </c>
      <c r="Y42" s="354" t="s">
        <v>68</v>
      </c>
      <c r="Z42" s="354" t="s">
        <v>69</v>
      </c>
      <c r="AA42" s="354"/>
      <c r="AB42" s="354">
        <v>18000000011</v>
      </c>
      <c r="AC42" s="355">
        <v>30</v>
      </c>
      <c r="AD42" s="355">
        <v>0</v>
      </c>
      <c r="AE42" s="355">
        <v>0</v>
      </c>
      <c r="AF42" s="1043">
        <v>48</v>
      </c>
      <c r="AG42" s="1043">
        <v>0</v>
      </c>
      <c r="AH42" s="1043">
        <f t="shared" si="0"/>
        <v>48</v>
      </c>
      <c r="AI42" s="1043">
        <f t="shared" si="1"/>
        <v>51.36</v>
      </c>
    </row>
    <row r="43" spans="1:35" s="356" customFormat="1">
      <c r="A43" s="1051">
        <v>41</v>
      </c>
      <c r="B43" s="354" t="s">
        <v>6142</v>
      </c>
      <c r="C43" s="354" t="s">
        <v>6595</v>
      </c>
      <c r="D43" s="354" t="s">
        <v>6510</v>
      </c>
      <c r="E43" s="354" t="s">
        <v>4038</v>
      </c>
      <c r="F43" s="354" t="s">
        <v>20</v>
      </c>
      <c r="G43" s="354"/>
      <c r="H43" s="354"/>
      <c r="I43" s="354"/>
      <c r="J43" s="354"/>
      <c r="K43" s="354"/>
      <c r="L43" s="354"/>
      <c r="M43" s="354" t="s">
        <v>113</v>
      </c>
      <c r="N43" s="354" t="s">
        <v>113</v>
      </c>
      <c r="O43" s="354" t="s">
        <v>5461</v>
      </c>
      <c r="P43" s="354"/>
      <c r="Q43" s="354"/>
      <c r="R43" s="354"/>
      <c r="S43" s="354"/>
      <c r="T43" s="354"/>
      <c r="U43" s="354" t="s">
        <v>6596</v>
      </c>
      <c r="V43" s="354" t="s">
        <v>68</v>
      </c>
      <c r="W43" s="354" t="s">
        <v>68</v>
      </c>
      <c r="X43" s="354" t="s">
        <v>68</v>
      </c>
      <c r="Y43" s="354" t="s">
        <v>68</v>
      </c>
      <c r="Z43" s="354" t="s">
        <v>69</v>
      </c>
      <c r="AA43" s="354"/>
      <c r="AB43" s="354">
        <v>18000000011</v>
      </c>
      <c r="AC43" s="355">
        <v>30</v>
      </c>
      <c r="AD43" s="355">
        <v>0</v>
      </c>
      <c r="AE43" s="355">
        <v>0</v>
      </c>
      <c r="AF43" s="1043">
        <v>48</v>
      </c>
      <c r="AG43" s="1043">
        <v>0</v>
      </c>
      <c r="AH43" s="1043">
        <f t="shared" si="0"/>
        <v>48</v>
      </c>
      <c r="AI43" s="1043">
        <f t="shared" si="1"/>
        <v>51.36</v>
      </c>
    </row>
    <row r="44" spans="1:35" s="356" customFormat="1">
      <c r="A44" s="1051">
        <v>42</v>
      </c>
      <c r="B44" s="354" t="s">
        <v>6142</v>
      </c>
      <c r="C44" s="354" t="s">
        <v>6597</v>
      </c>
      <c r="D44" s="354" t="s">
        <v>6510</v>
      </c>
      <c r="E44" s="354" t="s">
        <v>4038</v>
      </c>
      <c r="F44" s="354" t="s">
        <v>20</v>
      </c>
      <c r="G44" s="354"/>
      <c r="H44" s="354"/>
      <c r="I44" s="354"/>
      <c r="J44" s="354"/>
      <c r="K44" s="354"/>
      <c r="L44" s="354"/>
      <c r="M44" s="354" t="s">
        <v>113</v>
      </c>
      <c r="N44" s="354" t="s">
        <v>113</v>
      </c>
      <c r="O44" s="354" t="s">
        <v>5461</v>
      </c>
      <c r="P44" s="354"/>
      <c r="Q44" s="354"/>
      <c r="R44" s="354"/>
      <c r="S44" s="354"/>
      <c r="T44" s="354"/>
      <c r="U44" s="354" t="s">
        <v>6598</v>
      </c>
      <c r="V44" s="354" t="s">
        <v>68</v>
      </c>
      <c r="W44" s="354" t="s">
        <v>68</v>
      </c>
      <c r="X44" s="354" t="s">
        <v>68</v>
      </c>
      <c r="Y44" s="354" t="s">
        <v>68</v>
      </c>
      <c r="Z44" s="354" t="s">
        <v>69</v>
      </c>
      <c r="AA44" s="354"/>
      <c r="AB44" s="354">
        <v>18000000011</v>
      </c>
      <c r="AC44" s="355">
        <v>30</v>
      </c>
      <c r="AD44" s="355">
        <v>0</v>
      </c>
      <c r="AE44" s="355">
        <v>0</v>
      </c>
      <c r="AF44" s="1043">
        <v>48</v>
      </c>
      <c r="AG44" s="1043">
        <v>0</v>
      </c>
      <c r="AH44" s="1043">
        <f t="shared" si="0"/>
        <v>48</v>
      </c>
      <c r="AI44" s="1043">
        <f t="shared" si="1"/>
        <v>51.36</v>
      </c>
    </row>
    <row r="45" spans="1:35" s="356" customFormat="1">
      <c r="A45" s="1051">
        <v>43</v>
      </c>
      <c r="B45" s="354" t="s">
        <v>6142</v>
      </c>
      <c r="C45" s="354" t="s">
        <v>6599</v>
      </c>
      <c r="D45" s="354" t="s">
        <v>6510</v>
      </c>
      <c r="E45" s="354" t="s">
        <v>4038</v>
      </c>
      <c r="F45" s="354" t="s">
        <v>20</v>
      </c>
      <c r="G45" s="354"/>
      <c r="H45" s="354"/>
      <c r="I45" s="354"/>
      <c r="J45" s="354"/>
      <c r="K45" s="354"/>
      <c r="L45" s="354"/>
      <c r="M45" s="354" t="s">
        <v>113</v>
      </c>
      <c r="N45" s="354" t="s">
        <v>113</v>
      </c>
      <c r="O45" s="354" t="s">
        <v>5461</v>
      </c>
      <c r="P45" s="354"/>
      <c r="Q45" s="354"/>
      <c r="R45" s="354"/>
      <c r="S45" s="354"/>
      <c r="T45" s="354"/>
      <c r="U45" s="354" t="s">
        <v>6600</v>
      </c>
      <c r="V45" s="354" t="s">
        <v>68</v>
      </c>
      <c r="W45" s="354" t="s">
        <v>68</v>
      </c>
      <c r="X45" s="354" t="s">
        <v>68</v>
      </c>
      <c r="Y45" s="354" t="s">
        <v>68</v>
      </c>
      <c r="Z45" s="354" t="s">
        <v>69</v>
      </c>
      <c r="AA45" s="354"/>
      <c r="AB45" s="354">
        <v>18000000011</v>
      </c>
      <c r="AC45" s="355">
        <v>30</v>
      </c>
      <c r="AD45" s="355">
        <v>0</v>
      </c>
      <c r="AE45" s="355">
        <v>0</v>
      </c>
      <c r="AF45" s="1043">
        <v>48</v>
      </c>
      <c r="AG45" s="1043">
        <v>0</v>
      </c>
      <c r="AH45" s="1043">
        <f t="shared" si="0"/>
        <v>48</v>
      </c>
      <c r="AI45" s="1043">
        <f t="shared" si="1"/>
        <v>51.36</v>
      </c>
    </row>
    <row r="46" spans="1:35" s="1049" customFormat="1" ht="15.75" thickBot="1">
      <c r="A46" s="1052">
        <v>44</v>
      </c>
      <c r="B46" s="1046" t="s">
        <v>6142</v>
      </c>
      <c r="C46" s="1046" t="s">
        <v>6601</v>
      </c>
      <c r="D46" s="1046" t="s">
        <v>6510</v>
      </c>
      <c r="E46" s="1046" t="s">
        <v>4038</v>
      </c>
      <c r="F46" s="1046" t="s">
        <v>20</v>
      </c>
      <c r="G46" s="1046"/>
      <c r="H46" s="1046"/>
      <c r="I46" s="1046"/>
      <c r="J46" s="1046"/>
      <c r="K46" s="1046"/>
      <c r="L46" s="1046"/>
      <c r="M46" s="1046" t="s">
        <v>113</v>
      </c>
      <c r="N46" s="1046" t="s">
        <v>113</v>
      </c>
      <c r="O46" s="1046" t="s">
        <v>5461</v>
      </c>
      <c r="P46" s="1046"/>
      <c r="Q46" s="1046"/>
      <c r="R46" s="1046"/>
      <c r="S46" s="1046"/>
      <c r="T46" s="1046"/>
      <c r="U46" s="1046" t="s">
        <v>6602</v>
      </c>
      <c r="V46" s="1046" t="s">
        <v>68</v>
      </c>
      <c r="W46" s="1046" t="s">
        <v>68</v>
      </c>
      <c r="X46" s="1046" t="s">
        <v>68</v>
      </c>
      <c r="Y46" s="1046" t="s">
        <v>68</v>
      </c>
      <c r="Z46" s="1046" t="s">
        <v>69</v>
      </c>
      <c r="AA46" s="1046"/>
      <c r="AB46" s="1046">
        <v>18000000011</v>
      </c>
      <c r="AC46" s="1047">
        <v>30</v>
      </c>
      <c r="AD46" s="1047">
        <v>0</v>
      </c>
      <c r="AE46" s="1047">
        <v>0</v>
      </c>
      <c r="AF46" s="1048">
        <v>48</v>
      </c>
      <c r="AG46" s="1048">
        <v>0</v>
      </c>
      <c r="AH46" s="1048">
        <f t="shared" si="0"/>
        <v>48</v>
      </c>
      <c r="AI46" s="1048">
        <f t="shared" si="1"/>
        <v>51.36</v>
      </c>
    </row>
    <row r="48" spans="1:35">
      <c r="A48" s="1053" t="s">
        <v>133</v>
      </c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/>
    </customSheetView>
    <customSheetView guid="{5B1FA305-463D-4B6E-BF98-81A6929C891E}" scale="75" hiddenColumns="1">
      <pageMargins left="0" right="0" top="0" bottom="0" header="0" footer="0"/>
      <pageSetup orientation="portrait" horizontalDpi="4294967295" verticalDpi="4294967295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/>
    </customSheetView>
    <customSheetView guid="{B6E6045D-E631-482D-8F65-2EABDB0B6ECE}" scale="75" hiddenColumns="1">
      <selection activeCell="AK1" sqref="AK1"/>
      <pageMargins left="0" right="0" top="0" bottom="0" header="0" footer="0"/>
      <pageSetup orientation="portrait" horizontalDpi="4294967295" verticalDpi="4294967295"/>
    </customSheetView>
    <customSheetView guid="{074FE138-8171-45F3-8951-6B9C47661CC2}" scale="75" hiddenColumns="1">
      <selection activeCell="AK1" sqref="AK1"/>
      <pageMargins left="0" right="0" top="0" bottom="0" header="0" footer="0"/>
      <pageSetup orientation="portrait" horizontalDpi="4294967295" verticalDpi="4294967295"/>
    </customSheetView>
    <customSheetView guid="{6B75CD61-CFF4-4706-A14B-83CD51F19D1B}" scale="75" hiddenColumns="1">
      <selection activeCell="AK1" sqref="AK1"/>
      <pageMargins left="0" right="0" top="0" bottom="0" header="0" footer="0"/>
      <pageSetup orientation="portrait" horizontalDpi="4294967295" verticalDpi="4294967295"/>
    </customSheetView>
    <customSheetView guid="{8ABA602B-BA8D-44BA-AAC3-E387ACC3E4C4}" scale="75" hiddenColumns="1">
      <pageMargins left="0" right="0" top="0" bottom="0" header="0" footer="0"/>
      <pageSetup orientation="portrait" horizontalDpi="4294967295" verticalDpi="4294967295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/>
    </customSheetView>
    <customSheetView guid="{71B299E4-61CE-49C1-81D9-062E3F90F2BD}" scale="75" hiddenColumns="1">
      <pageMargins left="0" right="0" top="0" bottom="0" header="0" footer="0"/>
      <pageSetup orientation="portrait" horizontalDpi="4294967295" verticalDpi="4294967295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/>
    </customSheetView>
  </customSheetViews>
  <pageMargins left="0" right="0" top="0" bottom="0" header="0" footer="0"/>
  <pageSetup orientation="portrait" horizontalDpi="4294967295" verticalDpi="4294967295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AI77"/>
  <sheetViews>
    <sheetView topLeftCell="A53" zoomScale="75" zoomScaleNormal="75" workbookViewId="0">
      <selection activeCell="A88" sqref="A88"/>
    </sheetView>
  </sheetViews>
  <sheetFormatPr baseColWidth="10" defaultColWidth="9.140625" defaultRowHeight="15"/>
  <cols>
    <col min="1" max="1" width="4.28515625" style="960" bestFit="1" customWidth="1"/>
    <col min="2" max="2" width="8" style="198" bestFit="1" customWidth="1"/>
    <col min="3" max="3" width="12.85546875" style="198" hidden="1" customWidth="1"/>
    <col min="4" max="4" width="9.28515625" style="198" hidden="1" customWidth="1"/>
    <col min="5" max="5" width="11.5703125" style="198" hidden="1" customWidth="1"/>
    <col min="6" max="6" width="9.7109375" style="198" bestFit="1" customWidth="1"/>
    <col min="7" max="7" width="7.140625" style="198" hidden="1" customWidth="1"/>
    <col min="8" max="8" width="10" style="198" bestFit="1" customWidth="1"/>
    <col min="9" max="9" width="8.85546875" style="198" hidden="1" customWidth="1"/>
    <col min="10" max="10" width="6.42578125" style="198" bestFit="1" customWidth="1"/>
    <col min="11" max="11" width="19.140625" style="198" bestFit="1" customWidth="1"/>
    <col min="12" max="12" width="8.28515625" style="198" bestFit="1" customWidth="1"/>
    <col min="13" max="13" width="11.140625" style="198" bestFit="1" customWidth="1"/>
    <col min="14" max="14" width="6.5703125" style="198" bestFit="1" customWidth="1"/>
    <col min="15" max="15" width="6.85546875" style="198" bestFit="1" customWidth="1"/>
    <col min="16" max="16" width="9.28515625" style="198" customWidth="1"/>
    <col min="17" max="17" width="12.85546875" style="198" hidden="1" customWidth="1"/>
    <col min="18" max="18" width="15.7109375" style="198" hidden="1" customWidth="1"/>
    <col min="19" max="19" width="57.85546875" style="198" customWidth="1"/>
    <col min="20" max="20" width="10.5703125" style="198" hidden="1" customWidth="1"/>
    <col min="21" max="21" width="13.85546875" style="198" bestFit="1" customWidth="1"/>
    <col min="22" max="22" width="46.5703125" style="198" hidden="1" customWidth="1"/>
    <col min="23" max="23" width="16.28515625" style="198" bestFit="1" customWidth="1"/>
    <col min="24" max="24" width="39.28515625" style="198" customWidth="1"/>
    <col min="25" max="25" width="15" style="198" bestFit="1" customWidth="1"/>
    <col min="26" max="26" width="4.7109375" style="198" bestFit="1" customWidth="1"/>
    <col min="27" max="27" width="6" style="198" customWidth="1"/>
    <col min="28" max="28" width="13.85546875" style="198" hidden="1" customWidth="1"/>
    <col min="29" max="29" width="13.140625" style="199" hidden="1" customWidth="1"/>
    <col min="30" max="30" width="10" style="199" hidden="1" customWidth="1"/>
    <col min="31" max="31" width="9.85546875" style="199" hidden="1" customWidth="1"/>
    <col min="32" max="32" width="8.5703125" style="958" bestFit="1" customWidth="1"/>
    <col min="33" max="33" width="12.5703125" style="958" bestFit="1" customWidth="1"/>
    <col min="34" max="34" width="10" style="199" bestFit="1" customWidth="1"/>
    <col min="35" max="35" width="11" style="200" bestFit="1" customWidth="1"/>
    <col min="36" max="16384" width="9.140625" style="201"/>
  </cols>
  <sheetData>
    <row r="1" spans="1:35" s="334" customFormat="1" ht="78" customHeight="1" thickBot="1">
      <c r="A1" s="959"/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  <c r="Y1" s="331"/>
      <c r="Z1" s="331"/>
      <c r="AA1" s="331"/>
      <c r="AB1" s="331"/>
      <c r="AC1" s="332"/>
      <c r="AD1" s="332"/>
      <c r="AE1" s="332"/>
      <c r="AF1" s="957"/>
      <c r="AG1" s="957"/>
      <c r="AH1" s="332"/>
      <c r="AI1" s="333"/>
    </row>
    <row r="2" spans="1:35" s="622" customFormat="1" ht="15.75" thickBot="1">
      <c r="A2" s="439" t="s">
        <v>22</v>
      </c>
      <c r="B2" s="618" t="s">
        <v>23</v>
      </c>
      <c r="C2" s="618" t="s">
        <v>24</v>
      </c>
      <c r="D2" s="618" t="s">
        <v>25</v>
      </c>
      <c r="E2" s="618" t="s">
        <v>26</v>
      </c>
      <c r="F2" s="618" t="s">
        <v>27</v>
      </c>
      <c r="G2" s="618" t="s">
        <v>28</v>
      </c>
      <c r="H2" s="618" t="s">
        <v>29</v>
      </c>
      <c r="I2" s="618" t="s">
        <v>30</v>
      </c>
      <c r="J2" s="618" t="s">
        <v>31</v>
      </c>
      <c r="K2" s="618" t="s">
        <v>32</v>
      </c>
      <c r="L2" s="618" t="s">
        <v>33</v>
      </c>
      <c r="M2" s="618" t="s">
        <v>34</v>
      </c>
      <c r="N2" s="618" t="s">
        <v>35</v>
      </c>
      <c r="O2" s="618" t="s">
        <v>36</v>
      </c>
      <c r="P2" s="618" t="s">
        <v>37</v>
      </c>
      <c r="Q2" s="618" t="s">
        <v>38</v>
      </c>
      <c r="R2" s="618" t="s">
        <v>39</v>
      </c>
      <c r="S2" s="618" t="s">
        <v>40</v>
      </c>
      <c r="T2" s="618" t="s">
        <v>41</v>
      </c>
      <c r="U2" s="618" t="s">
        <v>42</v>
      </c>
      <c r="V2" s="618" t="s">
        <v>43</v>
      </c>
      <c r="W2" s="618" t="s">
        <v>44</v>
      </c>
      <c r="X2" s="618" t="s">
        <v>45</v>
      </c>
      <c r="Y2" s="618" t="s">
        <v>46</v>
      </c>
      <c r="Z2" s="618" t="s">
        <v>47</v>
      </c>
      <c r="AA2" s="618" t="s">
        <v>48</v>
      </c>
      <c r="AB2" s="618" t="s">
        <v>49</v>
      </c>
      <c r="AC2" s="377" t="s">
        <v>50</v>
      </c>
      <c r="AD2" s="377" t="s">
        <v>51</v>
      </c>
      <c r="AE2" s="377" t="s">
        <v>52</v>
      </c>
      <c r="AF2" s="377" t="s">
        <v>53</v>
      </c>
      <c r="AG2" s="377" t="s">
        <v>54</v>
      </c>
      <c r="AH2" s="377" t="s">
        <v>55</v>
      </c>
      <c r="AI2" s="619" t="s">
        <v>56</v>
      </c>
    </row>
    <row r="3" spans="1:35" s="334" customFormat="1">
      <c r="A3" s="961">
        <v>1</v>
      </c>
      <c r="B3" s="331" t="s">
        <v>8</v>
      </c>
      <c r="C3" s="331" t="s">
        <v>6603</v>
      </c>
      <c r="D3" s="331" t="s">
        <v>6604</v>
      </c>
      <c r="E3" s="331" t="s">
        <v>423</v>
      </c>
      <c r="F3" s="331" t="s">
        <v>6605</v>
      </c>
      <c r="G3" s="331" t="s">
        <v>133</v>
      </c>
      <c r="H3" s="331" t="s">
        <v>4543</v>
      </c>
      <c r="I3" s="331">
        <v>1000</v>
      </c>
      <c r="J3" s="331" t="s">
        <v>121</v>
      </c>
      <c r="K3" s="331" t="s">
        <v>194</v>
      </c>
      <c r="L3" s="331">
        <v>128</v>
      </c>
      <c r="M3" s="331" t="s">
        <v>113</v>
      </c>
      <c r="N3" s="331" t="s">
        <v>6606</v>
      </c>
      <c r="O3" s="331" t="s">
        <v>466</v>
      </c>
      <c r="P3" s="331">
        <v>14</v>
      </c>
      <c r="Q3" s="331" t="s">
        <v>133</v>
      </c>
      <c r="R3" s="331" t="s">
        <v>133</v>
      </c>
      <c r="S3" s="331" t="s">
        <v>6607</v>
      </c>
      <c r="T3" s="331" t="s">
        <v>133</v>
      </c>
      <c r="U3" s="331" t="s">
        <v>6608</v>
      </c>
      <c r="V3" s="331" t="s">
        <v>603</v>
      </c>
      <c r="W3" s="331" t="s">
        <v>603</v>
      </c>
      <c r="X3" s="331" t="s">
        <v>68</v>
      </c>
      <c r="Y3" s="331" t="s">
        <v>68</v>
      </c>
      <c r="Z3" s="331" t="s">
        <v>69</v>
      </c>
      <c r="AA3" s="331" t="s">
        <v>133</v>
      </c>
      <c r="AB3" s="331" t="s">
        <v>247</v>
      </c>
      <c r="AC3" s="332">
        <v>128</v>
      </c>
      <c r="AD3" s="332">
        <v>8</v>
      </c>
      <c r="AE3" s="332">
        <v>8</v>
      </c>
      <c r="AF3" s="957">
        <v>230.4</v>
      </c>
      <c r="AG3" s="957">
        <v>0</v>
      </c>
      <c r="AH3" s="962">
        <f t="shared" ref="AH3:AH34" si="0">AF3-AG3</f>
        <v>230.4</v>
      </c>
      <c r="AI3" s="963">
        <f>AF3*1.07</f>
        <v>246.52800000000002</v>
      </c>
    </row>
    <row r="4" spans="1:35" s="334" customFormat="1">
      <c r="A4" s="961">
        <v>2</v>
      </c>
      <c r="B4" s="331" t="s">
        <v>8</v>
      </c>
      <c r="C4" s="331" t="s">
        <v>6609</v>
      </c>
      <c r="D4" s="331" t="s">
        <v>6604</v>
      </c>
      <c r="E4" s="331" t="s">
        <v>430</v>
      </c>
      <c r="F4" s="331" t="s">
        <v>6605</v>
      </c>
      <c r="G4" s="331" t="s">
        <v>133</v>
      </c>
      <c r="H4" s="331" t="s">
        <v>21</v>
      </c>
      <c r="I4" s="331">
        <v>2000</v>
      </c>
      <c r="J4" s="331" t="s">
        <v>121</v>
      </c>
      <c r="K4" s="331" t="s">
        <v>194</v>
      </c>
      <c r="L4" s="331">
        <v>128</v>
      </c>
      <c r="M4" s="331" t="s">
        <v>113</v>
      </c>
      <c r="N4" s="331" t="s">
        <v>6606</v>
      </c>
      <c r="O4" s="331" t="s">
        <v>466</v>
      </c>
      <c r="P4" s="331">
        <v>14</v>
      </c>
      <c r="Q4" s="331" t="s">
        <v>133</v>
      </c>
      <c r="R4" s="331" t="s">
        <v>133</v>
      </c>
      <c r="S4" s="331" t="s">
        <v>6607</v>
      </c>
      <c r="T4" s="331" t="s">
        <v>133</v>
      </c>
      <c r="U4" s="331" t="s">
        <v>6610</v>
      </c>
      <c r="V4" s="331" t="s">
        <v>6611</v>
      </c>
      <c r="W4" s="331" t="s">
        <v>603</v>
      </c>
      <c r="X4" s="331" t="s">
        <v>604</v>
      </c>
      <c r="Y4" s="331" t="s">
        <v>68</v>
      </c>
      <c r="Z4" s="331" t="s">
        <v>69</v>
      </c>
      <c r="AA4" s="331" t="s">
        <v>133</v>
      </c>
      <c r="AB4" s="331" t="s">
        <v>247</v>
      </c>
      <c r="AC4" s="332">
        <v>128</v>
      </c>
      <c r="AD4" s="332">
        <v>8</v>
      </c>
      <c r="AE4" s="332">
        <v>8</v>
      </c>
      <c r="AF4" s="957">
        <v>230.4</v>
      </c>
      <c r="AG4" s="957">
        <v>0</v>
      </c>
      <c r="AH4" s="962">
        <f t="shared" si="0"/>
        <v>230.4</v>
      </c>
      <c r="AI4" s="963">
        <f t="shared" ref="AI4:AI67" si="1">AF4*1.07</f>
        <v>246.52800000000002</v>
      </c>
    </row>
    <row r="5" spans="1:35" s="334" customFormat="1">
      <c r="A5" s="961">
        <v>3</v>
      </c>
      <c r="B5" s="331" t="s">
        <v>8</v>
      </c>
      <c r="C5" s="331" t="s">
        <v>6612</v>
      </c>
      <c r="D5" s="331" t="s">
        <v>6604</v>
      </c>
      <c r="E5" s="331" t="s">
        <v>430</v>
      </c>
      <c r="F5" s="331" t="s">
        <v>6605</v>
      </c>
      <c r="G5" s="331" t="s">
        <v>133</v>
      </c>
      <c r="H5" s="331" t="s">
        <v>21</v>
      </c>
      <c r="I5" s="331">
        <v>2000</v>
      </c>
      <c r="J5" s="331" t="s">
        <v>121</v>
      </c>
      <c r="K5" s="331" t="s">
        <v>194</v>
      </c>
      <c r="L5" s="331">
        <v>128</v>
      </c>
      <c r="M5" s="331" t="s">
        <v>113</v>
      </c>
      <c r="N5" s="331" t="s">
        <v>6606</v>
      </c>
      <c r="O5" s="331" t="s">
        <v>466</v>
      </c>
      <c r="P5" s="331">
        <v>14</v>
      </c>
      <c r="Q5" s="331" t="s">
        <v>133</v>
      </c>
      <c r="R5" s="331" t="s">
        <v>133</v>
      </c>
      <c r="S5" s="331" t="s">
        <v>6607</v>
      </c>
      <c r="T5" s="331" t="s">
        <v>133</v>
      </c>
      <c r="U5" s="331" t="s">
        <v>6613</v>
      </c>
      <c r="V5" s="331" t="s">
        <v>603</v>
      </c>
      <c r="W5" s="331" t="s">
        <v>603</v>
      </c>
      <c r="X5" s="331" t="s">
        <v>68</v>
      </c>
      <c r="Y5" s="331" t="s">
        <v>68</v>
      </c>
      <c r="Z5" s="331" t="s">
        <v>69</v>
      </c>
      <c r="AA5" s="331" t="s">
        <v>133</v>
      </c>
      <c r="AB5" s="331" t="s">
        <v>247</v>
      </c>
      <c r="AC5" s="332">
        <v>128</v>
      </c>
      <c r="AD5" s="332">
        <v>8</v>
      </c>
      <c r="AE5" s="332">
        <v>8</v>
      </c>
      <c r="AF5" s="957">
        <v>230.4</v>
      </c>
      <c r="AG5" s="957">
        <v>0</v>
      </c>
      <c r="AH5" s="962">
        <f t="shared" si="0"/>
        <v>230.4</v>
      </c>
      <c r="AI5" s="963">
        <f t="shared" si="1"/>
        <v>246.52800000000002</v>
      </c>
    </row>
    <row r="6" spans="1:35" s="334" customFormat="1">
      <c r="A6" s="961">
        <v>4</v>
      </c>
      <c r="B6" s="331" t="s">
        <v>8</v>
      </c>
      <c r="C6" s="331" t="s">
        <v>6614</v>
      </c>
      <c r="D6" s="331" t="s">
        <v>6604</v>
      </c>
      <c r="E6" s="331" t="s">
        <v>430</v>
      </c>
      <c r="F6" s="331" t="s">
        <v>6605</v>
      </c>
      <c r="G6" s="331" t="s">
        <v>133</v>
      </c>
      <c r="H6" s="331" t="s">
        <v>21</v>
      </c>
      <c r="I6" s="331">
        <v>2000</v>
      </c>
      <c r="J6" s="331" t="s">
        <v>121</v>
      </c>
      <c r="K6" s="331" t="s">
        <v>194</v>
      </c>
      <c r="L6" s="331">
        <v>128</v>
      </c>
      <c r="M6" s="331" t="s">
        <v>113</v>
      </c>
      <c r="N6" s="331" t="s">
        <v>6606</v>
      </c>
      <c r="O6" s="331" t="s">
        <v>466</v>
      </c>
      <c r="P6" s="331">
        <v>14</v>
      </c>
      <c r="Q6" s="331" t="s">
        <v>133</v>
      </c>
      <c r="R6" s="331" t="s">
        <v>133</v>
      </c>
      <c r="S6" s="331" t="s">
        <v>6607</v>
      </c>
      <c r="T6" s="331" t="s">
        <v>133</v>
      </c>
      <c r="U6" s="331" t="s">
        <v>6615</v>
      </c>
      <c r="V6" s="331" t="s">
        <v>603</v>
      </c>
      <c r="W6" s="331" t="s">
        <v>603</v>
      </c>
      <c r="X6" s="331" t="s">
        <v>68</v>
      </c>
      <c r="Y6" s="331" t="s">
        <v>68</v>
      </c>
      <c r="Z6" s="331" t="s">
        <v>69</v>
      </c>
      <c r="AA6" s="331" t="s">
        <v>133</v>
      </c>
      <c r="AB6" s="331" t="s">
        <v>247</v>
      </c>
      <c r="AC6" s="332">
        <v>128</v>
      </c>
      <c r="AD6" s="332">
        <v>8</v>
      </c>
      <c r="AE6" s="332">
        <v>8</v>
      </c>
      <c r="AF6" s="957">
        <v>230.4</v>
      </c>
      <c r="AG6" s="957">
        <v>0</v>
      </c>
      <c r="AH6" s="962">
        <f t="shared" si="0"/>
        <v>230.4</v>
      </c>
      <c r="AI6" s="963">
        <f t="shared" si="1"/>
        <v>246.52800000000002</v>
      </c>
    </row>
    <row r="7" spans="1:35" s="334" customFormat="1">
      <c r="A7" s="961">
        <v>5</v>
      </c>
      <c r="B7" s="331" t="s">
        <v>8</v>
      </c>
      <c r="C7" s="331" t="s">
        <v>6616</v>
      </c>
      <c r="D7" s="331" t="s">
        <v>6604</v>
      </c>
      <c r="E7" s="331" t="s">
        <v>430</v>
      </c>
      <c r="F7" s="331" t="s">
        <v>6605</v>
      </c>
      <c r="G7" s="331" t="s">
        <v>133</v>
      </c>
      <c r="H7" s="331" t="s">
        <v>21</v>
      </c>
      <c r="I7" s="331">
        <v>2000</v>
      </c>
      <c r="J7" s="331" t="s">
        <v>121</v>
      </c>
      <c r="K7" s="331" t="s">
        <v>194</v>
      </c>
      <c r="L7" s="331">
        <v>128</v>
      </c>
      <c r="M7" s="331" t="s">
        <v>113</v>
      </c>
      <c r="N7" s="331" t="s">
        <v>6606</v>
      </c>
      <c r="O7" s="331" t="s">
        <v>466</v>
      </c>
      <c r="P7" s="331">
        <v>14</v>
      </c>
      <c r="Q7" s="331" t="s">
        <v>133</v>
      </c>
      <c r="R7" s="331" t="s">
        <v>133</v>
      </c>
      <c r="S7" s="331" t="s">
        <v>6607</v>
      </c>
      <c r="T7" s="331" t="s">
        <v>133</v>
      </c>
      <c r="U7" s="331" t="s">
        <v>6617</v>
      </c>
      <c r="V7" s="331" t="s">
        <v>6611</v>
      </c>
      <c r="W7" s="331" t="s">
        <v>603</v>
      </c>
      <c r="X7" s="331" t="s">
        <v>604</v>
      </c>
      <c r="Y7" s="331" t="s">
        <v>68</v>
      </c>
      <c r="Z7" s="331" t="s">
        <v>69</v>
      </c>
      <c r="AA7" s="331" t="s">
        <v>133</v>
      </c>
      <c r="AB7" s="331" t="s">
        <v>247</v>
      </c>
      <c r="AC7" s="332">
        <v>128</v>
      </c>
      <c r="AD7" s="332">
        <v>8</v>
      </c>
      <c r="AE7" s="332">
        <v>8</v>
      </c>
      <c r="AF7" s="957">
        <v>230.4</v>
      </c>
      <c r="AG7" s="957">
        <v>0</v>
      </c>
      <c r="AH7" s="962">
        <f t="shared" si="0"/>
        <v>230.4</v>
      </c>
      <c r="AI7" s="963">
        <f t="shared" si="1"/>
        <v>246.52800000000002</v>
      </c>
    </row>
    <row r="8" spans="1:35" s="334" customFormat="1">
      <c r="A8" s="961">
        <v>6</v>
      </c>
      <c r="B8" s="331" t="s">
        <v>8</v>
      </c>
      <c r="C8" s="331" t="s">
        <v>6618</v>
      </c>
      <c r="D8" s="331" t="s">
        <v>6604</v>
      </c>
      <c r="E8" s="331" t="s">
        <v>430</v>
      </c>
      <c r="F8" s="331" t="s">
        <v>6605</v>
      </c>
      <c r="G8" s="331" t="s">
        <v>133</v>
      </c>
      <c r="H8" s="331" t="s">
        <v>21</v>
      </c>
      <c r="I8" s="331">
        <v>2000</v>
      </c>
      <c r="J8" s="331" t="s">
        <v>121</v>
      </c>
      <c r="K8" s="331" t="s">
        <v>194</v>
      </c>
      <c r="L8" s="331">
        <v>128</v>
      </c>
      <c r="M8" s="331" t="s">
        <v>113</v>
      </c>
      <c r="N8" s="331" t="s">
        <v>6606</v>
      </c>
      <c r="O8" s="331" t="s">
        <v>466</v>
      </c>
      <c r="P8" s="331">
        <v>14</v>
      </c>
      <c r="Q8" s="331" t="s">
        <v>133</v>
      </c>
      <c r="R8" s="331" t="s">
        <v>133</v>
      </c>
      <c r="S8" s="331" t="s">
        <v>6607</v>
      </c>
      <c r="T8" s="331" t="s">
        <v>133</v>
      </c>
      <c r="U8" s="331" t="s">
        <v>6619</v>
      </c>
      <c r="V8" s="331" t="s">
        <v>603</v>
      </c>
      <c r="W8" s="331" t="s">
        <v>603</v>
      </c>
      <c r="X8" s="331" t="s">
        <v>68</v>
      </c>
      <c r="Y8" s="331" t="s">
        <v>68</v>
      </c>
      <c r="Z8" s="331" t="s">
        <v>69</v>
      </c>
      <c r="AA8" s="331" t="s">
        <v>133</v>
      </c>
      <c r="AB8" s="331" t="s">
        <v>247</v>
      </c>
      <c r="AC8" s="332">
        <v>128</v>
      </c>
      <c r="AD8" s="332">
        <v>8</v>
      </c>
      <c r="AE8" s="332">
        <v>8</v>
      </c>
      <c r="AF8" s="957">
        <v>230.4</v>
      </c>
      <c r="AG8" s="957">
        <v>0</v>
      </c>
      <c r="AH8" s="962">
        <f t="shared" si="0"/>
        <v>230.4</v>
      </c>
      <c r="AI8" s="963">
        <f t="shared" si="1"/>
        <v>246.52800000000002</v>
      </c>
    </row>
    <row r="9" spans="1:35" s="334" customFormat="1">
      <c r="A9" s="961">
        <v>7</v>
      </c>
      <c r="B9" s="331" t="s">
        <v>8</v>
      </c>
      <c r="C9" s="331" t="s">
        <v>6620</v>
      </c>
      <c r="D9" s="331" t="s">
        <v>6604</v>
      </c>
      <c r="E9" s="331" t="s">
        <v>430</v>
      </c>
      <c r="F9" s="331" t="s">
        <v>6605</v>
      </c>
      <c r="G9" s="331" t="s">
        <v>133</v>
      </c>
      <c r="H9" s="331" t="s">
        <v>21</v>
      </c>
      <c r="I9" s="331">
        <v>2000</v>
      </c>
      <c r="J9" s="331" t="s">
        <v>121</v>
      </c>
      <c r="K9" s="331" t="s">
        <v>194</v>
      </c>
      <c r="L9" s="331">
        <v>128</v>
      </c>
      <c r="M9" s="331" t="s">
        <v>113</v>
      </c>
      <c r="N9" s="331" t="s">
        <v>6606</v>
      </c>
      <c r="O9" s="331" t="s">
        <v>466</v>
      </c>
      <c r="P9" s="331">
        <v>14</v>
      </c>
      <c r="Q9" s="331" t="s">
        <v>133</v>
      </c>
      <c r="R9" s="331" t="s">
        <v>133</v>
      </c>
      <c r="S9" s="331" t="s">
        <v>6607</v>
      </c>
      <c r="T9" s="331" t="s">
        <v>133</v>
      </c>
      <c r="U9" s="331" t="s">
        <v>6621</v>
      </c>
      <c r="V9" s="331" t="s">
        <v>6611</v>
      </c>
      <c r="W9" s="331" t="s">
        <v>603</v>
      </c>
      <c r="X9" s="331" t="s">
        <v>604</v>
      </c>
      <c r="Y9" s="331" t="s">
        <v>68</v>
      </c>
      <c r="Z9" s="331" t="s">
        <v>69</v>
      </c>
      <c r="AA9" s="331" t="s">
        <v>133</v>
      </c>
      <c r="AB9" s="331" t="s">
        <v>247</v>
      </c>
      <c r="AC9" s="332">
        <v>128</v>
      </c>
      <c r="AD9" s="332">
        <v>8</v>
      </c>
      <c r="AE9" s="332">
        <v>8</v>
      </c>
      <c r="AF9" s="957">
        <v>230.4</v>
      </c>
      <c r="AG9" s="957">
        <v>0</v>
      </c>
      <c r="AH9" s="962">
        <f t="shared" si="0"/>
        <v>230.4</v>
      </c>
      <c r="AI9" s="963">
        <f t="shared" si="1"/>
        <v>246.52800000000002</v>
      </c>
    </row>
    <row r="10" spans="1:35" s="334" customFormat="1">
      <c r="A10" s="961">
        <v>8</v>
      </c>
      <c r="B10" s="331" t="s">
        <v>8</v>
      </c>
      <c r="C10" s="331" t="s">
        <v>6622</v>
      </c>
      <c r="D10" s="331" t="s">
        <v>6604</v>
      </c>
      <c r="E10" s="331" t="s">
        <v>430</v>
      </c>
      <c r="F10" s="331" t="s">
        <v>6605</v>
      </c>
      <c r="G10" s="331" t="s">
        <v>133</v>
      </c>
      <c r="H10" s="331" t="s">
        <v>21</v>
      </c>
      <c r="I10" s="331">
        <v>2000</v>
      </c>
      <c r="J10" s="331" t="s">
        <v>121</v>
      </c>
      <c r="K10" s="331" t="s">
        <v>194</v>
      </c>
      <c r="L10" s="331">
        <v>128</v>
      </c>
      <c r="M10" s="331" t="s">
        <v>113</v>
      </c>
      <c r="N10" s="331" t="s">
        <v>6606</v>
      </c>
      <c r="O10" s="331" t="s">
        <v>466</v>
      </c>
      <c r="P10" s="331">
        <v>14</v>
      </c>
      <c r="Q10" s="331" t="s">
        <v>133</v>
      </c>
      <c r="R10" s="331" t="s">
        <v>133</v>
      </c>
      <c r="S10" s="331" t="s">
        <v>6607</v>
      </c>
      <c r="T10" s="331" t="s">
        <v>133</v>
      </c>
      <c r="U10" s="331" t="s">
        <v>6623</v>
      </c>
      <c r="V10" s="331" t="s">
        <v>603</v>
      </c>
      <c r="W10" s="331" t="s">
        <v>603</v>
      </c>
      <c r="X10" s="331" t="s">
        <v>68</v>
      </c>
      <c r="Y10" s="331" t="s">
        <v>68</v>
      </c>
      <c r="Z10" s="331" t="s">
        <v>69</v>
      </c>
      <c r="AA10" s="331" t="s">
        <v>133</v>
      </c>
      <c r="AB10" s="331" t="s">
        <v>247</v>
      </c>
      <c r="AC10" s="332">
        <v>128</v>
      </c>
      <c r="AD10" s="332">
        <v>8</v>
      </c>
      <c r="AE10" s="332">
        <v>8</v>
      </c>
      <c r="AF10" s="957">
        <v>230.4</v>
      </c>
      <c r="AG10" s="957">
        <v>0</v>
      </c>
      <c r="AH10" s="962">
        <f t="shared" si="0"/>
        <v>230.4</v>
      </c>
      <c r="AI10" s="963">
        <f t="shared" si="1"/>
        <v>246.52800000000002</v>
      </c>
    </row>
    <row r="11" spans="1:35" s="334" customFormat="1">
      <c r="A11" s="961">
        <v>9</v>
      </c>
      <c r="B11" s="331" t="s">
        <v>8</v>
      </c>
      <c r="C11" s="331" t="s">
        <v>6624</v>
      </c>
      <c r="D11" s="331" t="s">
        <v>6604</v>
      </c>
      <c r="E11" s="331" t="s">
        <v>430</v>
      </c>
      <c r="F11" s="331" t="s">
        <v>6605</v>
      </c>
      <c r="G11" s="331" t="s">
        <v>133</v>
      </c>
      <c r="H11" s="331" t="s">
        <v>21</v>
      </c>
      <c r="I11" s="331">
        <v>2000</v>
      </c>
      <c r="J11" s="331" t="s">
        <v>121</v>
      </c>
      <c r="K11" s="331" t="s">
        <v>194</v>
      </c>
      <c r="L11" s="331">
        <v>128</v>
      </c>
      <c r="M11" s="331" t="s">
        <v>113</v>
      </c>
      <c r="N11" s="331" t="s">
        <v>1278</v>
      </c>
      <c r="O11" s="331" t="s">
        <v>466</v>
      </c>
      <c r="P11" s="331">
        <v>14</v>
      </c>
      <c r="Q11" s="331" t="s">
        <v>133</v>
      </c>
      <c r="R11" s="331" t="s">
        <v>133</v>
      </c>
      <c r="S11" s="331" t="s">
        <v>6607</v>
      </c>
      <c r="T11" s="331" t="s">
        <v>133</v>
      </c>
      <c r="U11" s="331" t="s">
        <v>6625</v>
      </c>
      <c r="V11" s="331" t="s">
        <v>6626</v>
      </c>
      <c r="W11" s="331" t="s">
        <v>603</v>
      </c>
      <c r="X11" s="331" t="s">
        <v>620</v>
      </c>
      <c r="Y11" s="331" t="s">
        <v>68</v>
      </c>
      <c r="Z11" s="331" t="s">
        <v>69</v>
      </c>
      <c r="AA11" s="331" t="s">
        <v>133</v>
      </c>
      <c r="AB11" s="331" t="s">
        <v>247</v>
      </c>
      <c r="AC11" s="332">
        <v>128</v>
      </c>
      <c r="AD11" s="332">
        <v>8</v>
      </c>
      <c r="AE11" s="332">
        <v>8</v>
      </c>
      <c r="AF11" s="957">
        <v>230.4</v>
      </c>
      <c r="AG11" s="957">
        <v>0</v>
      </c>
      <c r="AH11" s="962">
        <f t="shared" si="0"/>
        <v>230.4</v>
      </c>
      <c r="AI11" s="963">
        <f t="shared" si="1"/>
        <v>246.52800000000002</v>
      </c>
    </row>
    <row r="12" spans="1:35" s="334" customFormat="1">
      <c r="A12" s="961">
        <v>10</v>
      </c>
      <c r="B12" s="331" t="s">
        <v>8</v>
      </c>
      <c r="C12" s="331" t="s">
        <v>6627</v>
      </c>
      <c r="D12" s="331" t="s">
        <v>6604</v>
      </c>
      <c r="E12" s="331" t="s">
        <v>430</v>
      </c>
      <c r="F12" s="331" t="s">
        <v>6605</v>
      </c>
      <c r="G12" s="331" t="s">
        <v>133</v>
      </c>
      <c r="H12" s="331" t="s">
        <v>21</v>
      </c>
      <c r="I12" s="331">
        <v>2000</v>
      </c>
      <c r="J12" s="331" t="s">
        <v>121</v>
      </c>
      <c r="K12" s="331" t="s">
        <v>194</v>
      </c>
      <c r="L12" s="331">
        <v>128</v>
      </c>
      <c r="M12" s="331" t="s">
        <v>113</v>
      </c>
      <c r="N12" s="331" t="s">
        <v>1278</v>
      </c>
      <c r="O12" s="331" t="s">
        <v>466</v>
      </c>
      <c r="P12" s="331">
        <v>14</v>
      </c>
      <c r="Q12" s="331" t="s">
        <v>133</v>
      </c>
      <c r="R12" s="331" t="s">
        <v>133</v>
      </c>
      <c r="S12" s="331" t="s">
        <v>6607</v>
      </c>
      <c r="T12" s="331" t="s">
        <v>133</v>
      </c>
      <c r="U12" s="331" t="s">
        <v>6628</v>
      </c>
      <c r="V12" s="331" t="s">
        <v>6611</v>
      </c>
      <c r="W12" s="331" t="s">
        <v>603</v>
      </c>
      <c r="X12" s="331" t="s">
        <v>604</v>
      </c>
      <c r="Y12" s="331" t="s">
        <v>68</v>
      </c>
      <c r="Z12" s="331" t="s">
        <v>69</v>
      </c>
      <c r="AA12" s="331" t="s">
        <v>133</v>
      </c>
      <c r="AB12" s="331" t="s">
        <v>247</v>
      </c>
      <c r="AC12" s="332">
        <v>128</v>
      </c>
      <c r="AD12" s="332">
        <v>8</v>
      </c>
      <c r="AE12" s="332">
        <v>8</v>
      </c>
      <c r="AF12" s="957">
        <v>230.4</v>
      </c>
      <c r="AG12" s="957">
        <v>0</v>
      </c>
      <c r="AH12" s="962">
        <f t="shared" si="0"/>
        <v>230.4</v>
      </c>
      <c r="AI12" s="963">
        <f t="shared" si="1"/>
        <v>246.52800000000002</v>
      </c>
    </row>
    <row r="13" spans="1:35" s="334" customFormat="1">
      <c r="A13" s="961">
        <v>11</v>
      </c>
      <c r="B13" s="331" t="s">
        <v>8</v>
      </c>
      <c r="C13" s="331" t="s">
        <v>6629</v>
      </c>
      <c r="D13" s="331" t="s">
        <v>6604</v>
      </c>
      <c r="E13" s="331" t="s">
        <v>430</v>
      </c>
      <c r="F13" s="331" t="s">
        <v>6605</v>
      </c>
      <c r="G13" s="331" t="s">
        <v>133</v>
      </c>
      <c r="H13" s="331" t="s">
        <v>21</v>
      </c>
      <c r="I13" s="331">
        <v>2000</v>
      </c>
      <c r="J13" s="331" t="s">
        <v>121</v>
      </c>
      <c r="K13" s="331" t="s">
        <v>194</v>
      </c>
      <c r="L13" s="331">
        <v>128</v>
      </c>
      <c r="M13" s="331" t="s">
        <v>113</v>
      </c>
      <c r="N13" s="331" t="s">
        <v>1278</v>
      </c>
      <c r="O13" s="331" t="s">
        <v>466</v>
      </c>
      <c r="P13" s="331">
        <v>14</v>
      </c>
      <c r="Q13" s="331" t="s">
        <v>133</v>
      </c>
      <c r="R13" s="331" t="s">
        <v>133</v>
      </c>
      <c r="S13" s="331" t="s">
        <v>6607</v>
      </c>
      <c r="T13" s="331" t="s">
        <v>133</v>
      </c>
      <c r="U13" s="331" t="s">
        <v>6630</v>
      </c>
      <c r="V13" s="331" t="s">
        <v>6611</v>
      </c>
      <c r="W13" s="331" t="s">
        <v>603</v>
      </c>
      <c r="X13" s="331" t="s">
        <v>604</v>
      </c>
      <c r="Y13" s="331" t="s">
        <v>68</v>
      </c>
      <c r="Z13" s="331" t="s">
        <v>69</v>
      </c>
      <c r="AA13" s="331" t="s">
        <v>133</v>
      </c>
      <c r="AB13" s="331" t="s">
        <v>247</v>
      </c>
      <c r="AC13" s="332">
        <v>128</v>
      </c>
      <c r="AD13" s="332">
        <v>8</v>
      </c>
      <c r="AE13" s="332">
        <v>8</v>
      </c>
      <c r="AF13" s="957">
        <v>230.4</v>
      </c>
      <c r="AG13" s="957">
        <v>0</v>
      </c>
      <c r="AH13" s="962">
        <f t="shared" si="0"/>
        <v>230.4</v>
      </c>
      <c r="AI13" s="963">
        <f t="shared" si="1"/>
        <v>246.52800000000002</v>
      </c>
    </row>
    <row r="14" spans="1:35" s="334" customFormat="1">
      <c r="A14" s="961">
        <v>12</v>
      </c>
      <c r="B14" s="331" t="s">
        <v>8</v>
      </c>
      <c r="C14" s="331" t="s">
        <v>6631</v>
      </c>
      <c r="D14" s="331" t="s">
        <v>6604</v>
      </c>
      <c r="E14" s="331" t="s">
        <v>430</v>
      </c>
      <c r="F14" s="331" t="s">
        <v>6605</v>
      </c>
      <c r="G14" s="331" t="s">
        <v>133</v>
      </c>
      <c r="H14" s="331" t="s">
        <v>21</v>
      </c>
      <c r="I14" s="331">
        <v>2000</v>
      </c>
      <c r="J14" s="331" t="s">
        <v>121</v>
      </c>
      <c r="K14" s="331" t="s">
        <v>194</v>
      </c>
      <c r="L14" s="331">
        <v>128</v>
      </c>
      <c r="M14" s="331" t="s">
        <v>113</v>
      </c>
      <c r="N14" s="331" t="s">
        <v>1278</v>
      </c>
      <c r="O14" s="331" t="s">
        <v>466</v>
      </c>
      <c r="P14" s="331">
        <v>14</v>
      </c>
      <c r="Q14" s="331" t="s">
        <v>133</v>
      </c>
      <c r="R14" s="331" t="s">
        <v>133</v>
      </c>
      <c r="S14" s="331" t="s">
        <v>6607</v>
      </c>
      <c r="T14" s="331" t="s">
        <v>133</v>
      </c>
      <c r="U14" s="331" t="s">
        <v>6632</v>
      </c>
      <c r="V14" s="331" t="s">
        <v>603</v>
      </c>
      <c r="W14" s="331" t="s">
        <v>603</v>
      </c>
      <c r="X14" s="331" t="s">
        <v>68</v>
      </c>
      <c r="Y14" s="331" t="s">
        <v>68</v>
      </c>
      <c r="Z14" s="331" t="s">
        <v>69</v>
      </c>
      <c r="AA14" s="331" t="s">
        <v>133</v>
      </c>
      <c r="AB14" s="331" t="s">
        <v>247</v>
      </c>
      <c r="AC14" s="332">
        <v>128</v>
      </c>
      <c r="AD14" s="332">
        <v>8</v>
      </c>
      <c r="AE14" s="332">
        <v>8</v>
      </c>
      <c r="AF14" s="957">
        <v>230.4</v>
      </c>
      <c r="AG14" s="957">
        <v>0</v>
      </c>
      <c r="AH14" s="962">
        <f t="shared" si="0"/>
        <v>230.4</v>
      </c>
      <c r="AI14" s="963">
        <f t="shared" si="1"/>
        <v>246.52800000000002</v>
      </c>
    </row>
    <row r="15" spans="1:35" s="334" customFormat="1">
      <c r="A15" s="961">
        <v>13</v>
      </c>
      <c r="B15" s="331" t="s">
        <v>8</v>
      </c>
      <c r="C15" s="331" t="s">
        <v>6633</v>
      </c>
      <c r="D15" s="331" t="s">
        <v>6604</v>
      </c>
      <c r="E15" s="331" t="s">
        <v>430</v>
      </c>
      <c r="F15" s="331" t="s">
        <v>6605</v>
      </c>
      <c r="G15" s="331" t="s">
        <v>133</v>
      </c>
      <c r="H15" s="331" t="s">
        <v>21</v>
      </c>
      <c r="I15" s="331">
        <v>2000</v>
      </c>
      <c r="J15" s="331" t="s">
        <v>121</v>
      </c>
      <c r="K15" s="331" t="s">
        <v>194</v>
      </c>
      <c r="L15" s="331">
        <v>128</v>
      </c>
      <c r="M15" s="331" t="s">
        <v>113</v>
      </c>
      <c r="N15" s="331" t="s">
        <v>1278</v>
      </c>
      <c r="O15" s="331" t="s">
        <v>466</v>
      </c>
      <c r="P15" s="331">
        <v>14</v>
      </c>
      <c r="Q15" s="331" t="s">
        <v>133</v>
      </c>
      <c r="R15" s="331" t="s">
        <v>133</v>
      </c>
      <c r="S15" s="331" t="s">
        <v>6607</v>
      </c>
      <c r="T15" s="331" t="s">
        <v>133</v>
      </c>
      <c r="U15" s="331" t="s">
        <v>6634</v>
      </c>
      <c r="V15" s="331" t="s">
        <v>603</v>
      </c>
      <c r="W15" s="331" t="s">
        <v>603</v>
      </c>
      <c r="X15" s="331" t="s">
        <v>68</v>
      </c>
      <c r="Y15" s="331" t="s">
        <v>68</v>
      </c>
      <c r="Z15" s="331" t="s">
        <v>69</v>
      </c>
      <c r="AA15" s="331" t="s">
        <v>133</v>
      </c>
      <c r="AB15" s="331" t="s">
        <v>247</v>
      </c>
      <c r="AC15" s="332">
        <v>128</v>
      </c>
      <c r="AD15" s="332">
        <v>8</v>
      </c>
      <c r="AE15" s="332">
        <v>8</v>
      </c>
      <c r="AF15" s="957">
        <v>230.4</v>
      </c>
      <c r="AG15" s="957">
        <v>0</v>
      </c>
      <c r="AH15" s="962">
        <f t="shared" si="0"/>
        <v>230.4</v>
      </c>
      <c r="AI15" s="963">
        <f t="shared" si="1"/>
        <v>246.52800000000002</v>
      </c>
    </row>
    <row r="16" spans="1:35" s="334" customFormat="1">
      <c r="A16" s="961">
        <v>14</v>
      </c>
      <c r="B16" s="331" t="s">
        <v>8</v>
      </c>
      <c r="C16" s="331" t="s">
        <v>6635</v>
      </c>
      <c r="D16" s="331" t="s">
        <v>6604</v>
      </c>
      <c r="E16" s="331" t="s">
        <v>430</v>
      </c>
      <c r="F16" s="331" t="s">
        <v>6605</v>
      </c>
      <c r="G16" s="331" t="s">
        <v>133</v>
      </c>
      <c r="H16" s="331" t="s">
        <v>21</v>
      </c>
      <c r="I16" s="331">
        <v>2000</v>
      </c>
      <c r="J16" s="331" t="s">
        <v>121</v>
      </c>
      <c r="K16" s="331" t="s">
        <v>194</v>
      </c>
      <c r="L16" s="331">
        <v>128</v>
      </c>
      <c r="M16" s="331" t="s">
        <v>113</v>
      </c>
      <c r="N16" s="331" t="s">
        <v>1278</v>
      </c>
      <c r="O16" s="331" t="s">
        <v>466</v>
      </c>
      <c r="P16" s="331">
        <v>14</v>
      </c>
      <c r="Q16" s="331" t="s">
        <v>133</v>
      </c>
      <c r="R16" s="331" t="s">
        <v>133</v>
      </c>
      <c r="S16" s="331" t="s">
        <v>6607</v>
      </c>
      <c r="T16" s="331" t="s">
        <v>133</v>
      </c>
      <c r="U16" s="331" t="s">
        <v>6636</v>
      </c>
      <c r="V16" s="331" t="s">
        <v>6611</v>
      </c>
      <c r="W16" s="331" t="s">
        <v>603</v>
      </c>
      <c r="X16" s="331" t="s">
        <v>604</v>
      </c>
      <c r="Y16" s="331" t="s">
        <v>68</v>
      </c>
      <c r="Z16" s="331" t="s">
        <v>69</v>
      </c>
      <c r="AA16" s="331" t="s">
        <v>133</v>
      </c>
      <c r="AB16" s="331" t="s">
        <v>247</v>
      </c>
      <c r="AC16" s="332">
        <v>128</v>
      </c>
      <c r="AD16" s="332">
        <v>8</v>
      </c>
      <c r="AE16" s="332">
        <v>8</v>
      </c>
      <c r="AF16" s="957">
        <v>230.4</v>
      </c>
      <c r="AG16" s="957">
        <v>0</v>
      </c>
      <c r="AH16" s="962">
        <f t="shared" si="0"/>
        <v>230.4</v>
      </c>
      <c r="AI16" s="963">
        <f t="shared" si="1"/>
        <v>246.52800000000002</v>
      </c>
    </row>
    <row r="17" spans="1:35" s="334" customFormat="1">
      <c r="A17" s="961">
        <v>15</v>
      </c>
      <c r="B17" s="331" t="s">
        <v>8</v>
      </c>
      <c r="C17" s="331" t="s">
        <v>6637</v>
      </c>
      <c r="D17" s="331" t="s">
        <v>6604</v>
      </c>
      <c r="E17" s="331" t="s">
        <v>430</v>
      </c>
      <c r="F17" s="331" t="s">
        <v>6605</v>
      </c>
      <c r="G17" s="331" t="s">
        <v>133</v>
      </c>
      <c r="H17" s="331" t="s">
        <v>21</v>
      </c>
      <c r="I17" s="331">
        <v>2000</v>
      </c>
      <c r="J17" s="331" t="s">
        <v>121</v>
      </c>
      <c r="K17" s="331" t="s">
        <v>194</v>
      </c>
      <c r="L17" s="331">
        <v>128</v>
      </c>
      <c r="M17" s="331" t="s">
        <v>113</v>
      </c>
      <c r="N17" s="331" t="s">
        <v>1278</v>
      </c>
      <c r="O17" s="331" t="s">
        <v>466</v>
      </c>
      <c r="P17" s="331">
        <v>14</v>
      </c>
      <c r="Q17" s="331" t="s">
        <v>133</v>
      </c>
      <c r="R17" s="331" t="s">
        <v>133</v>
      </c>
      <c r="S17" s="331" t="s">
        <v>6607</v>
      </c>
      <c r="T17" s="331" t="s">
        <v>133</v>
      </c>
      <c r="U17" s="331" t="s">
        <v>6638</v>
      </c>
      <c r="V17" s="331" t="s">
        <v>6639</v>
      </c>
      <c r="W17" s="331" t="s">
        <v>603</v>
      </c>
      <c r="X17" s="331" t="s">
        <v>612</v>
      </c>
      <c r="Y17" s="331" t="s">
        <v>68</v>
      </c>
      <c r="Z17" s="331" t="s">
        <v>69</v>
      </c>
      <c r="AA17" s="331" t="s">
        <v>133</v>
      </c>
      <c r="AB17" s="331" t="s">
        <v>247</v>
      </c>
      <c r="AC17" s="332">
        <v>128</v>
      </c>
      <c r="AD17" s="332">
        <v>8</v>
      </c>
      <c r="AE17" s="332">
        <v>8</v>
      </c>
      <c r="AF17" s="957">
        <v>230.4</v>
      </c>
      <c r="AG17" s="957">
        <v>0</v>
      </c>
      <c r="AH17" s="962">
        <f t="shared" si="0"/>
        <v>230.4</v>
      </c>
      <c r="AI17" s="963">
        <f t="shared" si="1"/>
        <v>246.52800000000002</v>
      </c>
    </row>
    <row r="18" spans="1:35" s="334" customFormat="1">
      <c r="A18" s="961">
        <v>16</v>
      </c>
      <c r="B18" s="331" t="s">
        <v>8</v>
      </c>
      <c r="C18" s="331" t="s">
        <v>6640</v>
      </c>
      <c r="D18" s="331" t="s">
        <v>6604</v>
      </c>
      <c r="E18" s="331" t="s">
        <v>430</v>
      </c>
      <c r="F18" s="331" t="s">
        <v>6605</v>
      </c>
      <c r="G18" s="331" t="s">
        <v>133</v>
      </c>
      <c r="H18" s="331" t="s">
        <v>21</v>
      </c>
      <c r="I18" s="331">
        <v>2000</v>
      </c>
      <c r="J18" s="331" t="s">
        <v>121</v>
      </c>
      <c r="K18" s="331" t="s">
        <v>194</v>
      </c>
      <c r="L18" s="331">
        <v>128</v>
      </c>
      <c r="M18" s="331" t="s">
        <v>113</v>
      </c>
      <c r="N18" s="331" t="s">
        <v>1278</v>
      </c>
      <c r="O18" s="331" t="s">
        <v>466</v>
      </c>
      <c r="P18" s="331">
        <v>14</v>
      </c>
      <c r="Q18" s="331" t="s">
        <v>133</v>
      </c>
      <c r="R18" s="331" t="s">
        <v>133</v>
      </c>
      <c r="S18" s="331" t="s">
        <v>6607</v>
      </c>
      <c r="T18" s="331" t="s">
        <v>133</v>
      </c>
      <c r="U18" s="331" t="s">
        <v>6641</v>
      </c>
      <c r="V18" s="331" t="s">
        <v>6611</v>
      </c>
      <c r="W18" s="331" t="s">
        <v>603</v>
      </c>
      <c r="X18" s="331" t="s">
        <v>604</v>
      </c>
      <c r="Y18" s="331" t="s">
        <v>68</v>
      </c>
      <c r="Z18" s="331" t="s">
        <v>69</v>
      </c>
      <c r="AA18" s="331" t="s">
        <v>133</v>
      </c>
      <c r="AB18" s="331" t="s">
        <v>247</v>
      </c>
      <c r="AC18" s="332">
        <v>128</v>
      </c>
      <c r="AD18" s="332">
        <v>8</v>
      </c>
      <c r="AE18" s="332">
        <v>8</v>
      </c>
      <c r="AF18" s="957">
        <v>230.4</v>
      </c>
      <c r="AG18" s="957">
        <v>0</v>
      </c>
      <c r="AH18" s="962">
        <f t="shared" si="0"/>
        <v>230.4</v>
      </c>
      <c r="AI18" s="963">
        <f t="shared" si="1"/>
        <v>246.52800000000002</v>
      </c>
    </row>
    <row r="19" spans="1:35" s="334" customFormat="1">
      <c r="A19" s="961">
        <v>17</v>
      </c>
      <c r="B19" s="331" t="s">
        <v>8</v>
      </c>
      <c r="C19" s="331" t="s">
        <v>6642</v>
      </c>
      <c r="D19" s="331" t="s">
        <v>6604</v>
      </c>
      <c r="E19" s="331" t="s">
        <v>430</v>
      </c>
      <c r="F19" s="331" t="s">
        <v>6605</v>
      </c>
      <c r="G19" s="331" t="s">
        <v>133</v>
      </c>
      <c r="H19" s="331" t="s">
        <v>21</v>
      </c>
      <c r="I19" s="331">
        <v>2000</v>
      </c>
      <c r="J19" s="331" t="s">
        <v>121</v>
      </c>
      <c r="K19" s="331" t="s">
        <v>194</v>
      </c>
      <c r="L19" s="331">
        <v>128</v>
      </c>
      <c r="M19" s="331" t="s">
        <v>113</v>
      </c>
      <c r="N19" s="331" t="s">
        <v>1278</v>
      </c>
      <c r="O19" s="331" t="s">
        <v>466</v>
      </c>
      <c r="P19" s="331">
        <v>14</v>
      </c>
      <c r="Q19" s="331" t="s">
        <v>133</v>
      </c>
      <c r="R19" s="331" t="s">
        <v>133</v>
      </c>
      <c r="S19" s="331" t="s">
        <v>6607</v>
      </c>
      <c r="T19" s="331" t="s">
        <v>133</v>
      </c>
      <c r="U19" s="331" t="s">
        <v>6643</v>
      </c>
      <c r="V19" s="331" t="s">
        <v>603</v>
      </c>
      <c r="W19" s="331" t="s">
        <v>603</v>
      </c>
      <c r="X19" s="331" t="s">
        <v>68</v>
      </c>
      <c r="Y19" s="331" t="s">
        <v>68</v>
      </c>
      <c r="Z19" s="331" t="s">
        <v>69</v>
      </c>
      <c r="AA19" s="331" t="s">
        <v>133</v>
      </c>
      <c r="AB19" s="331" t="s">
        <v>247</v>
      </c>
      <c r="AC19" s="332">
        <v>128</v>
      </c>
      <c r="AD19" s="332">
        <v>8</v>
      </c>
      <c r="AE19" s="332">
        <v>8</v>
      </c>
      <c r="AF19" s="957">
        <v>230.4</v>
      </c>
      <c r="AG19" s="957">
        <v>0</v>
      </c>
      <c r="AH19" s="962">
        <f t="shared" si="0"/>
        <v>230.4</v>
      </c>
      <c r="AI19" s="963">
        <f t="shared" si="1"/>
        <v>246.52800000000002</v>
      </c>
    </row>
    <row r="20" spans="1:35" s="334" customFormat="1">
      <c r="A20" s="961">
        <v>18</v>
      </c>
      <c r="B20" s="331" t="s">
        <v>8</v>
      </c>
      <c r="C20" s="331" t="s">
        <v>6644</v>
      </c>
      <c r="D20" s="331" t="s">
        <v>6604</v>
      </c>
      <c r="E20" s="331" t="s">
        <v>430</v>
      </c>
      <c r="F20" s="331" t="s">
        <v>6605</v>
      </c>
      <c r="G20" s="331" t="s">
        <v>133</v>
      </c>
      <c r="H20" s="331" t="s">
        <v>21</v>
      </c>
      <c r="I20" s="331">
        <v>2000</v>
      </c>
      <c r="J20" s="331" t="s">
        <v>121</v>
      </c>
      <c r="K20" s="331" t="s">
        <v>194</v>
      </c>
      <c r="L20" s="331">
        <v>128</v>
      </c>
      <c r="M20" s="331" t="s">
        <v>113</v>
      </c>
      <c r="N20" s="331" t="s">
        <v>1278</v>
      </c>
      <c r="O20" s="331" t="s">
        <v>466</v>
      </c>
      <c r="P20" s="331">
        <v>14</v>
      </c>
      <c r="Q20" s="331" t="s">
        <v>133</v>
      </c>
      <c r="R20" s="331" t="s">
        <v>133</v>
      </c>
      <c r="S20" s="331" t="s">
        <v>6607</v>
      </c>
      <c r="T20" s="331" t="s">
        <v>133</v>
      </c>
      <c r="U20" s="331" t="s">
        <v>6645</v>
      </c>
      <c r="V20" s="331" t="s">
        <v>6611</v>
      </c>
      <c r="W20" s="331" t="s">
        <v>603</v>
      </c>
      <c r="X20" s="331" t="s">
        <v>604</v>
      </c>
      <c r="Y20" s="331" t="s">
        <v>68</v>
      </c>
      <c r="Z20" s="331" t="s">
        <v>69</v>
      </c>
      <c r="AA20" s="331" t="s">
        <v>133</v>
      </c>
      <c r="AB20" s="331" t="s">
        <v>247</v>
      </c>
      <c r="AC20" s="332">
        <v>128</v>
      </c>
      <c r="AD20" s="332">
        <v>8</v>
      </c>
      <c r="AE20" s="332">
        <v>8</v>
      </c>
      <c r="AF20" s="957">
        <v>230.4</v>
      </c>
      <c r="AG20" s="957">
        <v>0</v>
      </c>
      <c r="AH20" s="962">
        <f t="shared" si="0"/>
        <v>230.4</v>
      </c>
      <c r="AI20" s="963">
        <f t="shared" si="1"/>
        <v>246.52800000000002</v>
      </c>
    </row>
    <row r="21" spans="1:35" s="334" customFormat="1">
      <c r="A21" s="961">
        <v>19</v>
      </c>
      <c r="B21" s="331" t="s">
        <v>8</v>
      </c>
      <c r="C21" s="331" t="s">
        <v>6646</v>
      </c>
      <c r="D21" s="331" t="s">
        <v>6604</v>
      </c>
      <c r="E21" s="331" t="s">
        <v>430</v>
      </c>
      <c r="F21" s="331" t="s">
        <v>6605</v>
      </c>
      <c r="G21" s="331" t="s">
        <v>133</v>
      </c>
      <c r="H21" s="331" t="s">
        <v>21</v>
      </c>
      <c r="I21" s="331">
        <v>2000</v>
      </c>
      <c r="J21" s="331" t="s">
        <v>121</v>
      </c>
      <c r="K21" s="331" t="s">
        <v>194</v>
      </c>
      <c r="L21" s="331">
        <v>128</v>
      </c>
      <c r="M21" s="331" t="s">
        <v>113</v>
      </c>
      <c r="N21" s="331" t="s">
        <v>1278</v>
      </c>
      <c r="O21" s="331" t="s">
        <v>466</v>
      </c>
      <c r="P21" s="331">
        <v>14</v>
      </c>
      <c r="Q21" s="331" t="s">
        <v>133</v>
      </c>
      <c r="R21" s="331" t="s">
        <v>133</v>
      </c>
      <c r="S21" s="331" t="s">
        <v>6607</v>
      </c>
      <c r="T21" s="331" t="s">
        <v>133</v>
      </c>
      <c r="U21" s="331" t="s">
        <v>6647</v>
      </c>
      <c r="V21" s="331" t="s">
        <v>603</v>
      </c>
      <c r="W21" s="331" t="s">
        <v>603</v>
      </c>
      <c r="X21" s="331" t="s">
        <v>68</v>
      </c>
      <c r="Y21" s="331" t="s">
        <v>68</v>
      </c>
      <c r="Z21" s="331" t="s">
        <v>69</v>
      </c>
      <c r="AA21" s="331" t="s">
        <v>133</v>
      </c>
      <c r="AB21" s="331" t="s">
        <v>247</v>
      </c>
      <c r="AC21" s="332">
        <v>128</v>
      </c>
      <c r="AD21" s="332">
        <v>8</v>
      </c>
      <c r="AE21" s="332">
        <v>8</v>
      </c>
      <c r="AF21" s="957">
        <v>230.4</v>
      </c>
      <c r="AG21" s="957">
        <v>0</v>
      </c>
      <c r="AH21" s="962">
        <f t="shared" si="0"/>
        <v>230.4</v>
      </c>
      <c r="AI21" s="963">
        <f t="shared" si="1"/>
        <v>246.52800000000002</v>
      </c>
    </row>
    <row r="22" spans="1:35" s="334" customFormat="1">
      <c r="A22" s="961">
        <v>20</v>
      </c>
      <c r="B22" s="331" t="s">
        <v>8</v>
      </c>
      <c r="C22" s="331" t="s">
        <v>6648</v>
      </c>
      <c r="D22" s="331" t="s">
        <v>6604</v>
      </c>
      <c r="E22" s="331" t="s">
        <v>430</v>
      </c>
      <c r="F22" s="331" t="s">
        <v>6605</v>
      </c>
      <c r="G22" s="331" t="s">
        <v>133</v>
      </c>
      <c r="H22" s="331" t="s">
        <v>21</v>
      </c>
      <c r="I22" s="331">
        <v>2000</v>
      </c>
      <c r="J22" s="331" t="s">
        <v>121</v>
      </c>
      <c r="K22" s="331" t="s">
        <v>194</v>
      </c>
      <c r="L22" s="331">
        <v>128</v>
      </c>
      <c r="M22" s="331" t="s">
        <v>113</v>
      </c>
      <c r="N22" s="331" t="s">
        <v>1278</v>
      </c>
      <c r="O22" s="331" t="s">
        <v>466</v>
      </c>
      <c r="P22" s="331">
        <v>14</v>
      </c>
      <c r="Q22" s="331" t="s">
        <v>133</v>
      </c>
      <c r="R22" s="331" t="s">
        <v>133</v>
      </c>
      <c r="S22" s="331" t="s">
        <v>6607</v>
      </c>
      <c r="T22" s="331" t="s">
        <v>133</v>
      </c>
      <c r="U22" s="331" t="s">
        <v>6649</v>
      </c>
      <c r="V22" s="331" t="s">
        <v>603</v>
      </c>
      <c r="W22" s="331" t="s">
        <v>603</v>
      </c>
      <c r="X22" s="331" t="s">
        <v>68</v>
      </c>
      <c r="Y22" s="331" t="s">
        <v>68</v>
      </c>
      <c r="Z22" s="331" t="s">
        <v>69</v>
      </c>
      <c r="AA22" s="331" t="s">
        <v>133</v>
      </c>
      <c r="AB22" s="331" t="s">
        <v>247</v>
      </c>
      <c r="AC22" s="332">
        <v>128</v>
      </c>
      <c r="AD22" s="332">
        <v>8</v>
      </c>
      <c r="AE22" s="332">
        <v>8</v>
      </c>
      <c r="AF22" s="957">
        <v>230.4</v>
      </c>
      <c r="AG22" s="957">
        <v>0</v>
      </c>
      <c r="AH22" s="962">
        <f t="shared" si="0"/>
        <v>230.4</v>
      </c>
      <c r="AI22" s="963">
        <f t="shared" si="1"/>
        <v>246.52800000000002</v>
      </c>
    </row>
    <row r="23" spans="1:35" s="334" customFormat="1">
      <c r="A23" s="961">
        <v>21</v>
      </c>
      <c r="B23" s="331" t="s">
        <v>8</v>
      </c>
      <c r="C23" s="331" t="s">
        <v>6650</v>
      </c>
      <c r="D23" s="331" t="s">
        <v>6604</v>
      </c>
      <c r="E23" s="331" t="s">
        <v>430</v>
      </c>
      <c r="F23" s="331" t="s">
        <v>6605</v>
      </c>
      <c r="G23" s="331" t="s">
        <v>133</v>
      </c>
      <c r="H23" s="331" t="s">
        <v>21</v>
      </c>
      <c r="I23" s="331">
        <v>2000</v>
      </c>
      <c r="J23" s="331" t="s">
        <v>121</v>
      </c>
      <c r="K23" s="331" t="s">
        <v>194</v>
      </c>
      <c r="L23" s="331">
        <v>128</v>
      </c>
      <c r="M23" s="331" t="s">
        <v>113</v>
      </c>
      <c r="N23" s="331" t="s">
        <v>1278</v>
      </c>
      <c r="O23" s="331" t="s">
        <v>466</v>
      </c>
      <c r="P23" s="331">
        <v>14</v>
      </c>
      <c r="Q23" s="331" t="s">
        <v>133</v>
      </c>
      <c r="R23" s="331" t="s">
        <v>133</v>
      </c>
      <c r="S23" s="331" t="s">
        <v>6607</v>
      </c>
      <c r="T23" s="331" t="s">
        <v>133</v>
      </c>
      <c r="U23" s="331" t="s">
        <v>6651</v>
      </c>
      <c r="V23" s="331" t="s">
        <v>6611</v>
      </c>
      <c r="W23" s="331" t="s">
        <v>603</v>
      </c>
      <c r="X23" s="331" t="s">
        <v>604</v>
      </c>
      <c r="Y23" s="331" t="s">
        <v>68</v>
      </c>
      <c r="Z23" s="331" t="s">
        <v>69</v>
      </c>
      <c r="AA23" s="331" t="s">
        <v>133</v>
      </c>
      <c r="AB23" s="331" t="s">
        <v>247</v>
      </c>
      <c r="AC23" s="332">
        <v>128</v>
      </c>
      <c r="AD23" s="332">
        <v>8</v>
      </c>
      <c r="AE23" s="332">
        <v>8</v>
      </c>
      <c r="AF23" s="957">
        <v>230.4</v>
      </c>
      <c r="AG23" s="957">
        <v>0</v>
      </c>
      <c r="AH23" s="962">
        <f t="shared" si="0"/>
        <v>230.4</v>
      </c>
      <c r="AI23" s="963">
        <f t="shared" si="1"/>
        <v>246.52800000000002</v>
      </c>
    </row>
    <row r="24" spans="1:35" s="334" customFormat="1">
      <c r="A24" s="961">
        <v>22</v>
      </c>
      <c r="B24" s="331" t="s">
        <v>8</v>
      </c>
      <c r="C24" s="331" t="s">
        <v>6652</v>
      </c>
      <c r="D24" s="331" t="s">
        <v>6604</v>
      </c>
      <c r="E24" s="331" t="s">
        <v>430</v>
      </c>
      <c r="F24" s="331" t="s">
        <v>6605</v>
      </c>
      <c r="G24" s="331" t="s">
        <v>133</v>
      </c>
      <c r="H24" s="331" t="s">
        <v>21</v>
      </c>
      <c r="I24" s="331">
        <v>2000</v>
      </c>
      <c r="J24" s="331" t="s">
        <v>121</v>
      </c>
      <c r="K24" s="331" t="s">
        <v>194</v>
      </c>
      <c r="L24" s="331">
        <v>128</v>
      </c>
      <c r="M24" s="331" t="s">
        <v>113</v>
      </c>
      <c r="N24" s="331" t="s">
        <v>1278</v>
      </c>
      <c r="O24" s="331" t="s">
        <v>466</v>
      </c>
      <c r="P24" s="331">
        <v>14</v>
      </c>
      <c r="Q24" s="331" t="s">
        <v>133</v>
      </c>
      <c r="R24" s="331" t="s">
        <v>133</v>
      </c>
      <c r="S24" s="331" t="s">
        <v>6607</v>
      </c>
      <c r="T24" s="331" t="s">
        <v>133</v>
      </c>
      <c r="U24" s="331" t="s">
        <v>6653</v>
      </c>
      <c r="V24" s="331" t="s">
        <v>603</v>
      </c>
      <c r="W24" s="331" t="s">
        <v>603</v>
      </c>
      <c r="X24" s="331" t="s">
        <v>68</v>
      </c>
      <c r="Y24" s="331" t="s">
        <v>68</v>
      </c>
      <c r="Z24" s="331" t="s">
        <v>69</v>
      </c>
      <c r="AA24" s="331" t="s">
        <v>133</v>
      </c>
      <c r="AB24" s="331" t="s">
        <v>247</v>
      </c>
      <c r="AC24" s="332">
        <v>128</v>
      </c>
      <c r="AD24" s="332">
        <v>8</v>
      </c>
      <c r="AE24" s="332">
        <v>8</v>
      </c>
      <c r="AF24" s="957">
        <v>230.4</v>
      </c>
      <c r="AG24" s="957">
        <v>0</v>
      </c>
      <c r="AH24" s="962">
        <f t="shared" si="0"/>
        <v>230.4</v>
      </c>
      <c r="AI24" s="963">
        <f t="shared" si="1"/>
        <v>246.52800000000002</v>
      </c>
    </row>
    <row r="25" spans="1:35" s="334" customFormat="1">
      <c r="A25" s="961">
        <v>23</v>
      </c>
      <c r="B25" s="331" t="s">
        <v>8</v>
      </c>
      <c r="C25" s="331" t="s">
        <v>6654</v>
      </c>
      <c r="D25" s="331" t="s">
        <v>6604</v>
      </c>
      <c r="E25" s="331" t="s">
        <v>423</v>
      </c>
      <c r="F25" s="331" t="s">
        <v>6605</v>
      </c>
      <c r="G25" s="331" t="s">
        <v>133</v>
      </c>
      <c r="H25" s="331" t="s">
        <v>21</v>
      </c>
      <c r="I25" s="331">
        <v>2000</v>
      </c>
      <c r="J25" s="331" t="s">
        <v>121</v>
      </c>
      <c r="K25" s="331" t="s">
        <v>194</v>
      </c>
      <c r="L25" s="331">
        <v>128</v>
      </c>
      <c r="M25" s="331" t="s">
        <v>113</v>
      </c>
      <c r="N25" s="331" t="s">
        <v>6606</v>
      </c>
      <c r="O25" s="331" t="s">
        <v>466</v>
      </c>
      <c r="P25" s="331">
        <v>14</v>
      </c>
      <c r="Q25" s="331" t="s">
        <v>133</v>
      </c>
      <c r="R25" s="331" t="s">
        <v>133</v>
      </c>
      <c r="S25" s="331" t="s">
        <v>6607</v>
      </c>
      <c r="T25" s="331" t="s">
        <v>133</v>
      </c>
      <c r="U25" s="331" t="s">
        <v>6655</v>
      </c>
      <c r="V25" s="331" t="s">
        <v>6611</v>
      </c>
      <c r="W25" s="331" t="s">
        <v>603</v>
      </c>
      <c r="X25" s="331" t="s">
        <v>604</v>
      </c>
      <c r="Y25" s="331" t="s">
        <v>68</v>
      </c>
      <c r="Z25" s="331" t="s">
        <v>69</v>
      </c>
      <c r="AA25" s="331" t="s">
        <v>133</v>
      </c>
      <c r="AB25" s="331" t="s">
        <v>247</v>
      </c>
      <c r="AC25" s="332">
        <v>128</v>
      </c>
      <c r="AD25" s="332">
        <v>8</v>
      </c>
      <c r="AE25" s="332">
        <v>8</v>
      </c>
      <c r="AF25" s="957">
        <v>230.4</v>
      </c>
      <c r="AG25" s="957">
        <v>0</v>
      </c>
      <c r="AH25" s="962">
        <f t="shared" si="0"/>
        <v>230.4</v>
      </c>
      <c r="AI25" s="963">
        <f t="shared" si="1"/>
        <v>246.52800000000002</v>
      </c>
    </row>
    <row r="26" spans="1:35" s="334" customFormat="1">
      <c r="A26" s="961">
        <v>24</v>
      </c>
      <c r="B26" s="331" t="s">
        <v>8</v>
      </c>
      <c r="C26" s="331" t="s">
        <v>6656</v>
      </c>
      <c r="D26" s="331" t="s">
        <v>6604</v>
      </c>
      <c r="E26" s="331" t="s">
        <v>423</v>
      </c>
      <c r="F26" s="331" t="s">
        <v>6605</v>
      </c>
      <c r="G26" s="331" t="s">
        <v>133</v>
      </c>
      <c r="H26" s="331" t="s">
        <v>21</v>
      </c>
      <c r="I26" s="331">
        <v>2000</v>
      </c>
      <c r="J26" s="331" t="s">
        <v>121</v>
      </c>
      <c r="K26" s="331" t="s">
        <v>194</v>
      </c>
      <c r="L26" s="331">
        <v>128</v>
      </c>
      <c r="M26" s="331" t="s">
        <v>113</v>
      </c>
      <c r="N26" s="331" t="s">
        <v>6606</v>
      </c>
      <c r="O26" s="331" t="s">
        <v>466</v>
      </c>
      <c r="P26" s="331">
        <v>14</v>
      </c>
      <c r="Q26" s="331" t="s">
        <v>133</v>
      </c>
      <c r="R26" s="331" t="s">
        <v>133</v>
      </c>
      <c r="S26" s="331" t="s">
        <v>6607</v>
      </c>
      <c r="T26" s="331" t="s">
        <v>133</v>
      </c>
      <c r="U26" s="331" t="s">
        <v>6657</v>
      </c>
      <c r="V26" s="331" t="s">
        <v>6658</v>
      </c>
      <c r="W26" s="331" t="s">
        <v>603</v>
      </c>
      <c r="X26" s="331" t="s">
        <v>4533</v>
      </c>
      <c r="Y26" s="331" t="s">
        <v>68</v>
      </c>
      <c r="Z26" s="331" t="s">
        <v>69</v>
      </c>
      <c r="AA26" s="331" t="s">
        <v>133</v>
      </c>
      <c r="AB26" s="331" t="s">
        <v>247</v>
      </c>
      <c r="AC26" s="332">
        <v>128</v>
      </c>
      <c r="AD26" s="332">
        <v>8</v>
      </c>
      <c r="AE26" s="332">
        <v>8</v>
      </c>
      <c r="AF26" s="957">
        <v>230.4</v>
      </c>
      <c r="AG26" s="957">
        <v>0</v>
      </c>
      <c r="AH26" s="962">
        <f t="shared" si="0"/>
        <v>230.4</v>
      </c>
      <c r="AI26" s="963">
        <f t="shared" si="1"/>
        <v>246.52800000000002</v>
      </c>
    </row>
    <row r="27" spans="1:35" s="334" customFormat="1">
      <c r="A27" s="961">
        <v>25</v>
      </c>
      <c r="B27" s="331" t="s">
        <v>8</v>
      </c>
      <c r="C27" s="331" t="s">
        <v>6659</v>
      </c>
      <c r="D27" s="331" t="s">
        <v>6604</v>
      </c>
      <c r="E27" s="331" t="s">
        <v>423</v>
      </c>
      <c r="F27" s="331" t="s">
        <v>6605</v>
      </c>
      <c r="G27" s="331" t="s">
        <v>133</v>
      </c>
      <c r="H27" s="331" t="s">
        <v>21</v>
      </c>
      <c r="I27" s="331">
        <v>2000</v>
      </c>
      <c r="J27" s="331" t="s">
        <v>121</v>
      </c>
      <c r="K27" s="331" t="s">
        <v>194</v>
      </c>
      <c r="L27" s="331">
        <v>128</v>
      </c>
      <c r="M27" s="331" t="s">
        <v>113</v>
      </c>
      <c r="N27" s="331" t="s">
        <v>6606</v>
      </c>
      <c r="O27" s="331" t="s">
        <v>466</v>
      </c>
      <c r="P27" s="331">
        <v>14</v>
      </c>
      <c r="Q27" s="331" t="s">
        <v>133</v>
      </c>
      <c r="R27" s="331" t="s">
        <v>133</v>
      </c>
      <c r="S27" s="331" t="s">
        <v>6607</v>
      </c>
      <c r="T27" s="331" t="s">
        <v>133</v>
      </c>
      <c r="U27" s="331" t="s">
        <v>6660</v>
      </c>
      <c r="V27" s="331" t="s">
        <v>603</v>
      </c>
      <c r="W27" s="331" t="s">
        <v>603</v>
      </c>
      <c r="X27" s="331" t="s">
        <v>68</v>
      </c>
      <c r="Y27" s="331" t="s">
        <v>68</v>
      </c>
      <c r="Z27" s="331" t="s">
        <v>69</v>
      </c>
      <c r="AA27" s="331" t="s">
        <v>133</v>
      </c>
      <c r="AB27" s="331" t="s">
        <v>247</v>
      </c>
      <c r="AC27" s="332">
        <v>128</v>
      </c>
      <c r="AD27" s="332">
        <v>8</v>
      </c>
      <c r="AE27" s="332">
        <v>8</v>
      </c>
      <c r="AF27" s="957">
        <v>230.4</v>
      </c>
      <c r="AG27" s="957">
        <v>0</v>
      </c>
      <c r="AH27" s="962">
        <f t="shared" si="0"/>
        <v>230.4</v>
      </c>
      <c r="AI27" s="963">
        <f t="shared" si="1"/>
        <v>246.52800000000002</v>
      </c>
    </row>
    <row r="28" spans="1:35" s="334" customFormat="1">
      <c r="A28" s="961">
        <v>26</v>
      </c>
      <c r="B28" s="331" t="s">
        <v>8</v>
      </c>
      <c r="C28" s="331" t="s">
        <v>6661</v>
      </c>
      <c r="D28" s="331" t="s">
        <v>6604</v>
      </c>
      <c r="E28" s="331" t="s">
        <v>423</v>
      </c>
      <c r="F28" s="331" t="s">
        <v>6605</v>
      </c>
      <c r="G28" s="331" t="s">
        <v>133</v>
      </c>
      <c r="H28" s="331" t="s">
        <v>21</v>
      </c>
      <c r="I28" s="331">
        <v>2000</v>
      </c>
      <c r="J28" s="331" t="s">
        <v>121</v>
      </c>
      <c r="K28" s="331" t="s">
        <v>194</v>
      </c>
      <c r="L28" s="331">
        <v>128</v>
      </c>
      <c r="M28" s="331" t="s">
        <v>113</v>
      </c>
      <c r="N28" s="331" t="s">
        <v>6606</v>
      </c>
      <c r="O28" s="331" t="s">
        <v>466</v>
      </c>
      <c r="P28" s="331">
        <v>14</v>
      </c>
      <c r="Q28" s="331" t="s">
        <v>133</v>
      </c>
      <c r="R28" s="331" t="s">
        <v>133</v>
      </c>
      <c r="S28" s="331" t="s">
        <v>6607</v>
      </c>
      <c r="T28" s="331" t="s">
        <v>133</v>
      </c>
      <c r="U28" s="331" t="s">
        <v>6662</v>
      </c>
      <c r="V28" s="331" t="s">
        <v>603</v>
      </c>
      <c r="W28" s="331" t="s">
        <v>603</v>
      </c>
      <c r="X28" s="331" t="s">
        <v>68</v>
      </c>
      <c r="Y28" s="331" t="s">
        <v>68</v>
      </c>
      <c r="Z28" s="331" t="s">
        <v>69</v>
      </c>
      <c r="AA28" s="331" t="s">
        <v>133</v>
      </c>
      <c r="AB28" s="331" t="s">
        <v>247</v>
      </c>
      <c r="AC28" s="332">
        <v>128</v>
      </c>
      <c r="AD28" s="332">
        <v>8</v>
      </c>
      <c r="AE28" s="332">
        <v>8</v>
      </c>
      <c r="AF28" s="957">
        <v>230.4</v>
      </c>
      <c r="AG28" s="957">
        <v>0</v>
      </c>
      <c r="AH28" s="962">
        <f t="shared" si="0"/>
        <v>230.4</v>
      </c>
      <c r="AI28" s="963">
        <f t="shared" si="1"/>
        <v>246.52800000000002</v>
      </c>
    </row>
    <row r="29" spans="1:35" s="334" customFormat="1">
      <c r="A29" s="961">
        <v>27</v>
      </c>
      <c r="B29" s="331" t="s">
        <v>8</v>
      </c>
      <c r="C29" s="331" t="s">
        <v>6663</v>
      </c>
      <c r="D29" s="331" t="s">
        <v>6604</v>
      </c>
      <c r="E29" s="331" t="s">
        <v>423</v>
      </c>
      <c r="F29" s="331" t="s">
        <v>6605</v>
      </c>
      <c r="G29" s="331" t="s">
        <v>133</v>
      </c>
      <c r="H29" s="331" t="s">
        <v>21</v>
      </c>
      <c r="I29" s="331">
        <v>2000</v>
      </c>
      <c r="J29" s="331" t="s">
        <v>121</v>
      </c>
      <c r="K29" s="331" t="s">
        <v>194</v>
      </c>
      <c r="L29" s="331">
        <v>128</v>
      </c>
      <c r="M29" s="331" t="s">
        <v>113</v>
      </c>
      <c r="N29" s="331" t="s">
        <v>6606</v>
      </c>
      <c r="O29" s="331" t="s">
        <v>466</v>
      </c>
      <c r="P29" s="331">
        <v>14</v>
      </c>
      <c r="Q29" s="331" t="s">
        <v>133</v>
      </c>
      <c r="R29" s="331" t="s">
        <v>133</v>
      </c>
      <c r="S29" s="331" t="s">
        <v>6607</v>
      </c>
      <c r="T29" s="331" t="s">
        <v>133</v>
      </c>
      <c r="U29" s="331" t="s">
        <v>6664</v>
      </c>
      <c r="V29" s="331" t="s">
        <v>6665</v>
      </c>
      <c r="W29" s="331" t="s">
        <v>603</v>
      </c>
      <c r="X29" s="331" t="s">
        <v>6666</v>
      </c>
      <c r="Y29" s="331" t="s">
        <v>68</v>
      </c>
      <c r="Z29" s="331" t="s">
        <v>69</v>
      </c>
      <c r="AA29" s="331" t="s">
        <v>133</v>
      </c>
      <c r="AB29" s="331" t="s">
        <v>247</v>
      </c>
      <c r="AC29" s="332">
        <v>128</v>
      </c>
      <c r="AD29" s="332">
        <v>8</v>
      </c>
      <c r="AE29" s="332">
        <v>8</v>
      </c>
      <c r="AF29" s="957">
        <v>230.4</v>
      </c>
      <c r="AG29" s="957">
        <v>0</v>
      </c>
      <c r="AH29" s="962">
        <f t="shared" si="0"/>
        <v>230.4</v>
      </c>
      <c r="AI29" s="963">
        <f t="shared" si="1"/>
        <v>246.52800000000002</v>
      </c>
    </row>
    <row r="30" spans="1:35" s="334" customFormat="1">
      <c r="A30" s="961">
        <v>28</v>
      </c>
      <c r="B30" s="331" t="s">
        <v>8</v>
      </c>
      <c r="C30" s="331" t="s">
        <v>6667</v>
      </c>
      <c r="D30" s="331" t="s">
        <v>6604</v>
      </c>
      <c r="E30" s="331" t="s">
        <v>423</v>
      </c>
      <c r="F30" s="331" t="s">
        <v>6605</v>
      </c>
      <c r="G30" s="331" t="s">
        <v>133</v>
      </c>
      <c r="H30" s="331" t="s">
        <v>21</v>
      </c>
      <c r="I30" s="331">
        <v>2000</v>
      </c>
      <c r="J30" s="331" t="s">
        <v>121</v>
      </c>
      <c r="K30" s="331" t="s">
        <v>194</v>
      </c>
      <c r="L30" s="331">
        <v>128</v>
      </c>
      <c r="M30" s="331" t="s">
        <v>113</v>
      </c>
      <c r="N30" s="331" t="s">
        <v>6606</v>
      </c>
      <c r="O30" s="331" t="s">
        <v>466</v>
      </c>
      <c r="P30" s="331">
        <v>14</v>
      </c>
      <c r="Q30" s="331" t="s">
        <v>133</v>
      </c>
      <c r="R30" s="331" t="s">
        <v>133</v>
      </c>
      <c r="S30" s="331" t="s">
        <v>6607</v>
      </c>
      <c r="T30" s="331" t="s">
        <v>133</v>
      </c>
      <c r="U30" s="331" t="s">
        <v>6668</v>
      </c>
      <c r="V30" s="331" t="s">
        <v>6665</v>
      </c>
      <c r="W30" s="331" t="s">
        <v>603</v>
      </c>
      <c r="X30" s="331" t="s">
        <v>6666</v>
      </c>
      <c r="Y30" s="331" t="s">
        <v>68</v>
      </c>
      <c r="Z30" s="331" t="s">
        <v>69</v>
      </c>
      <c r="AA30" s="331" t="s">
        <v>133</v>
      </c>
      <c r="AB30" s="331" t="s">
        <v>247</v>
      </c>
      <c r="AC30" s="332">
        <v>128</v>
      </c>
      <c r="AD30" s="332">
        <v>8</v>
      </c>
      <c r="AE30" s="332">
        <v>8</v>
      </c>
      <c r="AF30" s="957">
        <v>230.4</v>
      </c>
      <c r="AG30" s="957">
        <v>0</v>
      </c>
      <c r="AH30" s="962">
        <f t="shared" si="0"/>
        <v>230.4</v>
      </c>
      <c r="AI30" s="963">
        <f t="shared" si="1"/>
        <v>246.52800000000002</v>
      </c>
    </row>
    <row r="31" spans="1:35" s="334" customFormat="1">
      <c r="A31" s="961">
        <v>29</v>
      </c>
      <c r="B31" s="331" t="s">
        <v>8</v>
      </c>
      <c r="C31" s="331" t="s">
        <v>6669</v>
      </c>
      <c r="D31" s="331" t="s">
        <v>6604</v>
      </c>
      <c r="E31" s="331" t="s">
        <v>423</v>
      </c>
      <c r="F31" s="331" t="s">
        <v>6605</v>
      </c>
      <c r="G31" s="331" t="s">
        <v>133</v>
      </c>
      <c r="H31" s="331" t="s">
        <v>21</v>
      </c>
      <c r="I31" s="331">
        <v>2000</v>
      </c>
      <c r="J31" s="331" t="s">
        <v>121</v>
      </c>
      <c r="K31" s="331" t="s">
        <v>194</v>
      </c>
      <c r="L31" s="331">
        <v>128</v>
      </c>
      <c r="M31" s="331" t="s">
        <v>113</v>
      </c>
      <c r="N31" s="331" t="s">
        <v>6606</v>
      </c>
      <c r="O31" s="331" t="s">
        <v>466</v>
      </c>
      <c r="P31" s="331">
        <v>14</v>
      </c>
      <c r="Q31" s="331" t="s">
        <v>133</v>
      </c>
      <c r="R31" s="331" t="s">
        <v>133</v>
      </c>
      <c r="S31" s="331" t="s">
        <v>6607</v>
      </c>
      <c r="T31" s="331" t="s">
        <v>133</v>
      </c>
      <c r="U31" s="331" t="s">
        <v>6670</v>
      </c>
      <c r="V31" s="331" t="s">
        <v>603</v>
      </c>
      <c r="W31" s="331" t="s">
        <v>603</v>
      </c>
      <c r="X31" s="331" t="s">
        <v>68</v>
      </c>
      <c r="Y31" s="331" t="s">
        <v>68</v>
      </c>
      <c r="Z31" s="331" t="s">
        <v>69</v>
      </c>
      <c r="AA31" s="331" t="s">
        <v>133</v>
      </c>
      <c r="AB31" s="331" t="s">
        <v>247</v>
      </c>
      <c r="AC31" s="332">
        <v>128</v>
      </c>
      <c r="AD31" s="332">
        <v>8</v>
      </c>
      <c r="AE31" s="332">
        <v>8</v>
      </c>
      <c r="AF31" s="957">
        <v>230.4</v>
      </c>
      <c r="AG31" s="957">
        <v>0</v>
      </c>
      <c r="AH31" s="962">
        <f t="shared" si="0"/>
        <v>230.4</v>
      </c>
      <c r="AI31" s="963">
        <f t="shared" si="1"/>
        <v>246.52800000000002</v>
      </c>
    </row>
    <row r="32" spans="1:35" s="334" customFormat="1">
      <c r="A32" s="961">
        <v>30</v>
      </c>
      <c r="B32" s="331" t="s">
        <v>8</v>
      </c>
      <c r="C32" s="331" t="s">
        <v>6671</v>
      </c>
      <c r="D32" s="331" t="s">
        <v>6604</v>
      </c>
      <c r="E32" s="331" t="s">
        <v>423</v>
      </c>
      <c r="F32" s="331" t="s">
        <v>6605</v>
      </c>
      <c r="G32" s="331" t="s">
        <v>133</v>
      </c>
      <c r="H32" s="331" t="s">
        <v>21</v>
      </c>
      <c r="I32" s="331">
        <v>2000</v>
      </c>
      <c r="J32" s="331" t="s">
        <v>121</v>
      </c>
      <c r="K32" s="331" t="s">
        <v>194</v>
      </c>
      <c r="L32" s="331">
        <v>128</v>
      </c>
      <c r="M32" s="331" t="s">
        <v>113</v>
      </c>
      <c r="N32" s="331" t="s">
        <v>6606</v>
      </c>
      <c r="O32" s="331" t="s">
        <v>466</v>
      </c>
      <c r="P32" s="331">
        <v>14</v>
      </c>
      <c r="Q32" s="331" t="s">
        <v>133</v>
      </c>
      <c r="R32" s="331" t="s">
        <v>133</v>
      </c>
      <c r="S32" s="331" t="s">
        <v>6607</v>
      </c>
      <c r="T32" s="331" t="s">
        <v>133</v>
      </c>
      <c r="U32" s="331" t="s">
        <v>6672</v>
      </c>
      <c r="V32" s="331" t="s">
        <v>6658</v>
      </c>
      <c r="W32" s="331" t="s">
        <v>603</v>
      </c>
      <c r="X32" s="331" t="s">
        <v>4533</v>
      </c>
      <c r="Y32" s="331" t="s">
        <v>68</v>
      </c>
      <c r="Z32" s="331" t="s">
        <v>69</v>
      </c>
      <c r="AA32" s="331" t="s">
        <v>133</v>
      </c>
      <c r="AB32" s="331" t="s">
        <v>247</v>
      </c>
      <c r="AC32" s="332">
        <v>128</v>
      </c>
      <c r="AD32" s="332">
        <v>8</v>
      </c>
      <c r="AE32" s="332">
        <v>8</v>
      </c>
      <c r="AF32" s="957">
        <v>230.4</v>
      </c>
      <c r="AG32" s="957">
        <v>0</v>
      </c>
      <c r="AH32" s="962">
        <f t="shared" si="0"/>
        <v>230.4</v>
      </c>
      <c r="AI32" s="963">
        <f t="shared" si="1"/>
        <v>246.52800000000002</v>
      </c>
    </row>
    <row r="33" spans="1:35" s="334" customFormat="1">
      <c r="A33" s="961">
        <v>31</v>
      </c>
      <c r="B33" s="331" t="s">
        <v>8</v>
      </c>
      <c r="C33" s="331" t="s">
        <v>6673</v>
      </c>
      <c r="D33" s="331" t="s">
        <v>6604</v>
      </c>
      <c r="E33" s="331" t="s">
        <v>423</v>
      </c>
      <c r="F33" s="331" t="s">
        <v>6605</v>
      </c>
      <c r="G33" s="331" t="s">
        <v>133</v>
      </c>
      <c r="H33" s="331" t="s">
        <v>21</v>
      </c>
      <c r="I33" s="331">
        <v>2000</v>
      </c>
      <c r="J33" s="331" t="s">
        <v>121</v>
      </c>
      <c r="K33" s="331" t="s">
        <v>194</v>
      </c>
      <c r="L33" s="331">
        <v>128</v>
      </c>
      <c r="M33" s="331" t="s">
        <v>113</v>
      </c>
      <c r="N33" s="331" t="s">
        <v>6606</v>
      </c>
      <c r="O33" s="331" t="s">
        <v>466</v>
      </c>
      <c r="P33" s="331">
        <v>14</v>
      </c>
      <c r="Q33" s="331" t="s">
        <v>133</v>
      </c>
      <c r="R33" s="331" t="s">
        <v>133</v>
      </c>
      <c r="S33" s="331" t="s">
        <v>6607</v>
      </c>
      <c r="T33" s="331" t="s">
        <v>133</v>
      </c>
      <c r="U33" s="331" t="s">
        <v>6674</v>
      </c>
      <c r="V33" s="331" t="s">
        <v>603</v>
      </c>
      <c r="W33" s="331" t="s">
        <v>603</v>
      </c>
      <c r="X33" s="331" t="s">
        <v>68</v>
      </c>
      <c r="Y33" s="331" t="s">
        <v>68</v>
      </c>
      <c r="Z33" s="331" t="s">
        <v>69</v>
      </c>
      <c r="AA33" s="331" t="s">
        <v>133</v>
      </c>
      <c r="AB33" s="331" t="s">
        <v>247</v>
      </c>
      <c r="AC33" s="332">
        <v>128</v>
      </c>
      <c r="AD33" s="332">
        <v>8</v>
      </c>
      <c r="AE33" s="332">
        <v>8</v>
      </c>
      <c r="AF33" s="957">
        <v>230.4</v>
      </c>
      <c r="AG33" s="957">
        <v>0</v>
      </c>
      <c r="AH33" s="962">
        <f t="shared" si="0"/>
        <v>230.4</v>
      </c>
      <c r="AI33" s="963">
        <f t="shared" si="1"/>
        <v>246.52800000000002</v>
      </c>
    </row>
    <row r="34" spans="1:35" s="334" customFormat="1">
      <c r="A34" s="961">
        <v>32</v>
      </c>
      <c r="B34" s="331" t="s">
        <v>8</v>
      </c>
      <c r="C34" s="331" t="s">
        <v>6675</v>
      </c>
      <c r="D34" s="331" t="s">
        <v>6604</v>
      </c>
      <c r="E34" s="331" t="s">
        <v>423</v>
      </c>
      <c r="F34" s="331" t="s">
        <v>6605</v>
      </c>
      <c r="G34" s="331" t="s">
        <v>133</v>
      </c>
      <c r="H34" s="331" t="s">
        <v>21</v>
      </c>
      <c r="I34" s="331">
        <v>2000</v>
      </c>
      <c r="J34" s="331" t="s">
        <v>121</v>
      </c>
      <c r="K34" s="331" t="s">
        <v>194</v>
      </c>
      <c r="L34" s="331">
        <v>128</v>
      </c>
      <c r="M34" s="331" t="s">
        <v>113</v>
      </c>
      <c r="N34" s="331" t="s">
        <v>6606</v>
      </c>
      <c r="O34" s="331" t="s">
        <v>466</v>
      </c>
      <c r="P34" s="331">
        <v>14</v>
      </c>
      <c r="Q34" s="331" t="s">
        <v>133</v>
      </c>
      <c r="R34" s="331" t="s">
        <v>133</v>
      </c>
      <c r="S34" s="331" t="s">
        <v>6607</v>
      </c>
      <c r="T34" s="331" t="s">
        <v>133</v>
      </c>
      <c r="U34" s="331" t="s">
        <v>6676</v>
      </c>
      <c r="V34" s="331" t="s">
        <v>6658</v>
      </c>
      <c r="W34" s="331" t="s">
        <v>603</v>
      </c>
      <c r="X34" s="331" t="s">
        <v>4533</v>
      </c>
      <c r="Y34" s="331" t="s">
        <v>68</v>
      </c>
      <c r="Z34" s="331" t="s">
        <v>69</v>
      </c>
      <c r="AA34" s="331" t="s">
        <v>133</v>
      </c>
      <c r="AB34" s="331" t="s">
        <v>247</v>
      </c>
      <c r="AC34" s="332">
        <v>128</v>
      </c>
      <c r="AD34" s="332">
        <v>8</v>
      </c>
      <c r="AE34" s="332">
        <v>8</v>
      </c>
      <c r="AF34" s="957">
        <v>230.4</v>
      </c>
      <c r="AG34" s="957">
        <v>0</v>
      </c>
      <c r="AH34" s="962">
        <f t="shared" si="0"/>
        <v>230.4</v>
      </c>
      <c r="AI34" s="963">
        <f t="shared" si="1"/>
        <v>246.52800000000002</v>
      </c>
    </row>
    <row r="35" spans="1:35" s="334" customFormat="1">
      <c r="A35" s="961">
        <v>33</v>
      </c>
      <c r="B35" s="331" t="s">
        <v>8</v>
      </c>
      <c r="C35" s="331" t="s">
        <v>6677</v>
      </c>
      <c r="D35" s="331" t="s">
        <v>6604</v>
      </c>
      <c r="E35" s="331" t="s">
        <v>423</v>
      </c>
      <c r="F35" s="331" t="s">
        <v>6605</v>
      </c>
      <c r="G35" s="331" t="s">
        <v>133</v>
      </c>
      <c r="H35" s="331" t="s">
        <v>21</v>
      </c>
      <c r="I35" s="331">
        <v>2000</v>
      </c>
      <c r="J35" s="331" t="s">
        <v>121</v>
      </c>
      <c r="K35" s="331" t="s">
        <v>194</v>
      </c>
      <c r="L35" s="331">
        <v>128</v>
      </c>
      <c r="M35" s="331" t="s">
        <v>113</v>
      </c>
      <c r="N35" s="331" t="s">
        <v>6606</v>
      </c>
      <c r="O35" s="331" t="s">
        <v>466</v>
      </c>
      <c r="P35" s="331">
        <v>14</v>
      </c>
      <c r="Q35" s="331" t="s">
        <v>133</v>
      </c>
      <c r="R35" s="331" t="s">
        <v>133</v>
      </c>
      <c r="S35" s="331" t="s">
        <v>6607</v>
      </c>
      <c r="T35" s="331" t="s">
        <v>133</v>
      </c>
      <c r="U35" s="331" t="s">
        <v>6678</v>
      </c>
      <c r="V35" s="331" t="s">
        <v>6658</v>
      </c>
      <c r="W35" s="331" t="s">
        <v>603</v>
      </c>
      <c r="X35" s="331" t="s">
        <v>4533</v>
      </c>
      <c r="Y35" s="331" t="s">
        <v>68</v>
      </c>
      <c r="Z35" s="331" t="s">
        <v>69</v>
      </c>
      <c r="AA35" s="331" t="s">
        <v>133</v>
      </c>
      <c r="AB35" s="331" t="s">
        <v>247</v>
      </c>
      <c r="AC35" s="332">
        <v>128</v>
      </c>
      <c r="AD35" s="332">
        <v>8</v>
      </c>
      <c r="AE35" s="332">
        <v>8</v>
      </c>
      <c r="AF35" s="957">
        <v>230.4</v>
      </c>
      <c r="AG35" s="957">
        <v>0</v>
      </c>
      <c r="AH35" s="962">
        <f t="shared" ref="AH35:AH66" si="2">AF35-AG35</f>
        <v>230.4</v>
      </c>
      <c r="AI35" s="963">
        <f t="shared" si="1"/>
        <v>246.52800000000002</v>
      </c>
    </row>
    <row r="36" spans="1:35" s="334" customFormat="1">
      <c r="A36" s="961">
        <v>34</v>
      </c>
      <c r="B36" s="331" t="s">
        <v>8</v>
      </c>
      <c r="C36" s="331" t="s">
        <v>6679</v>
      </c>
      <c r="D36" s="331" t="s">
        <v>6604</v>
      </c>
      <c r="E36" s="331" t="s">
        <v>423</v>
      </c>
      <c r="F36" s="331" t="s">
        <v>6605</v>
      </c>
      <c r="G36" s="331" t="s">
        <v>133</v>
      </c>
      <c r="H36" s="331" t="s">
        <v>21</v>
      </c>
      <c r="I36" s="331">
        <v>2000</v>
      </c>
      <c r="J36" s="331" t="s">
        <v>121</v>
      </c>
      <c r="K36" s="331" t="s">
        <v>194</v>
      </c>
      <c r="L36" s="331">
        <v>128</v>
      </c>
      <c r="M36" s="331" t="s">
        <v>113</v>
      </c>
      <c r="N36" s="331" t="s">
        <v>6606</v>
      </c>
      <c r="O36" s="331" t="s">
        <v>466</v>
      </c>
      <c r="P36" s="331">
        <v>14</v>
      </c>
      <c r="Q36" s="331" t="s">
        <v>133</v>
      </c>
      <c r="R36" s="331" t="s">
        <v>133</v>
      </c>
      <c r="S36" s="331" t="s">
        <v>6607</v>
      </c>
      <c r="T36" s="331" t="s">
        <v>133</v>
      </c>
      <c r="U36" s="331" t="s">
        <v>6680</v>
      </c>
      <c r="V36" s="331" t="s">
        <v>603</v>
      </c>
      <c r="W36" s="331" t="s">
        <v>603</v>
      </c>
      <c r="X36" s="331" t="s">
        <v>68</v>
      </c>
      <c r="Y36" s="331" t="s">
        <v>68</v>
      </c>
      <c r="Z36" s="331" t="s">
        <v>69</v>
      </c>
      <c r="AA36" s="331" t="s">
        <v>133</v>
      </c>
      <c r="AB36" s="331" t="s">
        <v>247</v>
      </c>
      <c r="AC36" s="332">
        <v>128</v>
      </c>
      <c r="AD36" s="332">
        <v>8</v>
      </c>
      <c r="AE36" s="332">
        <v>8</v>
      </c>
      <c r="AF36" s="957">
        <v>230.4</v>
      </c>
      <c r="AG36" s="957">
        <v>0</v>
      </c>
      <c r="AH36" s="962">
        <f t="shared" si="2"/>
        <v>230.4</v>
      </c>
      <c r="AI36" s="963">
        <f t="shared" si="1"/>
        <v>246.52800000000002</v>
      </c>
    </row>
    <row r="37" spans="1:35" s="334" customFormat="1">
      <c r="A37" s="961">
        <v>35</v>
      </c>
      <c r="B37" s="331" t="s">
        <v>8</v>
      </c>
      <c r="C37" s="331" t="s">
        <v>6681</v>
      </c>
      <c r="D37" s="331" t="s">
        <v>6604</v>
      </c>
      <c r="E37" s="331" t="s">
        <v>423</v>
      </c>
      <c r="F37" s="331" t="s">
        <v>6605</v>
      </c>
      <c r="G37" s="331" t="s">
        <v>133</v>
      </c>
      <c r="H37" s="331" t="s">
        <v>21</v>
      </c>
      <c r="I37" s="331">
        <v>2000</v>
      </c>
      <c r="J37" s="331" t="s">
        <v>121</v>
      </c>
      <c r="K37" s="331" t="s">
        <v>194</v>
      </c>
      <c r="L37" s="331">
        <v>128</v>
      </c>
      <c r="M37" s="331" t="s">
        <v>113</v>
      </c>
      <c r="N37" s="331" t="s">
        <v>6606</v>
      </c>
      <c r="O37" s="331" t="s">
        <v>466</v>
      </c>
      <c r="P37" s="331">
        <v>14</v>
      </c>
      <c r="Q37" s="331" t="s">
        <v>133</v>
      </c>
      <c r="R37" s="331" t="s">
        <v>133</v>
      </c>
      <c r="S37" s="331" t="s">
        <v>6607</v>
      </c>
      <c r="T37" s="331" t="s">
        <v>133</v>
      </c>
      <c r="U37" s="331" t="s">
        <v>6682</v>
      </c>
      <c r="V37" s="331" t="s">
        <v>603</v>
      </c>
      <c r="W37" s="331" t="s">
        <v>603</v>
      </c>
      <c r="X37" s="331" t="s">
        <v>68</v>
      </c>
      <c r="Y37" s="331" t="s">
        <v>68</v>
      </c>
      <c r="Z37" s="331" t="s">
        <v>69</v>
      </c>
      <c r="AA37" s="331" t="s">
        <v>133</v>
      </c>
      <c r="AB37" s="331" t="s">
        <v>247</v>
      </c>
      <c r="AC37" s="332">
        <v>128</v>
      </c>
      <c r="AD37" s="332">
        <v>8</v>
      </c>
      <c r="AE37" s="332">
        <v>8</v>
      </c>
      <c r="AF37" s="957">
        <v>230.4</v>
      </c>
      <c r="AG37" s="957">
        <v>0</v>
      </c>
      <c r="AH37" s="962">
        <f t="shared" si="2"/>
        <v>230.4</v>
      </c>
      <c r="AI37" s="963">
        <f t="shared" si="1"/>
        <v>246.52800000000002</v>
      </c>
    </row>
    <row r="38" spans="1:35" s="334" customFormat="1">
      <c r="A38" s="961">
        <v>36</v>
      </c>
      <c r="B38" s="331" t="s">
        <v>8</v>
      </c>
      <c r="C38" s="331" t="s">
        <v>6683</v>
      </c>
      <c r="D38" s="331" t="s">
        <v>6604</v>
      </c>
      <c r="E38" s="331" t="s">
        <v>423</v>
      </c>
      <c r="F38" s="331" t="s">
        <v>6605</v>
      </c>
      <c r="G38" s="331" t="s">
        <v>133</v>
      </c>
      <c r="H38" s="331" t="s">
        <v>21</v>
      </c>
      <c r="I38" s="331">
        <v>2000</v>
      </c>
      <c r="J38" s="331" t="s">
        <v>121</v>
      </c>
      <c r="K38" s="331" t="s">
        <v>194</v>
      </c>
      <c r="L38" s="331">
        <v>128</v>
      </c>
      <c r="M38" s="331" t="s">
        <v>113</v>
      </c>
      <c r="N38" s="331" t="s">
        <v>6606</v>
      </c>
      <c r="O38" s="331" t="s">
        <v>466</v>
      </c>
      <c r="P38" s="331">
        <v>14</v>
      </c>
      <c r="Q38" s="331" t="s">
        <v>133</v>
      </c>
      <c r="R38" s="331" t="s">
        <v>133</v>
      </c>
      <c r="S38" s="331" t="s">
        <v>6607</v>
      </c>
      <c r="T38" s="331" t="s">
        <v>133</v>
      </c>
      <c r="U38" s="331" t="s">
        <v>6684</v>
      </c>
      <c r="V38" s="331" t="s">
        <v>6658</v>
      </c>
      <c r="W38" s="331" t="s">
        <v>603</v>
      </c>
      <c r="X38" s="331" t="s">
        <v>4533</v>
      </c>
      <c r="Y38" s="331" t="s">
        <v>68</v>
      </c>
      <c r="Z38" s="331" t="s">
        <v>69</v>
      </c>
      <c r="AA38" s="331" t="s">
        <v>133</v>
      </c>
      <c r="AB38" s="331" t="s">
        <v>247</v>
      </c>
      <c r="AC38" s="332">
        <v>128</v>
      </c>
      <c r="AD38" s="332">
        <v>8</v>
      </c>
      <c r="AE38" s="332">
        <v>8</v>
      </c>
      <c r="AF38" s="957">
        <v>230.4</v>
      </c>
      <c r="AG38" s="957">
        <v>0</v>
      </c>
      <c r="AH38" s="962">
        <f t="shared" si="2"/>
        <v>230.4</v>
      </c>
      <c r="AI38" s="963">
        <f t="shared" si="1"/>
        <v>246.52800000000002</v>
      </c>
    </row>
    <row r="39" spans="1:35" s="334" customFormat="1">
      <c r="A39" s="961">
        <v>37</v>
      </c>
      <c r="B39" s="331" t="s">
        <v>8</v>
      </c>
      <c r="C39" s="331" t="s">
        <v>6685</v>
      </c>
      <c r="D39" s="331" t="s">
        <v>6604</v>
      </c>
      <c r="E39" s="331" t="s">
        <v>444</v>
      </c>
      <c r="F39" s="331" t="s">
        <v>6605</v>
      </c>
      <c r="G39" s="331" t="s">
        <v>133</v>
      </c>
      <c r="H39" s="331" t="s">
        <v>21</v>
      </c>
      <c r="I39" s="331">
        <v>2000</v>
      </c>
      <c r="J39" s="331" t="s">
        <v>121</v>
      </c>
      <c r="K39" s="331" t="s">
        <v>194</v>
      </c>
      <c r="L39" s="331">
        <v>128</v>
      </c>
      <c r="M39" s="331" t="s">
        <v>113</v>
      </c>
      <c r="N39" s="331" t="s">
        <v>401</v>
      </c>
      <c r="O39" s="331" t="s">
        <v>466</v>
      </c>
      <c r="P39" s="331">
        <v>14</v>
      </c>
      <c r="Q39" s="331" t="s">
        <v>133</v>
      </c>
      <c r="R39" s="331" t="s">
        <v>133</v>
      </c>
      <c r="S39" s="331" t="s">
        <v>6607</v>
      </c>
      <c r="T39" s="331" t="s">
        <v>133</v>
      </c>
      <c r="U39" s="331" t="s">
        <v>6686</v>
      </c>
      <c r="V39" s="331" t="s">
        <v>6658</v>
      </c>
      <c r="W39" s="331" t="s">
        <v>603</v>
      </c>
      <c r="X39" s="331" t="s">
        <v>4533</v>
      </c>
      <c r="Y39" s="331" t="s">
        <v>68</v>
      </c>
      <c r="Z39" s="331" t="s">
        <v>69</v>
      </c>
      <c r="AA39" s="331" t="s">
        <v>133</v>
      </c>
      <c r="AB39" s="331" t="s">
        <v>247</v>
      </c>
      <c r="AC39" s="332">
        <v>128</v>
      </c>
      <c r="AD39" s="332">
        <v>8</v>
      </c>
      <c r="AE39" s="332">
        <v>8</v>
      </c>
      <c r="AF39" s="957">
        <v>230.4</v>
      </c>
      <c r="AG39" s="957">
        <v>0</v>
      </c>
      <c r="AH39" s="962">
        <f t="shared" si="2"/>
        <v>230.4</v>
      </c>
      <c r="AI39" s="963">
        <f t="shared" si="1"/>
        <v>246.52800000000002</v>
      </c>
    </row>
    <row r="40" spans="1:35" s="334" customFormat="1">
      <c r="A40" s="961">
        <v>38</v>
      </c>
      <c r="B40" s="331" t="s">
        <v>8</v>
      </c>
      <c r="C40" s="331" t="s">
        <v>6687</v>
      </c>
      <c r="D40" s="331" t="s">
        <v>6604</v>
      </c>
      <c r="E40" s="331" t="s">
        <v>444</v>
      </c>
      <c r="F40" s="331" t="s">
        <v>6605</v>
      </c>
      <c r="G40" s="331" t="s">
        <v>133</v>
      </c>
      <c r="H40" s="331" t="s">
        <v>21</v>
      </c>
      <c r="I40" s="331">
        <v>2000</v>
      </c>
      <c r="J40" s="331" t="s">
        <v>121</v>
      </c>
      <c r="K40" s="331" t="s">
        <v>194</v>
      </c>
      <c r="L40" s="331">
        <v>128</v>
      </c>
      <c r="M40" s="331" t="s">
        <v>113</v>
      </c>
      <c r="N40" s="331" t="s">
        <v>401</v>
      </c>
      <c r="O40" s="331" t="s">
        <v>466</v>
      </c>
      <c r="P40" s="331">
        <v>14</v>
      </c>
      <c r="Q40" s="331" t="s">
        <v>133</v>
      </c>
      <c r="R40" s="331" t="s">
        <v>133</v>
      </c>
      <c r="S40" s="331" t="s">
        <v>6607</v>
      </c>
      <c r="T40" s="331" t="s">
        <v>133</v>
      </c>
      <c r="U40" s="331" t="s">
        <v>6688</v>
      </c>
      <c r="V40" s="331" t="s">
        <v>603</v>
      </c>
      <c r="W40" s="331" t="s">
        <v>603</v>
      </c>
      <c r="X40" s="331" t="s">
        <v>68</v>
      </c>
      <c r="Y40" s="331" t="s">
        <v>68</v>
      </c>
      <c r="Z40" s="331" t="s">
        <v>69</v>
      </c>
      <c r="AA40" s="331" t="s">
        <v>133</v>
      </c>
      <c r="AB40" s="331" t="s">
        <v>247</v>
      </c>
      <c r="AC40" s="332">
        <v>128</v>
      </c>
      <c r="AD40" s="332">
        <v>8</v>
      </c>
      <c r="AE40" s="332">
        <v>8</v>
      </c>
      <c r="AF40" s="957">
        <v>230.4</v>
      </c>
      <c r="AG40" s="957">
        <v>0</v>
      </c>
      <c r="AH40" s="962">
        <f t="shared" si="2"/>
        <v>230.4</v>
      </c>
      <c r="AI40" s="963">
        <f t="shared" si="1"/>
        <v>246.52800000000002</v>
      </c>
    </row>
    <row r="41" spans="1:35" s="334" customFormat="1">
      <c r="A41" s="961">
        <v>39</v>
      </c>
      <c r="B41" s="331" t="s">
        <v>8</v>
      </c>
      <c r="C41" s="331" t="s">
        <v>6689</v>
      </c>
      <c r="D41" s="331" t="s">
        <v>6604</v>
      </c>
      <c r="E41" s="331" t="s">
        <v>444</v>
      </c>
      <c r="F41" s="331" t="s">
        <v>6605</v>
      </c>
      <c r="G41" s="331" t="s">
        <v>133</v>
      </c>
      <c r="H41" s="331" t="s">
        <v>21</v>
      </c>
      <c r="I41" s="331">
        <v>2000</v>
      </c>
      <c r="J41" s="331" t="s">
        <v>121</v>
      </c>
      <c r="K41" s="331" t="s">
        <v>194</v>
      </c>
      <c r="L41" s="331">
        <v>128</v>
      </c>
      <c r="M41" s="331" t="s">
        <v>113</v>
      </c>
      <c r="N41" s="331" t="s">
        <v>401</v>
      </c>
      <c r="O41" s="331" t="s">
        <v>466</v>
      </c>
      <c r="P41" s="331">
        <v>14</v>
      </c>
      <c r="Q41" s="331" t="s">
        <v>133</v>
      </c>
      <c r="R41" s="331" t="s">
        <v>133</v>
      </c>
      <c r="S41" s="331" t="s">
        <v>6607</v>
      </c>
      <c r="T41" s="331" t="s">
        <v>133</v>
      </c>
      <c r="U41" s="331" t="s">
        <v>6690</v>
      </c>
      <c r="V41" s="331" t="s">
        <v>6658</v>
      </c>
      <c r="W41" s="331" t="s">
        <v>603</v>
      </c>
      <c r="X41" s="331" t="s">
        <v>4533</v>
      </c>
      <c r="Y41" s="331" t="s">
        <v>68</v>
      </c>
      <c r="Z41" s="331" t="s">
        <v>69</v>
      </c>
      <c r="AA41" s="331" t="s">
        <v>133</v>
      </c>
      <c r="AB41" s="331" t="s">
        <v>247</v>
      </c>
      <c r="AC41" s="332">
        <v>128</v>
      </c>
      <c r="AD41" s="332">
        <v>8</v>
      </c>
      <c r="AE41" s="332">
        <v>8</v>
      </c>
      <c r="AF41" s="957">
        <v>230.4</v>
      </c>
      <c r="AG41" s="957">
        <v>0</v>
      </c>
      <c r="AH41" s="962">
        <f t="shared" si="2"/>
        <v>230.4</v>
      </c>
      <c r="AI41" s="963">
        <f t="shared" si="1"/>
        <v>246.52800000000002</v>
      </c>
    </row>
    <row r="42" spans="1:35" s="334" customFormat="1">
      <c r="A42" s="961">
        <v>40</v>
      </c>
      <c r="B42" s="331" t="s">
        <v>8</v>
      </c>
      <c r="C42" s="331" t="s">
        <v>6691</v>
      </c>
      <c r="D42" s="331" t="s">
        <v>6604</v>
      </c>
      <c r="E42" s="331" t="s">
        <v>444</v>
      </c>
      <c r="F42" s="331" t="s">
        <v>6605</v>
      </c>
      <c r="G42" s="331" t="s">
        <v>133</v>
      </c>
      <c r="H42" s="331" t="s">
        <v>21</v>
      </c>
      <c r="I42" s="331">
        <v>2000</v>
      </c>
      <c r="J42" s="331" t="s">
        <v>121</v>
      </c>
      <c r="K42" s="331" t="s">
        <v>194</v>
      </c>
      <c r="L42" s="331">
        <v>128</v>
      </c>
      <c r="M42" s="331" t="s">
        <v>113</v>
      </c>
      <c r="N42" s="331" t="s">
        <v>401</v>
      </c>
      <c r="O42" s="331" t="s">
        <v>466</v>
      </c>
      <c r="P42" s="331">
        <v>14</v>
      </c>
      <c r="Q42" s="331" t="s">
        <v>133</v>
      </c>
      <c r="R42" s="331" t="s">
        <v>133</v>
      </c>
      <c r="S42" s="331" t="s">
        <v>6607</v>
      </c>
      <c r="T42" s="331" t="s">
        <v>133</v>
      </c>
      <c r="U42" s="331" t="s">
        <v>6692</v>
      </c>
      <c r="V42" s="331" t="s">
        <v>6693</v>
      </c>
      <c r="W42" s="331" t="s">
        <v>603</v>
      </c>
      <c r="X42" s="331" t="s">
        <v>6694</v>
      </c>
      <c r="Y42" s="331" t="s">
        <v>68</v>
      </c>
      <c r="Z42" s="331" t="s">
        <v>69</v>
      </c>
      <c r="AA42" s="331" t="s">
        <v>133</v>
      </c>
      <c r="AB42" s="331" t="s">
        <v>247</v>
      </c>
      <c r="AC42" s="332">
        <v>128</v>
      </c>
      <c r="AD42" s="332">
        <v>8</v>
      </c>
      <c r="AE42" s="332">
        <v>8</v>
      </c>
      <c r="AF42" s="957">
        <v>230.4</v>
      </c>
      <c r="AG42" s="957">
        <v>0</v>
      </c>
      <c r="AH42" s="962">
        <f t="shared" si="2"/>
        <v>230.4</v>
      </c>
      <c r="AI42" s="963">
        <f t="shared" si="1"/>
        <v>246.52800000000002</v>
      </c>
    </row>
    <row r="43" spans="1:35" s="334" customFormat="1">
      <c r="A43" s="961">
        <v>41</v>
      </c>
      <c r="B43" s="331" t="s">
        <v>8</v>
      </c>
      <c r="C43" s="331" t="s">
        <v>6695</v>
      </c>
      <c r="D43" s="331" t="s">
        <v>6604</v>
      </c>
      <c r="E43" s="331" t="s">
        <v>444</v>
      </c>
      <c r="F43" s="331" t="s">
        <v>6605</v>
      </c>
      <c r="G43" s="331" t="s">
        <v>133</v>
      </c>
      <c r="H43" s="331" t="s">
        <v>21</v>
      </c>
      <c r="I43" s="331">
        <v>2000</v>
      </c>
      <c r="J43" s="331" t="s">
        <v>121</v>
      </c>
      <c r="K43" s="331" t="s">
        <v>194</v>
      </c>
      <c r="L43" s="331">
        <v>128</v>
      </c>
      <c r="M43" s="331" t="s">
        <v>113</v>
      </c>
      <c r="N43" s="331" t="s">
        <v>401</v>
      </c>
      <c r="O43" s="331" t="s">
        <v>466</v>
      </c>
      <c r="P43" s="331">
        <v>14</v>
      </c>
      <c r="Q43" s="331" t="s">
        <v>133</v>
      </c>
      <c r="R43" s="331" t="s">
        <v>133</v>
      </c>
      <c r="S43" s="331" t="s">
        <v>6607</v>
      </c>
      <c r="T43" s="331" t="s">
        <v>133</v>
      </c>
      <c r="U43" s="331" t="s">
        <v>6696</v>
      </c>
      <c r="V43" s="331" t="s">
        <v>602</v>
      </c>
      <c r="W43" s="331" t="s">
        <v>603</v>
      </c>
      <c r="X43" s="331" t="s">
        <v>604</v>
      </c>
      <c r="Y43" s="331" t="s">
        <v>68</v>
      </c>
      <c r="Z43" s="331" t="s">
        <v>69</v>
      </c>
      <c r="AA43" s="331" t="s">
        <v>133</v>
      </c>
      <c r="AB43" s="331" t="s">
        <v>247</v>
      </c>
      <c r="AC43" s="332">
        <v>128</v>
      </c>
      <c r="AD43" s="332">
        <v>8</v>
      </c>
      <c r="AE43" s="332">
        <v>8</v>
      </c>
      <c r="AF43" s="957">
        <v>230.4</v>
      </c>
      <c r="AG43" s="957">
        <v>0</v>
      </c>
      <c r="AH43" s="962">
        <f t="shared" si="2"/>
        <v>230.4</v>
      </c>
      <c r="AI43" s="963">
        <f t="shared" si="1"/>
        <v>246.52800000000002</v>
      </c>
    </row>
    <row r="44" spans="1:35" s="334" customFormat="1">
      <c r="A44" s="961">
        <v>42</v>
      </c>
      <c r="B44" s="331" t="s">
        <v>8</v>
      </c>
      <c r="C44" s="331" t="s">
        <v>6697</v>
      </c>
      <c r="D44" s="331" t="s">
        <v>6604</v>
      </c>
      <c r="E44" s="331" t="s">
        <v>444</v>
      </c>
      <c r="F44" s="331" t="s">
        <v>6605</v>
      </c>
      <c r="G44" s="331" t="s">
        <v>133</v>
      </c>
      <c r="H44" s="331" t="s">
        <v>21</v>
      </c>
      <c r="I44" s="331">
        <v>2000</v>
      </c>
      <c r="J44" s="331" t="s">
        <v>121</v>
      </c>
      <c r="K44" s="331" t="s">
        <v>194</v>
      </c>
      <c r="L44" s="331">
        <v>128</v>
      </c>
      <c r="M44" s="331" t="s">
        <v>113</v>
      </c>
      <c r="N44" s="331" t="s">
        <v>401</v>
      </c>
      <c r="O44" s="331" t="s">
        <v>466</v>
      </c>
      <c r="P44" s="331">
        <v>14</v>
      </c>
      <c r="Q44" s="331" t="s">
        <v>133</v>
      </c>
      <c r="R44" s="331" t="s">
        <v>133</v>
      </c>
      <c r="S44" s="331" t="s">
        <v>6607</v>
      </c>
      <c r="T44" s="331" t="s">
        <v>133</v>
      </c>
      <c r="U44" s="331" t="s">
        <v>6698</v>
      </c>
      <c r="V44" s="331" t="s">
        <v>6693</v>
      </c>
      <c r="W44" s="331" t="s">
        <v>603</v>
      </c>
      <c r="X44" s="331" t="s">
        <v>6694</v>
      </c>
      <c r="Y44" s="331" t="s">
        <v>68</v>
      </c>
      <c r="Z44" s="331" t="s">
        <v>69</v>
      </c>
      <c r="AA44" s="331" t="s">
        <v>133</v>
      </c>
      <c r="AB44" s="331" t="s">
        <v>247</v>
      </c>
      <c r="AC44" s="332">
        <v>128</v>
      </c>
      <c r="AD44" s="332">
        <v>8</v>
      </c>
      <c r="AE44" s="332">
        <v>8</v>
      </c>
      <c r="AF44" s="957">
        <v>230.4</v>
      </c>
      <c r="AG44" s="957">
        <v>0</v>
      </c>
      <c r="AH44" s="962">
        <f t="shared" si="2"/>
        <v>230.4</v>
      </c>
      <c r="AI44" s="963">
        <f t="shared" si="1"/>
        <v>246.52800000000002</v>
      </c>
    </row>
    <row r="45" spans="1:35" s="334" customFormat="1">
      <c r="A45" s="961">
        <v>43</v>
      </c>
      <c r="B45" s="331" t="s">
        <v>8</v>
      </c>
      <c r="C45" s="331" t="s">
        <v>6699</v>
      </c>
      <c r="D45" s="331" t="s">
        <v>6604</v>
      </c>
      <c r="E45" s="331" t="s">
        <v>444</v>
      </c>
      <c r="F45" s="331" t="s">
        <v>6605</v>
      </c>
      <c r="G45" s="331" t="s">
        <v>133</v>
      </c>
      <c r="H45" s="331" t="s">
        <v>21</v>
      </c>
      <c r="I45" s="331">
        <v>2000</v>
      </c>
      <c r="J45" s="331" t="s">
        <v>121</v>
      </c>
      <c r="K45" s="331" t="s">
        <v>194</v>
      </c>
      <c r="L45" s="331">
        <v>128</v>
      </c>
      <c r="M45" s="331" t="s">
        <v>113</v>
      </c>
      <c r="N45" s="331" t="s">
        <v>401</v>
      </c>
      <c r="O45" s="331" t="s">
        <v>466</v>
      </c>
      <c r="P45" s="331">
        <v>14</v>
      </c>
      <c r="Q45" s="331" t="s">
        <v>133</v>
      </c>
      <c r="R45" s="331" t="s">
        <v>133</v>
      </c>
      <c r="S45" s="331" t="s">
        <v>6607</v>
      </c>
      <c r="T45" s="331" t="s">
        <v>133</v>
      </c>
      <c r="U45" s="331" t="s">
        <v>6700</v>
      </c>
      <c r="V45" s="331" t="s">
        <v>6658</v>
      </c>
      <c r="W45" s="331" t="s">
        <v>603</v>
      </c>
      <c r="X45" s="331" t="s">
        <v>4533</v>
      </c>
      <c r="Y45" s="331" t="s">
        <v>68</v>
      </c>
      <c r="Z45" s="331" t="s">
        <v>69</v>
      </c>
      <c r="AA45" s="331" t="s">
        <v>133</v>
      </c>
      <c r="AB45" s="331" t="s">
        <v>247</v>
      </c>
      <c r="AC45" s="332">
        <v>128</v>
      </c>
      <c r="AD45" s="332">
        <v>8</v>
      </c>
      <c r="AE45" s="332">
        <v>8</v>
      </c>
      <c r="AF45" s="957">
        <v>230.4</v>
      </c>
      <c r="AG45" s="957">
        <v>0</v>
      </c>
      <c r="AH45" s="962">
        <f t="shared" si="2"/>
        <v>230.4</v>
      </c>
      <c r="AI45" s="963">
        <f t="shared" si="1"/>
        <v>246.52800000000002</v>
      </c>
    </row>
    <row r="46" spans="1:35" s="334" customFormat="1">
      <c r="A46" s="961">
        <v>44</v>
      </c>
      <c r="B46" s="331" t="s">
        <v>8</v>
      </c>
      <c r="C46" s="331" t="s">
        <v>6701</v>
      </c>
      <c r="D46" s="331" t="s">
        <v>6604</v>
      </c>
      <c r="E46" s="331" t="s">
        <v>444</v>
      </c>
      <c r="F46" s="331" t="s">
        <v>6605</v>
      </c>
      <c r="G46" s="331" t="s">
        <v>133</v>
      </c>
      <c r="H46" s="331" t="s">
        <v>21</v>
      </c>
      <c r="I46" s="331">
        <v>2000</v>
      </c>
      <c r="J46" s="331" t="s">
        <v>121</v>
      </c>
      <c r="K46" s="331" t="s">
        <v>194</v>
      </c>
      <c r="L46" s="331">
        <v>128</v>
      </c>
      <c r="M46" s="331" t="s">
        <v>113</v>
      </c>
      <c r="N46" s="331" t="s">
        <v>401</v>
      </c>
      <c r="O46" s="331" t="s">
        <v>466</v>
      </c>
      <c r="P46" s="331">
        <v>14</v>
      </c>
      <c r="Q46" s="331" t="s">
        <v>133</v>
      </c>
      <c r="R46" s="331" t="s">
        <v>133</v>
      </c>
      <c r="S46" s="331" t="s">
        <v>6607</v>
      </c>
      <c r="T46" s="331" t="s">
        <v>133</v>
      </c>
      <c r="U46" s="331" t="s">
        <v>6702</v>
      </c>
      <c r="V46" s="331" t="s">
        <v>6703</v>
      </c>
      <c r="W46" s="331" t="s">
        <v>603</v>
      </c>
      <c r="X46" s="331" t="s">
        <v>6704</v>
      </c>
      <c r="Y46" s="331" t="s">
        <v>68</v>
      </c>
      <c r="Z46" s="331" t="s">
        <v>69</v>
      </c>
      <c r="AA46" s="331" t="s">
        <v>133</v>
      </c>
      <c r="AB46" s="331" t="s">
        <v>247</v>
      </c>
      <c r="AC46" s="332">
        <v>128</v>
      </c>
      <c r="AD46" s="332">
        <v>8</v>
      </c>
      <c r="AE46" s="332">
        <v>8</v>
      </c>
      <c r="AF46" s="957">
        <v>230.4</v>
      </c>
      <c r="AG46" s="957">
        <v>0</v>
      </c>
      <c r="AH46" s="962">
        <f t="shared" si="2"/>
        <v>230.4</v>
      </c>
      <c r="AI46" s="963">
        <f t="shared" si="1"/>
        <v>246.52800000000002</v>
      </c>
    </row>
    <row r="47" spans="1:35" s="334" customFormat="1">
      <c r="A47" s="961">
        <v>45</v>
      </c>
      <c r="B47" s="331" t="s">
        <v>8</v>
      </c>
      <c r="C47" s="331" t="s">
        <v>6705</v>
      </c>
      <c r="D47" s="331" t="s">
        <v>6604</v>
      </c>
      <c r="E47" s="331" t="s">
        <v>444</v>
      </c>
      <c r="F47" s="331" t="s">
        <v>6605</v>
      </c>
      <c r="G47" s="331" t="s">
        <v>133</v>
      </c>
      <c r="H47" s="331" t="s">
        <v>21</v>
      </c>
      <c r="I47" s="331">
        <v>2000</v>
      </c>
      <c r="J47" s="331" t="s">
        <v>121</v>
      </c>
      <c r="K47" s="331" t="s">
        <v>194</v>
      </c>
      <c r="L47" s="331">
        <v>128</v>
      </c>
      <c r="M47" s="331" t="s">
        <v>113</v>
      </c>
      <c r="N47" s="331" t="s">
        <v>401</v>
      </c>
      <c r="O47" s="331" t="s">
        <v>466</v>
      </c>
      <c r="P47" s="331">
        <v>14</v>
      </c>
      <c r="Q47" s="331" t="s">
        <v>133</v>
      </c>
      <c r="R47" s="331" t="s">
        <v>133</v>
      </c>
      <c r="S47" s="331" t="s">
        <v>6607</v>
      </c>
      <c r="T47" s="331" t="s">
        <v>133</v>
      </c>
      <c r="U47" s="331" t="s">
        <v>6706</v>
      </c>
      <c r="V47" s="331" t="s">
        <v>6707</v>
      </c>
      <c r="W47" s="331" t="s">
        <v>603</v>
      </c>
      <c r="X47" s="331" t="s">
        <v>612</v>
      </c>
      <c r="Y47" s="331" t="s">
        <v>68</v>
      </c>
      <c r="Z47" s="331" t="s">
        <v>69</v>
      </c>
      <c r="AA47" s="331" t="s">
        <v>133</v>
      </c>
      <c r="AB47" s="331" t="s">
        <v>247</v>
      </c>
      <c r="AC47" s="332">
        <v>128</v>
      </c>
      <c r="AD47" s="332">
        <v>8</v>
      </c>
      <c r="AE47" s="332">
        <v>8</v>
      </c>
      <c r="AF47" s="957">
        <v>230.4</v>
      </c>
      <c r="AG47" s="957">
        <v>0</v>
      </c>
      <c r="AH47" s="962">
        <f t="shared" si="2"/>
        <v>230.4</v>
      </c>
      <c r="AI47" s="963">
        <f t="shared" si="1"/>
        <v>246.52800000000002</v>
      </c>
    </row>
    <row r="48" spans="1:35" s="334" customFormat="1">
      <c r="A48" s="961">
        <v>46</v>
      </c>
      <c r="B48" s="331" t="s">
        <v>8</v>
      </c>
      <c r="C48" s="331" t="s">
        <v>6708</v>
      </c>
      <c r="D48" s="331" t="s">
        <v>6604</v>
      </c>
      <c r="E48" s="331" t="s">
        <v>444</v>
      </c>
      <c r="F48" s="331" t="s">
        <v>6605</v>
      </c>
      <c r="G48" s="331" t="s">
        <v>133</v>
      </c>
      <c r="H48" s="331" t="s">
        <v>21</v>
      </c>
      <c r="I48" s="331">
        <v>2000</v>
      </c>
      <c r="J48" s="331" t="s">
        <v>121</v>
      </c>
      <c r="K48" s="331" t="s">
        <v>194</v>
      </c>
      <c r="L48" s="331">
        <v>128</v>
      </c>
      <c r="M48" s="331" t="s">
        <v>113</v>
      </c>
      <c r="N48" s="331" t="s">
        <v>401</v>
      </c>
      <c r="O48" s="331" t="s">
        <v>466</v>
      </c>
      <c r="P48" s="331">
        <v>14</v>
      </c>
      <c r="Q48" s="331" t="s">
        <v>133</v>
      </c>
      <c r="R48" s="331" t="s">
        <v>133</v>
      </c>
      <c r="S48" s="331" t="s">
        <v>6607</v>
      </c>
      <c r="T48" s="331" t="s">
        <v>133</v>
      </c>
      <c r="U48" s="331" t="s">
        <v>6709</v>
      </c>
      <c r="V48" s="331" t="s">
        <v>603</v>
      </c>
      <c r="W48" s="331" t="s">
        <v>603</v>
      </c>
      <c r="X48" s="331" t="s">
        <v>68</v>
      </c>
      <c r="Y48" s="331" t="s">
        <v>68</v>
      </c>
      <c r="Z48" s="331" t="s">
        <v>69</v>
      </c>
      <c r="AA48" s="331" t="s">
        <v>133</v>
      </c>
      <c r="AB48" s="331" t="s">
        <v>247</v>
      </c>
      <c r="AC48" s="332">
        <v>128</v>
      </c>
      <c r="AD48" s="332">
        <v>8</v>
      </c>
      <c r="AE48" s="332">
        <v>8</v>
      </c>
      <c r="AF48" s="957">
        <v>230.4</v>
      </c>
      <c r="AG48" s="957">
        <v>0</v>
      </c>
      <c r="AH48" s="962">
        <f t="shared" si="2"/>
        <v>230.4</v>
      </c>
      <c r="AI48" s="963">
        <f t="shared" si="1"/>
        <v>246.52800000000002</v>
      </c>
    </row>
    <row r="49" spans="1:35" s="334" customFormat="1">
      <c r="A49" s="961">
        <v>47</v>
      </c>
      <c r="B49" s="331" t="s">
        <v>8</v>
      </c>
      <c r="C49" s="331" t="s">
        <v>6710</v>
      </c>
      <c r="D49" s="331" t="s">
        <v>6604</v>
      </c>
      <c r="E49" s="331" t="s">
        <v>444</v>
      </c>
      <c r="F49" s="331" t="s">
        <v>6605</v>
      </c>
      <c r="G49" s="331" t="s">
        <v>133</v>
      </c>
      <c r="H49" s="331" t="s">
        <v>21</v>
      </c>
      <c r="I49" s="331">
        <v>2000</v>
      </c>
      <c r="J49" s="331" t="s">
        <v>121</v>
      </c>
      <c r="K49" s="331" t="s">
        <v>194</v>
      </c>
      <c r="L49" s="331">
        <v>128</v>
      </c>
      <c r="M49" s="331" t="s">
        <v>113</v>
      </c>
      <c r="N49" s="331" t="s">
        <v>401</v>
      </c>
      <c r="O49" s="331" t="s">
        <v>466</v>
      </c>
      <c r="P49" s="331">
        <v>14</v>
      </c>
      <c r="Q49" s="331" t="s">
        <v>133</v>
      </c>
      <c r="R49" s="331" t="s">
        <v>133</v>
      </c>
      <c r="S49" s="331" t="s">
        <v>6607</v>
      </c>
      <c r="T49" s="331" t="s">
        <v>133</v>
      </c>
      <c r="U49" s="331" t="s">
        <v>6711</v>
      </c>
      <c r="V49" s="331" t="s">
        <v>603</v>
      </c>
      <c r="W49" s="331" t="s">
        <v>603</v>
      </c>
      <c r="X49" s="331" t="s">
        <v>68</v>
      </c>
      <c r="Y49" s="331" t="s">
        <v>68</v>
      </c>
      <c r="Z49" s="331" t="s">
        <v>69</v>
      </c>
      <c r="AA49" s="331" t="s">
        <v>133</v>
      </c>
      <c r="AB49" s="331" t="s">
        <v>247</v>
      </c>
      <c r="AC49" s="332">
        <v>128</v>
      </c>
      <c r="AD49" s="332">
        <v>8</v>
      </c>
      <c r="AE49" s="332">
        <v>8</v>
      </c>
      <c r="AF49" s="957">
        <v>230.4</v>
      </c>
      <c r="AG49" s="957">
        <v>0</v>
      </c>
      <c r="AH49" s="962">
        <f t="shared" si="2"/>
        <v>230.4</v>
      </c>
      <c r="AI49" s="963">
        <f t="shared" si="1"/>
        <v>246.52800000000002</v>
      </c>
    </row>
    <row r="50" spans="1:35" s="334" customFormat="1">
      <c r="A50" s="961">
        <v>48</v>
      </c>
      <c r="B50" s="331" t="s">
        <v>8</v>
      </c>
      <c r="C50" s="331" t="s">
        <v>6712</v>
      </c>
      <c r="D50" s="331" t="s">
        <v>6604</v>
      </c>
      <c r="E50" s="331" t="s">
        <v>444</v>
      </c>
      <c r="F50" s="331" t="s">
        <v>6605</v>
      </c>
      <c r="G50" s="331" t="s">
        <v>133</v>
      </c>
      <c r="H50" s="331" t="s">
        <v>21</v>
      </c>
      <c r="I50" s="331">
        <v>2000</v>
      </c>
      <c r="J50" s="331" t="s">
        <v>121</v>
      </c>
      <c r="K50" s="331" t="s">
        <v>194</v>
      </c>
      <c r="L50" s="331">
        <v>128</v>
      </c>
      <c r="M50" s="331" t="s">
        <v>113</v>
      </c>
      <c r="N50" s="331" t="s">
        <v>401</v>
      </c>
      <c r="O50" s="331" t="s">
        <v>466</v>
      </c>
      <c r="P50" s="331">
        <v>14</v>
      </c>
      <c r="Q50" s="331" t="s">
        <v>133</v>
      </c>
      <c r="R50" s="331" t="s">
        <v>133</v>
      </c>
      <c r="S50" s="331" t="s">
        <v>6607</v>
      </c>
      <c r="T50" s="331" t="s">
        <v>133</v>
      </c>
      <c r="U50" s="331" t="s">
        <v>6713</v>
      </c>
      <c r="V50" s="331" t="s">
        <v>603</v>
      </c>
      <c r="W50" s="331" t="s">
        <v>603</v>
      </c>
      <c r="X50" s="331" t="s">
        <v>68</v>
      </c>
      <c r="Y50" s="331" t="s">
        <v>68</v>
      </c>
      <c r="Z50" s="331" t="s">
        <v>69</v>
      </c>
      <c r="AA50" s="331" t="s">
        <v>133</v>
      </c>
      <c r="AB50" s="331" t="s">
        <v>247</v>
      </c>
      <c r="AC50" s="332">
        <v>128</v>
      </c>
      <c r="AD50" s="332">
        <v>8</v>
      </c>
      <c r="AE50" s="332">
        <v>8</v>
      </c>
      <c r="AF50" s="957">
        <v>230.4</v>
      </c>
      <c r="AG50" s="957">
        <v>0</v>
      </c>
      <c r="AH50" s="962">
        <f t="shared" si="2"/>
        <v>230.4</v>
      </c>
      <c r="AI50" s="963">
        <f t="shared" si="1"/>
        <v>246.52800000000002</v>
      </c>
    </row>
    <row r="51" spans="1:35" s="334" customFormat="1">
      <c r="A51" s="961">
        <v>49</v>
      </c>
      <c r="B51" s="331" t="s">
        <v>8</v>
      </c>
      <c r="C51" s="331" t="s">
        <v>6714</v>
      </c>
      <c r="D51" s="331" t="s">
        <v>6604</v>
      </c>
      <c r="E51" s="331" t="s">
        <v>444</v>
      </c>
      <c r="F51" s="331" t="s">
        <v>6605</v>
      </c>
      <c r="G51" s="331" t="s">
        <v>133</v>
      </c>
      <c r="H51" s="331" t="s">
        <v>21</v>
      </c>
      <c r="I51" s="331">
        <v>2000</v>
      </c>
      <c r="J51" s="331" t="s">
        <v>121</v>
      </c>
      <c r="K51" s="331" t="s">
        <v>194</v>
      </c>
      <c r="L51" s="331">
        <v>128</v>
      </c>
      <c r="M51" s="331" t="s">
        <v>113</v>
      </c>
      <c r="N51" s="331" t="s">
        <v>401</v>
      </c>
      <c r="O51" s="331" t="s">
        <v>466</v>
      </c>
      <c r="P51" s="331">
        <v>14</v>
      </c>
      <c r="Q51" s="331" t="s">
        <v>133</v>
      </c>
      <c r="R51" s="331" t="s">
        <v>133</v>
      </c>
      <c r="S51" s="331" t="s">
        <v>6607</v>
      </c>
      <c r="T51" s="331" t="s">
        <v>133</v>
      </c>
      <c r="U51" s="331" t="s">
        <v>6715</v>
      </c>
      <c r="V51" s="331" t="s">
        <v>602</v>
      </c>
      <c r="W51" s="331" t="s">
        <v>603</v>
      </c>
      <c r="X51" s="331" t="s">
        <v>604</v>
      </c>
      <c r="Y51" s="331" t="s">
        <v>68</v>
      </c>
      <c r="Z51" s="331" t="s">
        <v>69</v>
      </c>
      <c r="AA51" s="331" t="s">
        <v>133</v>
      </c>
      <c r="AB51" s="331" t="s">
        <v>247</v>
      </c>
      <c r="AC51" s="332">
        <v>128</v>
      </c>
      <c r="AD51" s="332">
        <v>8</v>
      </c>
      <c r="AE51" s="332">
        <v>8</v>
      </c>
      <c r="AF51" s="957">
        <v>230.4</v>
      </c>
      <c r="AG51" s="957">
        <v>0</v>
      </c>
      <c r="AH51" s="962">
        <f t="shared" si="2"/>
        <v>230.4</v>
      </c>
      <c r="AI51" s="963">
        <f t="shared" si="1"/>
        <v>246.52800000000002</v>
      </c>
    </row>
    <row r="52" spans="1:35" s="334" customFormat="1">
      <c r="A52" s="961">
        <v>50</v>
      </c>
      <c r="B52" s="331" t="s">
        <v>8</v>
      </c>
      <c r="C52" s="331" t="s">
        <v>6716</v>
      </c>
      <c r="D52" s="331" t="s">
        <v>6604</v>
      </c>
      <c r="E52" s="331" t="s">
        <v>444</v>
      </c>
      <c r="F52" s="331" t="s">
        <v>6605</v>
      </c>
      <c r="G52" s="331" t="s">
        <v>133</v>
      </c>
      <c r="H52" s="331" t="s">
        <v>21</v>
      </c>
      <c r="I52" s="331">
        <v>2000</v>
      </c>
      <c r="J52" s="331" t="s">
        <v>121</v>
      </c>
      <c r="K52" s="331" t="s">
        <v>194</v>
      </c>
      <c r="L52" s="331">
        <v>128</v>
      </c>
      <c r="M52" s="331" t="s">
        <v>113</v>
      </c>
      <c r="N52" s="331" t="s">
        <v>401</v>
      </c>
      <c r="O52" s="331" t="s">
        <v>466</v>
      </c>
      <c r="P52" s="331">
        <v>14</v>
      </c>
      <c r="Q52" s="331" t="s">
        <v>133</v>
      </c>
      <c r="R52" s="331" t="s">
        <v>133</v>
      </c>
      <c r="S52" s="331" t="s">
        <v>6607</v>
      </c>
      <c r="T52" s="331" t="s">
        <v>133</v>
      </c>
      <c r="U52" s="331" t="s">
        <v>6717</v>
      </c>
      <c r="V52" s="331" t="s">
        <v>603</v>
      </c>
      <c r="W52" s="331" t="s">
        <v>603</v>
      </c>
      <c r="X52" s="331" t="s">
        <v>68</v>
      </c>
      <c r="Y52" s="331" t="s">
        <v>68</v>
      </c>
      <c r="Z52" s="331" t="s">
        <v>69</v>
      </c>
      <c r="AA52" s="331" t="s">
        <v>133</v>
      </c>
      <c r="AB52" s="331" t="s">
        <v>247</v>
      </c>
      <c r="AC52" s="332">
        <v>128</v>
      </c>
      <c r="AD52" s="332">
        <v>8</v>
      </c>
      <c r="AE52" s="332">
        <v>8</v>
      </c>
      <c r="AF52" s="957">
        <v>230.4</v>
      </c>
      <c r="AG52" s="957">
        <v>0</v>
      </c>
      <c r="AH52" s="962">
        <f t="shared" si="2"/>
        <v>230.4</v>
      </c>
      <c r="AI52" s="963">
        <f t="shared" si="1"/>
        <v>246.52800000000002</v>
      </c>
    </row>
    <row r="53" spans="1:35" s="334" customFormat="1">
      <c r="A53" s="961">
        <v>51</v>
      </c>
      <c r="B53" s="331" t="s">
        <v>8</v>
      </c>
      <c r="C53" s="331" t="s">
        <v>6718</v>
      </c>
      <c r="D53" s="331" t="s">
        <v>6604</v>
      </c>
      <c r="E53" s="331" t="s">
        <v>444</v>
      </c>
      <c r="F53" s="331" t="s">
        <v>6605</v>
      </c>
      <c r="G53" s="331" t="s">
        <v>133</v>
      </c>
      <c r="H53" s="331" t="s">
        <v>21</v>
      </c>
      <c r="I53" s="331">
        <v>2000</v>
      </c>
      <c r="J53" s="331" t="s">
        <v>121</v>
      </c>
      <c r="K53" s="331" t="s">
        <v>194</v>
      </c>
      <c r="L53" s="331">
        <v>128</v>
      </c>
      <c r="M53" s="331" t="s">
        <v>113</v>
      </c>
      <c r="N53" s="331" t="s">
        <v>401</v>
      </c>
      <c r="O53" s="331" t="s">
        <v>466</v>
      </c>
      <c r="P53" s="331">
        <v>14</v>
      </c>
      <c r="Q53" s="331" t="s">
        <v>133</v>
      </c>
      <c r="R53" s="331" t="s">
        <v>133</v>
      </c>
      <c r="S53" s="331" t="s">
        <v>6607</v>
      </c>
      <c r="T53" s="331" t="s">
        <v>133</v>
      </c>
      <c r="U53" s="331" t="s">
        <v>6719</v>
      </c>
      <c r="V53" s="331" t="s">
        <v>603</v>
      </c>
      <c r="W53" s="331" t="s">
        <v>603</v>
      </c>
      <c r="X53" s="331" t="s">
        <v>68</v>
      </c>
      <c r="Y53" s="331" t="s">
        <v>68</v>
      </c>
      <c r="Z53" s="331" t="s">
        <v>69</v>
      </c>
      <c r="AA53" s="331" t="s">
        <v>133</v>
      </c>
      <c r="AB53" s="331" t="s">
        <v>247</v>
      </c>
      <c r="AC53" s="332">
        <v>128</v>
      </c>
      <c r="AD53" s="332">
        <v>8</v>
      </c>
      <c r="AE53" s="332">
        <v>8</v>
      </c>
      <c r="AF53" s="957">
        <v>230.4</v>
      </c>
      <c r="AG53" s="957">
        <v>0</v>
      </c>
      <c r="AH53" s="962">
        <f t="shared" si="2"/>
        <v>230.4</v>
      </c>
      <c r="AI53" s="963">
        <f t="shared" si="1"/>
        <v>246.52800000000002</v>
      </c>
    </row>
    <row r="54" spans="1:35" s="334" customFormat="1">
      <c r="A54" s="961">
        <v>52</v>
      </c>
      <c r="B54" s="331" t="s">
        <v>8</v>
      </c>
      <c r="C54" s="331" t="s">
        <v>6720</v>
      </c>
      <c r="D54" s="331" t="s">
        <v>6604</v>
      </c>
      <c r="E54" s="331" t="s">
        <v>444</v>
      </c>
      <c r="F54" s="331" t="s">
        <v>6605</v>
      </c>
      <c r="G54" s="331" t="s">
        <v>133</v>
      </c>
      <c r="H54" s="331" t="s">
        <v>21</v>
      </c>
      <c r="I54" s="331">
        <v>2000</v>
      </c>
      <c r="J54" s="331" t="s">
        <v>121</v>
      </c>
      <c r="K54" s="331" t="s">
        <v>194</v>
      </c>
      <c r="L54" s="331">
        <v>128</v>
      </c>
      <c r="M54" s="331" t="s">
        <v>113</v>
      </c>
      <c r="N54" s="331" t="s">
        <v>401</v>
      </c>
      <c r="O54" s="331" t="s">
        <v>466</v>
      </c>
      <c r="P54" s="331">
        <v>14</v>
      </c>
      <c r="Q54" s="331" t="s">
        <v>133</v>
      </c>
      <c r="R54" s="331" t="s">
        <v>133</v>
      </c>
      <c r="S54" s="331" t="s">
        <v>6607</v>
      </c>
      <c r="T54" s="331" t="s">
        <v>133</v>
      </c>
      <c r="U54" s="331" t="s">
        <v>6721</v>
      </c>
      <c r="V54" s="331" t="s">
        <v>603</v>
      </c>
      <c r="W54" s="331" t="s">
        <v>603</v>
      </c>
      <c r="X54" s="331" t="s">
        <v>68</v>
      </c>
      <c r="Y54" s="331" t="s">
        <v>68</v>
      </c>
      <c r="Z54" s="331" t="s">
        <v>69</v>
      </c>
      <c r="AA54" s="331" t="s">
        <v>133</v>
      </c>
      <c r="AB54" s="331" t="s">
        <v>247</v>
      </c>
      <c r="AC54" s="332">
        <v>128</v>
      </c>
      <c r="AD54" s="332">
        <v>8</v>
      </c>
      <c r="AE54" s="332">
        <v>8</v>
      </c>
      <c r="AF54" s="957">
        <v>230.4</v>
      </c>
      <c r="AG54" s="957">
        <v>0</v>
      </c>
      <c r="AH54" s="962">
        <f t="shared" si="2"/>
        <v>230.4</v>
      </c>
      <c r="AI54" s="963">
        <f t="shared" si="1"/>
        <v>246.52800000000002</v>
      </c>
    </row>
    <row r="55" spans="1:35" s="334" customFormat="1">
      <c r="A55" s="961">
        <v>53</v>
      </c>
      <c r="B55" s="331" t="s">
        <v>8</v>
      </c>
      <c r="C55" s="331" t="s">
        <v>6722</v>
      </c>
      <c r="D55" s="331" t="s">
        <v>6604</v>
      </c>
      <c r="E55" s="331" t="s">
        <v>444</v>
      </c>
      <c r="F55" s="331" t="s">
        <v>6605</v>
      </c>
      <c r="G55" s="331" t="s">
        <v>133</v>
      </c>
      <c r="H55" s="331" t="s">
        <v>21</v>
      </c>
      <c r="I55" s="331">
        <v>2000</v>
      </c>
      <c r="J55" s="331" t="s">
        <v>121</v>
      </c>
      <c r="K55" s="331" t="s">
        <v>194</v>
      </c>
      <c r="L55" s="331">
        <v>128</v>
      </c>
      <c r="M55" s="331" t="s">
        <v>113</v>
      </c>
      <c r="N55" s="331" t="s">
        <v>401</v>
      </c>
      <c r="O55" s="331" t="s">
        <v>466</v>
      </c>
      <c r="P55" s="331">
        <v>14</v>
      </c>
      <c r="Q55" s="331" t="s">
        <v>133</v>
      </c>
      <c r="R55" s="331" t="s">
        <v>133</v>
      </c>
      <c r="S55" s="331" t="s">
        <v>6607</v>
      </c>
      <c r="T55" s="331" t="s">
        <v>133</v>
      </c>
      <c r="U55" s="331" t="s">
        <v>6723</v>
      </c>
      <c r="V55" s="331" t="s">
        <v>603</v>
      </c>
      <c r="W55" s="331" t="s">
        <v>603</v>
      </c>
      <c r="X55" s="331" t="s">
        <v>68</v>
      </c>
      <c r="Y55" s="331" t="s">
        <v>68</v>
      </c>
      <c r="Z55" s="331" t="s">
        <v>69</v>
      </c>
      <c r="AA55" s="331" t="s">
        <v>133</v>
      </c>
      <c r="AB55" s="331" t="s">
        <v>247</v>
      </c>
      <c r="AC55" s="332">
        <v>128</v>
      </c>
      <c r="AD55" s="332">
        <v>8</v>
      </c>
      <c r="AE55" s="332">
        <v>8</v>
      </c>
      <c r="AF55" s="957">
        <v>230.4</v>
      </c>
      <c r="AG55" s="957">
        <v>0</v>
      </c>
      <c r="AH55" s="962">
        <f t="shared" si="2"/>
        <v>230.4</v>
      </c>
      <c r="AI55" s="963">
        <f t="shared" si="1"/>
        <v>246.52800000000002</v>
      </c>
    </row>
    <row r="56" spans="1:35" s="334" customFormat="1">
      <c r="A56" s="961">
        <v>54</v>
      </c>
      <c r="B56" s="331" t="s">
        <v>8</v>
      </c>
      <c r="C56" s="331" t="s">
        <v>6724</v>
      </c>
      <c r="D56" s="331" t="s">
        <v>6604</v>
      </c>
      <c r="E56" s="331" t="s">
        <v>444</v>
      </c>
      <c r="F56" s="331" t="s">
        <v>6605</v>
      </c>
      <c r="G56" s="331" t="s">
        <v>133</v>
      </c>
      <c r="H56" s="331" t="s">
        <v>21</v>
      </c>
      <c r="I56" s="331">
        <v>2000</v>
      </c>
      <c r="J56" s="331" t="s">
        <v>121</v>
      </c>
      <c r="K56" s="331" t="s">
        <v>194</v>
      </c>
      <c r="L56" s="331">
        <v>128</v>
      </c>
      <c r="M56" s="331" t="s">
        <v>113</v>
      </c>
      <c r="N56" s="331" t="s">
        <v>401</v>
      </c>
      <c r="O56" s="331" t="s">
        <v>466</v>
      </c>
      <c r="P56" s="331">
        <v>14</v>
      </c>
      <c r="Q56" s="331" t="s">
        <v>133</v>
      </c>
      <c r="R56" s="331" t="s">
        <v>133</v>
      </c>
      <c r="S56" s="331" t="s">
        <v>6607</v>
      </c>
      <c r="T56" s="331" t="s">
        <v>133</v>
      </c>
      <c r="U56" s="331" t="s">
        <v>6725</v>
      </c>
      <c r="V56" s="331" t="s">
        <v>603</v>
      </c>
      <c r="W56" s="331" t="s">
        <v>603</v>
      </c>
      <c r="X56" s="331" t="s">
        <v>68</v>
      </c>
      <c r="Y56" s="331" t="s">
        <v>68</v>
      </c>
      <c r="Z56" s="331" t="s">
        <v>69</v>
      </c>
      <c r="AA56" s="331" t="s">
        <v>133</v>
      </c>
      <c r="AB56" s="331" t="s">
        <v>247</v>
      </c>
      <c r="AC56" s="332">
        <v>128</v>
      </c>
      <c r="AD56" s="332">
        <v>8</v>
      </c>
      <c r="AE56" s="332">
        <v>8</v>
      </c>
      <c r="AF56" s="957">
        <v>230.4</v>
      </c>
      <c r="AG56" s="957">
        <v>0</v>
      </c>
      <c r="AH56" s="962">
        <f t="shared" si="2"/>
        <v>230.4</v>
      </c>
      <c r="AI56" s="963">
        <f t="shared" si="1"/>
        <v>246.52800000000002</v>
      </c>
    </row>
    <row r="57" spans="1:35" s="334" customFormat="1">
      <c r="A57" s="961">
        <v>55</v>
      </c>
      <c r="B57" s="331" t="s">
        <v>8</v>
      </c>
      <c r="C57" s="331" t="s">
        <v>6726</v>
      </c>
      <c r="D57" s="331" t="s">
        <v>6604</v>
      </c>
      <c r="E57" s="331" t="s">
        <v>444</v>
      </c>
      <c r="F57" s="331" t="s">
        <v>6605</v>
      </c>
      <c r="G57" s="331" t="s">
        <v>133</v>
      </c>
      <c r="H57" s="331" t="s">
        <v>21</v>
      </c>
      <c r="I57" s="331">
        <v>2000</v>
      </c>
      <c r="J57" s="331" t="s">
        <v>121</v>
      </c>
      <c r="K57" s="331" t="s">
        <v>194</v>
      </c>
      <c r="L57" s="331">
        <v>128</v>
      </c>
      <c r="M57" s="331" t="s">
        <v>113</v>
      </c>
      <c r="N57" s="331" t="s">
        <v>401</v>
      </c>
      <c r="O57" s="331" t="s">
        <v>466</v>
      </c>
      <c r="P57" s="331">
        <v>14</v>
      </c>
      <c r="Q57" s="331" t="s">
        <v>133</v>
      </c>
      <c r="R57" s="331" t="s">
        <v>133</v>
      </c>
      <c r="S57" s="331" t="s">
        <v>6607</v>
      </c>
      <c r="T57" s="331" t="s">
        <v>133</v>
      </c>
      <c r="U57" s="331" t="s">
        <v>6727</v>
      </c>
      <c r="V57" s="331" t="s">
        <v>6658</v>
      </c>
      <c r="W57" s="331" t="s">
        <v>603</v>
      </c>
      <c r="X57" s="331" t="s">
        <v>4533</v>
      </c>
      <c r="Y57" s="331" t="s">
        <v>68</v>
      </c>
      <c r="Z57" s="331" t="s">
        <v>69</v>
      </c>
      <c r="AA57" s="331" t="s">
        <v>133</v>
      </c>
      <c r="AB57" s="331" t="s">
        <v>247</v>
      </c>
      <c r="AC57" s="332">
        <v>128</v>
      </c>
      <c r="AD57" s="332">
        <v>8</v>
      </c>
      <c r="AE57" s="332">
        <v>8</v>
      </c>
      <c r="AF57" s="957">
        <v>230.4</v>
      </c>
      <c r="AG57" s="957">
        <v>0</v>
      </c>
      <c r="AH57" s="962">
        <f t="shared" si="2"/>
        <v>230.4</v>
      </c>
      <c r="AI57" s="963">
        <f t="shared" si="1"/>
        <v>246.52800000000002</v>
      </c>
    </row>
    <row r="58" spans="1:35" s="334" customFormat="1">
      <c r="A58" s="961">
        <v>56</v>
      </c>
      <c r="B58" s="331" t="s">
        <v>8</v>
      </c>
      <c r="C58" s="331" t="s">
        <v>6728</v>
      </c>
      <c r="D58" s="331" t="s">
        <v>6604</v>
      </c>
      <c r="E58" s="331" t="s">
        <v>444</v>
      </c>
      <c r="F58" s="331" t="s">
        <v>6605</v>
      </c>
      <c r="G58" s="331" t="s">
        <v>133</v>
      </c>
      <c r="H58" s="331" t="s">
        <v>21</v>
      </c>
      <c r="I58" s="331">
        <v>2000</v>
      </c>
      <c r="J58" s="331" t="s">
        <v>121</v>
      </c>
      <c r="K58" s="331" t="s">
        <v>194</v>
      </c>
      <c r="L58" s="331">
        <v>128</v>
      </c>
      <c r="M58" s="331" t="s">
        <v>113</v>
      </c>
      <c r="N58" s="331" t="s">
        <v>401</v>
      </c>
      <c r="O58" s="331" t="s">
        <v>466</v>
      </c>
      <c r="P58" s="331">
        <v>14</v>
      </c>
      <c r="Q58" s="331" t="s">
        <v>133</v>
      </c>
      <c r="R58" s="331" t="s">
        <v>133</v>
      </c>
      <c r="S58" s="331" t="s">
        <v>6607</v>
      </c>
      <c r="T58" s="331" t="s">
        <v>133</v>
      </c>
      <c r="U58" s="331" t="s">
        <v>6729</v>
      </c>
      <c r="V58" s="331" t="s">
        <v>603</v>
      </c>
      <c r="W58" s="331" t="s">
        <v>603</v>
      </c>
      <c r="X58" s="331" t="s">
        <v>68</v>
      </c>
      <c r="Y58" s="331" t="s">
        <v>68</v>
      </c>
      <c r="Z58" s="331" t="s">
        <v>69</v>
      </c>
      <c r="AA58" s="331" t="s">
        <v>133</v>
      </c>
      <c r="AB58" s="331" t="s">
        <v>247</v>
      </c>
      <c r="AC58" s="332">
        <v>128</v>
      </c>
      <c r="AD58" s="332">
        <v>8</v>
      </c>
      <c r="AE58" s="332">
        <v>8</v>
      </c>
      <c r="AF58" s="957">
        <v>230.4</v>
      </c>
      <c r="AG58" s="957">
        <v>0</v>
      </c>
      <c r="AH58" s="962">
        <f t="shared" si="2"/>
        <v>230.4</v>
      </c>
      <c r="AI58" s="963">
        <f t="shared" si="1"/>
        <v>246.52800000000002</v>
      </c>
    </row>
    <row r="59" spans="1:35" s="334" customFormat="1">
      <c r="A59" s="961">
        <v>57</v>
      </c>
      <c r="B59" s="331" t="s">
        <v>8</v>
      </c>
      <c r="C59" s="331" t="s">
        <v>6730</v>
      </c>
      <c r="D59" s="331" t="s">
        <v>6604</v>
      </c>
      <c r="E59" s="331" t="s">
        <v>444</v>
      </c>
      <c r="F59" s="331" t="s">
        <v>6605</v>
      </c>
      <c r="G59" s="331" t="s">
        <v>133</v>
      </c>
      <c r="H59" s="331" t="s">
        <v>21</v>
      </c>
      <c r="I59" s="331">
        <v>2000</v>
      </c>
      <c r="J59" s="331" t="s">
        <v>121</v>
      </c>
      <c r="K59" s="331" t="s">
        <v>194</v>
      </c>
      <c r="L59" s="331">
        <v>128</v>
      </c>
      <c r="M59" s="331" t="s">
        <v>113</v>
      </c>
      <c r="N59" s="331" t="s">
        <v>401</v>
      </c>
      <c r="O59" s="331" t="s">
        <v>466</v>
      </c>
      <c r="P59" s="331">
        <v>14</v>
      </c>
      <c r="Q59" s="331" t="s">
        <v>133</v>
      </c>
      <c r="R59" s="331" t="s">
        <v>133</v>
      </c>
      <c r="S59" s="331" t="s">
        <v>6607</v>
      </c>
      <c r="T59" s="331" t="s">
        <v>133</v>
      </c>
      <c r="U59" s="331" t="s">
        <v>6731</v>
      </c>
      <c r="V59" s="331" t="s">
        <v>603</v>
      </c>
      <c r="W59" s="331" t="s">
        <v>603</v>
      </c>
      <c r="X59" s="331" t="s">
        <v>68</v>
      </c>
      <c r="Y59" s="331" t="s">
        <v>68</v>
      </c>
      <c r="Z59" s="331" t="s">
        <v>69</v>
      </c>
      <c r="AA59" s="331" t="s">
        <v>133</v>
      </c>
      <c r="AB59" s="331" t="s">
        <v>247</v>
      </c>
      <c r="AC59" s="332">
        <v>128</v>
      </c>
      <c r="AD59" s="332">
        <v>8</v>
      </c>
      <c r="AE59" s="332">
        <v>8</v>
      </c>
      <c r="AF59" s="957">
        <v>230.4</v>
      </c>
      <c r="AG59" s="957">
        <v>0</v>
      </c>
      <c r="AH59" s="962">
        <f t="shared" si="2"/>
        <v>230.4</v>
      </c>
      <c r="AI59" s="963">
        <f t="shared" si="1"/>
        <v>246.52800000000002</v>
      </c>
    </row>
    <row r="60" spans="1:35" s="334" customFormat="1">
      <c r="A60" s="961">
        <v>58</v>
      </c>
      <c r="B60" s="331" t="s">
        <v>8</v>
      </c>
      <c r="C60" s="331" t="s">
        <v>6732</v>
      </c>
      <c r="D60" s="331" t="s">
        <v>6604</v>
      </c>
      <c r="E60" s="331" t="s">
        <v>444</v>
      </c>
      <c r="F60" s="331" t="s">
        <v>6605</v>
      </c>
      <c r="G60" s="331" t="s">
        <v>133</v>
      </c>
      <c r="H60" s="331" t="s">
        <v>21</v>
      </c>
      <c r="I60" s="331">
        <v>2000</v>
      </c>
      <c r="J60" s="331" t="s">
        <v>121</v>
      </c>
      <c r="K60" s="331" t="s">
        <v>194</v>
      </c>
      <c r="L60" s="331">
        <v>128</v>
      </c>
      <c r="M60" s="331" t="s">
        <v>113</v>
      </c>
      <c r="N60" s="331" t="s">
        <v>401</v>
      </c>
      <c r="O60" s="331" t="s">
        <v>466</v>
      </c>
      <c r="P60" s="331">
        <v>14</v>
      </c>
      <c r="Q60" s="331" t="s">
        <v>133</v>
      </c>
      <c r="R60" s="331" t="s">
        <v>133</v>
      </c>
      <c r="S60" s="331" t="s">
        <v>6607</v>
      </c>
      <c r="T60" s="331" t="s">
        <v>133</v>
      </c>
      <c r="U60" s="331" t="s">
        <v>6733</v>
      </c>
      <c r="V60" s="331" t="s">
        <v>603</v>
      </c>
      <c r="W60" s="331" t="s">
        <v>603</v>
      </c>
      <c r="X60" s="331" t="s">
        <v>68</v>
      </c>
      <c r="Y60" s="331" t="s">
        <v>68</v>
      </c>
      <c r="Z60" s="331" t="s">
        <v>69</v>
      </c>
      <c r="AA60" s="331" t="s">
        <v>133</v>
      </c>
      <c r="AB60" s="331" t="s">
        <v>247</v>
      </c>
      <c r="AC60" s="332">
        <v>128</v>
      </c>
      <c r="AD60" s="332">
        <v>8</v>
      </c>
      <c r="AE60" s="332">
        <v>8</v>
      </c>
      <c r="AF60" s="957">
        <v>230.4</v>
      </c>
      <c r="AG60" s="957">
        <v>0</v>
      </c>
      <c r="AH60" s="962">
        <f t="shared" si="2"/>
        <v>230.4</v>
      </c>
      <c r="AI60" s="963">
        <f t="shared" si="1"/>
        <v>246.52800000000002</v>
      </c>
    </row>
    <row r="61" spans="1:35" s="334" customFormat="1">
      <c r="A61" s="961">
        <v>59</v>
      </c>
      <c r="B61" s="331" t="s">
        <v>8</v>
      </c>
      <c r="C61" s="331" t="s">
        <v>6734</v>
      </c>
      <c r="D61" s="331" t="s">
        <v>6604</v>
      </c>
      <c r="E61" s="331" t="s">
        <v>444</v>
      </c>
      <c r="F61" s="331" t="s">
        <v>6605</v>
      </c>
      <c r="G61" s="331" t="s">
        <v>133</v>
      </c>
      <c r="H61" s="331" t="s">
        <v>21</v>
      </c>
      <c r="I61" s="331">
        <v>2000</v>
      </c>
      <c r="J61" s="331" t="s">
        <v>121</v>
      </c>
      <c r="K61" s="331" t="s">
        <v>194</v>
      </c>
      <c r="L61" s="331">
        <v>128</v>
      </c>
      <c r="M61" s="331" t="s">
        <v>113</v>
      </c>
      <c r="N61" s="331" t="s">
        <v>401</v>
      </c>
      <c r="O61" s="331" t="s">
        <v>466</v>
      </c>
      <c r="P61" s="331">
        <v>14</v>
      </c>
      <c r="Q61" s="331" t="s">
        <v>133</v>
      </c>
      <c r="R61" s="331" t="s">
        <v>133</v>
      </c>
      <c r="S61" s="331" t="s">
        <v>6607</v>
      </c>
      <c r="T61" s="331" t="s">
        <v>133</v>
      </c>
      <c r="U61" s="331" t="s">
        <v>6735</v>
      </c>
      <c r="V61" s="331" t="s">
        <v>603</v>
      </c>
      <c r="W61" s="331" t="s">
        <v>603</v>
      </c>
      <c r="X61" s="331" t="s">
        <v>68</v>
      </c>
      <c r="Y61" s="331" t="s">
        <v>68</v>
      </c>
      <c r="Z61" s="331" t="s">
        <v>69</v>
      </c>
      <c r="AA61" s="331" t="s">
        <v>133</v>
      </c>
      <c r="AB61" s="331" t="s">
        <v>247</v>
      </c>
      <c r="AC61" s="332">
        <v>128</v>
      </c>
      <c r="AD61" s="332">
        <v>8</v>
      </c>
      <c r="AE61" s="332">
        <v>8</v>
      </c>
      <c r="AF61" s="957">
        <v>230.4</v>
      </c>
      <c r="AG61" s="957">
        <v>0</v>
      </c>
      <c r="AH61" s="962">
        <f t="shared" si="2"/>
        <v>230.4</v>
      </c>
      <c r="AI61" s="963">
        <f t="shared" si="1"/>
        <v>246.52800000000002</v>
      </c>
    </row>
    <row r="62" spans="1:35" s="334" customFormat="1">
      <c r="A62" s="961">
        <v>60</v>
      </c>
      <c r="B62" s="331" t="s">
        <v>8</v>
      </c>
      <c r="C62" s="331" t="s">
        <v>6736</v>
      </c>
      <c r="D62" s="331" t="s">
        <v>6604</v>
      </c>
      <c r="E62" s="331" t="s">
        <v>444</v>
      </c>
      <c r="F62" s="331" t="s">
        <v>6605</v>
      </c>
      <c r="G62" s="331" t="s">
        <v>133</v>
      </c>
      <c r="H62" s="331" t="s">
        <v>21</v>
      </c>
      <c r="I62" s="331">
        <v>2000</v>
      </c>
      <c r="J62" s="331" t="s">
        <v>121</v>
      </c>
      <c r="K62" s="331" t="s">
        <v>194</v>
      </c>
      <c r="L62" s="331">
        <v>128</v>
      </c>
      <c r="M62" s="331" t="s">
        <v>113</v>
      </c>
      <c r="N62" s="331" t="s">
        <v>401</v>
      </c>
      <c r="O62" s="331" t="s">
        <v>466</v>
      </c>
      <c r="P62" s="331">
        <v>14</v>
      </c>
      <c r="Q62" s="331" t="s">
        <v>133</v>
      </c>
      <c r="R62" s="331" t="s">
        <v>133</v>
      </c>
      <c r="S62" s="331" t="s">
        <v>6607</v>
      </c>
      <c r="T62" s="331" t="s">
        <v>133</v>
      </c>
      <c r="U62" s="331" t="s">
        <v>6737</v>
      </c>
      <c r="V62" s="331" t="s">
        <v>603</v>
      </c>
      <c r="W62" s="331" t="s">
        <v>603</v>
      </c>
      <c r="X62" s="331" t="s">
        <v>68</v>
      </c>
      <c r="Y62" s="331" t="s">
        <v>68</v>
      </c>
      <c r="Z62" s="331" t="s">
        <v>69</v>
      </c>
      <c r="AA62" s="331" t="s">
        <v>133</v>
      </c>
      <c r="AB62" s="331" t="s">
        <v>247</v>
      </c>
      <c r="AC62" s="332">
        <v>128</v>
      </c>
      <c r="AD62" s="332">
        <v>8</v>
      </c>
      <c r="AE62" s="332">
        <v>8</v>
      </c>
      <c r="AF62" s="957">
        <v>230.4</v>
      </c>
      <c r="AG62" s="957">
        <v>0</v>
      </c>
      <c r="AH62" s="962">
        <f t="shared" si="2"/>
        <v>230.4</v>
      </c>
      <c r="AI62" s="963">
        <f t="shared" si="1"/>
        <v>246.52800000000002</v>
      </c>
    </row>
    <row r="63" spans="1:35" s="334" customFormat="1">
      <c r="A63" s="961">
        <v>61</v>
      </c>
      <c r="B63" s="331" t="s">
        <v>8</v>
      </c>
      <c r="C63" s="331" t="s">
        <v>6738</v>
      </c>
      <c r="D63" s="331" t="s">
        <v>6604</v>
      </c>
      <c r="E63" s="331" t="s">
        <v>444</v>
      </c>
      <c r="F63" s="331" t="s">
        <v>6605</v>
      </c>
      <c r="G63" s="331" t="s">
        <v>133</v>
      </c>
      <c r="H63" s="331" t="s">
        <v>21</v>
      </c>
      <c r="I63" s="331">
        <v>2000</v>
      </c>
      <c r="J63" s="331" t="s">
        <v>121</v>
      </c>
      <c r="K63" s="331" t="s">
        <v>194</v>
      </c>
      <c r="L63" s="331">
        <v>128</v>
      </c>
      <c r="M63" s="331" t="s">
        <v>113</v>
      </c>
      <c r="N63" s="331" t="s">
        <v>401</v>
      </c>
      <c r="O63" s="331" t="s">
        <v>466</v>
      </c>
      <c r="P63" s="331">
        <v>14</v>
      </c>
      <c r="Q63" s="331" t="s">
        <v>133</v>
      </c>
      <c r="R63" s="331" t="s">
        <v>133</v>
      </c>
      <c r="S63" s="331" t="s">
        <v>6607</v>
      </c>
      <c r="T63" s="331" t="s">
        <v>133</v>
      </c>
      <c r="U63" s="331" t="s">
        <v>6739</v>
      </c>
      <c r="V63" s="331" t="s">
        <v>603</v>
      </c>
      <c r="W63" s="331" t="s">
        <v>603</v>
      </c>
      <c r="X63" s="331" t="s">
        <v>68</v>
      </c>
      <c r="Y63" s="331" t="s">
        <v>68</v>
      </c>
      <c r="Z63" s="331" t="s">
        <v>69</v>
      </c>
      <c r="AA63" s="331" t="s">
        <v>133</v>
      </c>
      <c r="AB63" s="331" t="s">
        <v>247</v>
      </c>
      <c r="AC63" s="332">
        <v>128</v>
      </c>
      <c r="AD63" s="332">
        <v>8</v>
      </c>
      <c r="AE63" s="332">
        <v>8</v>
      </c>
      <c r="AF63" s="957">
        <v>230.4</v>
      </c>
      <c r="AG63" s="957">
        <v>0</v>
      </c>
      <c r="AH63" s="962">
        <f t="shared" si="2"/>
        <v>230.4</v>
      </c>
      <c r="AI63" s="963">
        <f t="shared" si="1"/>
        <v>246.52800000000002</v>
      </c>
    </row>
    <row r="64" spans="1:35" s="334" customFormat="1">
      <c r="A64" s="961">
        <v>62</v>
      </c>
      <c r="B64" s="331" t="s">
        <v>8</v>
      </c>
      <c r="C64" s="331" t="s">
        <v>6740</v>
      </c>
      <c r="D64" s="331" t="s">
        <v>6604</v>
      </c>
      <c r="E64" s="331" t="s">
        <v>444</v>
      </c>
      <c r="F64" s="331" t="s">
        <v>6605</v>
      </c>
      <c r="G64" s="331" t="s">
        <v>133</v>
      </c>
      <c r="H64" s="331" t="s">
        <v>21</v>
      </c>
      <c r="I64" s="331">
        <v>2000</v>
      </c>
      <c r="J64" s="331" t="s">
        <v>121</v>
      </c>
      <c r="K64" s="331" t="s">
        <v>194</v>
      </c>
      <c r="L64" s="331">
        <v>128</v>
      </c>
      <c r="M64" s="331" t="s">
        <v>113</v>
      </c>
      <c r="N64" s="331" t="s">
        <v>401</v>
      </c>
      <c r="O64" s="331" t="s">
        <v>466</v>
      </c>
      <c r="P64" s="331">
        <v>14</v>
      </c>
      <c r="Q64" s="331" t="s">
        <v>133</v>
      </c>
      <c r="R64" s="331" t="s">
        <v>133</v>
      </c>
      <c r="S64" s="331" t="s">
        <v>6607</v>
      </c>
      <c r="T64" s="331" t="s">
        <v>133</v>
      </c>
      <c r="U64" s="331" t="s">
        <v>6741</v>
      </c>
      <c r="V64" s="331" t="s">
        <v>603</v>
      </c>
      <c r="W64" s="331" t="s">
        <v>603</v>
      </c>
      <c r="X64" s="331" t="s">
        <v>68</v>
      </c>
      <c r="Y64" s="331" t="s">
        <v>68</v>
      </c>
      <c r="Z64" s="331" t="s">
        <v>69</v>
      </c>
      <c r="AA64" s="331" t="s">
        <v>133</v>
      </c>
      <c r="AB64" s="331" t="s">
        <v>247</v>
      </c>
      <c r="AC64" s="332">
        <v>128</v>
      </c>
      <c r="AD64" s="332">
        <v>8</v>
      </c>
      <c r="AE64" s="332">
        <v>8</v>
      </c>
      <c r="AF64" s="957">
        <v>230.4</v>
      </c>
      <c r="AG64" s="957">
        <v>0</v>
      </c>
      <c r="AH64" s="962">
        <f t="shared" si="2"/>
        <v>230.4</v>
      </c>
      <c r="AI64" s="963">
        <f t="shared" si="1"/>
        <v>246.52800000000002</v>
      </c>
    </row>
    <row r="65" spans="1:35" s="334" customFormat="1">
      <c r="A65" s="961">
        <v>63</v>
      </c>
      <c r="B65" s="331" t="s">
        <v>8</v>
      </c>
      <c r="C65" s="331" t="s">
        <v>6742</v>
      </c>
      <c r="D65" s="331" t="s">
        <v>6604</v>
      </c>
      <c r="E65" s="331" t="s">
        <v>444</v>
      </c>
      <c r="F65" s="331" t="s">
        <v>6605</v>
      </c>
      <c r="G65" s="331" t="s">
        <v>133</v>
      </c>
      <c r="H65" s="331" t="s">
        <v>21</v>
      </c>
      <c r="I65" s="331">
        <v>2000</v>
      </c>
      <c r="J65" s="331" t="s">
        <v>121</v>
      </c>
      <c r="K65" s="331" t="s">
        <v>194</v>
      </c>
      <c r="L65" s="331">
        <v>128</v>
      </c>
      <c r="M65" s="331" t="s">
        <v>113</v>
      </c>
      <c r="N65" s="331" t="s">
        <v>401</v>
      </c>
      <c r="O65" s="331" t="s">
        <v>466</v>
      </c>
      <c r="P65" s="331">
        <v>14</v>
      </c>
      <c r="Q65" s="331" t="s">
        <v>133</v>
      </c>
      <c r="R65" s="331" t="s">
        <v>133</v>
      </c>
      <c r="S65" s="331" t="s">
        <v>6607</v>
      </c>
      <c r="T65" s="331" t="s">
        <v>133</v>
      </c>
      <c r="U65" s="331" t="s">
        <v>6743</v>
      </c>
      <c r="V65" s="331" t="s">
        <v>603</v>
      </c>
      <c r="W65" s="331" t="s">
        <v>603</v>
      </c>
      <c r="X65" s="331" t="s">
        <v>68</v>
      </c>
      <c r="Y65" s="331" t="s">
        <v>68</v>
      </c>
      <c r="Z65" s="331" t="s">
        <v>69</v>
      </c>
      <c r="AA65" s="331" t="s">
        <v>133</v>
      </c>
      <c r="AB65" s="331" t="s">
        <v>247</v>
      </c>
      <c r="AC65" s="332">
        <v>128</v>
      </c>
      <c r="AD65" s="332">
        <v>8</v>
      </c>
      <c r="AE65" s="332">
        <v>8</v>
      </c>
      <c r="AF65" s="957">
        <v>230.4</v>
      </c>
      <c r="AG65" s="957">
        <v>0</v>
      </c>
      <c r="AH65" s="962">
        <f t="shared" si="2"/>
        <v>230.4</v>
      </c>
      <c r="AI65" s="963">
        <f t="shared" si="1"/>
        <v>246.52800000000002</v>
      </c>
    </row>
    <row r="66" spans="1:35" s="334" customFormat="1">
      <c r="A66" s="961">
        <v>64</v>
      </c>
      <c r="B66" s="331" t="s">
        <v>8</v>
      </c>
      <c r="C66" s="331" t="s">
        <v>6744</v>
      </c>
      <c r="D66" s="331" t="s">
        <v>6604</v>
      </c>
      <c r="E66" s="331" t="s">
        <v>444</v>
      </c>
      <c r="F66" s="331" t="s">
        <v>6605</v>
      </c>
      <c r="G66" s="331" t="s">
        <v>133</v>
      </c>
      <c r="H66" s="331" t="s">
        <v>21</v>
      </c>
      <c r="I66" s="331">
        <v>2000</v>
      </c>
      <c r="J66" s="331" t="s">
        <v>121</v>
      </c>
      <c r="K66" s="331" t="s">
        <v>194</v>
      </c>
      <c r="L66" s="331">
        <v>128</v>
      </c>
      <c r="M66" s="331" t="s">
        <v>113</v>
      </c>
      <c r="N66" s="331" t="s">
        <v>401</v>
      </c>
      <c r="O66" s="331" t="s">
        <v>466</v>
      </c>
      <c r="P66" s="331">
        <v>14</v>
      </c>
      <c r="Q66" s="331" t="s">
        <v>133</v>
      </c>
      <c r="R66" s="331" t="s">
        <v>133</v>
      </c>
      <c r="S66" s="331" t="s">
        <v>6607</v>
      </c>
      <c r="T66" s="331" t="s">
        <v>133</v>
      </c>
      <c r="U66" s="331" t="s">
        <v>6745</v>
      </c>
      <c r="V66" s="331" t="s">
        <v>603</v>
      </c>
      <c r="W66" s="331" t="s">
        <v>603</v>
      </c>
      <c r="X66" s="331" t="s">
        <v>68</v>
      </c>
      <c r="Y66" s="331" t="s">
        <v>68</v>
      </c>
      <c r="Z66" s="331" t="s">
        <v>69</v>
      </c>
      <c r="AA66" s="331" t="s">
        <v>133</v>
      </c>
      <c r="AB66" s="331" t="s">
        <v>247</v>
      </c>
      <c r="AC66" s="332">
        <v>128</v>
      </c>
      <c r="AD66" s="332">
        <v>8</v>
      </c>
      <c r="AE66" s="332">
        <v>8</v>
      </c>
      <c r="AF66" s="957">
        <v>230.4</v>
      </c>
      <c r="AG66" s="957">
        <v>0</v>
      </c>
      <c r="AH66" s="962">
        <f t="shared" si="2"/>
        <v>230.4</v>
      </c>
      <c r="AI66" s="963">
        <f t="shared" si="1"/>
        <v>246.52800000000002</v>
      </c>
    </row>
    <row r="67" spans="1:35" s="334" customFormat="1">
      <c r="A67" s="961">
        <v>65</v>
      </c>
      <c r="B67" s="331" t="s">
        <v>8</v>
      </c>
      <c r="C67" s="331" t="s">
        <v>6746</v>
      </c>
      <c r="D67" s="331" t="s">
        <v>6604</v>
      </c>
      <c r="E67" s="331" t="s">
        <v>444</v>
      </c>
      <c r="F67" s="331" t="s">
        <v>6605</v>
      </c>
      <c r="G67" s="331" t="s">
        <v>133</v>
      </c>
      <c r="H67" s="331" t="s">
        <v>21</v>
      </c>
      <c r="I67" s="331">
        <v>2000</v>
      </c>
      <c r="J67" s="331" t="s">
        <v>121</v>
      </c>
      <c r="K67" s="331" t="s">
        <v>194</v>
      </c>
      <c r="L67" s="331">
        <v>250</v>
      </c>
      <c r="M67" s="331" t="s">
        <v>113</v>
      </c>
      <c r="N67" s="331" t="s">
        <v>401</v>
      </c>
      <c r="O67" s="331" t="s">
        <v>466</v>
      </c>
      <c r="P67" s="331">
        <v>14</v>
      </c>
      <c r="Q67" s="331" t="s">
        <v>133</v>
      </c>
      <c r="R67" s="331" t="s">
        <v>133</v>
      </c>
      <c r="S67" s="331" t="s">
        <v>6607</v>
      </c>
      <c r="T67" s="331" t="s">
        <v>133</v>
      </c>
      <c r="U67" s="331" t="s">
        <v>6747</v>
      </c>
      <c r="V67" s="331" t="s">
        <v>603</v>
      </c>
      <c r="W67" s="331" t="s">
        <v>603</v>
      </c>
      <c r="X67" s="331" t="s">
        <v>68</v>
      </c>
      <c r="Y67" s="331" t="s">
        <v>68</v>
      </c>
      <c r="Z67" s="331" t="s">
        <v>69</v>
      </c>
      <c r="AA67" s="331" t="s">
        <v>133</v>
      </c>
      <c r="AB67" s="331" t="s">
        <v>247</v>
      </c>
      <c r="AC67" s="332">
        <v>128</v>
      </c>
      <c r="AD67" s="332">
        <v>8</v>
      </c>
      <c r="AE67" s="332">
        <v>0</v>
      </c>
      <c r="AF67" s="957">
        <v>217.60000000000002</v>
      </c>
      <c r="AG67" s="957">
        <v>0</v>
      </c>
      <c r="AH67" s="962">
        <f t="shared" ref="AH67:AH75" si="3">AF67-AG67</f>
        <v>217.60000000000002</v>
      </c>
      <c r="AI67" s="963">
        <f t="shared" si="1"/>
        <v>232.83200000000005</v>
      </c>
    </row>
    <row r="68" spans="1:35" s="334" customFormat="1">
      <c r="A68" s="961">
        <v>66</v>
      </c>
      <c r="B68" s="331" t="s">
        <v>8</v>
      </c>
      <c r="C68" s="331" t="s">
        <v>6748</v>
      </c>
      <c r="D68" s="331" t="s">
        <v>6604</v>
      </c>
      <c r="E68" s="331" t="s">
        <v>409</v>
      </c>
      <c r="F68" s="331" t="s">
        <v>6605</v>
      </c>
      <c r="G68" s="331" t="s">
        <v>133</v>
      </c>
      <c r="H68" s="331" t="s">
        <v>21</v>
      </c>
      <c r="I68" s="331">
        <v>2000</v>
      </c>
      <c r="J68" s="331" t="s">
        <v>121</v>
      </c>
      <c r="K68" s="331" t="s">
        <v>194</v>
      </c>
      <c r="L68" s="331" t="s">
        <v>386</v>
      </c>
      <c r="M68" s="331" t="s">
        <v>113</v>
      </c>
      <c r="N68" s="331" t="s">
        <v>1278</v>
      </c>
      <c r="O68" s="331" t="s">
        <v>466</v>
      </c>
      <c r="P68" s="331">
        <v>14</v>
      </c>
      <c r="Q68" s="331" t="s">
        <v>133</v>
      </c>
      <c r="R68" s="331" t="s">
        <v>133</v>
      </c>
      <c r="S68" s="331" t="s">
        <v>6607</v>
      </c>
      <c r="T68" s="331" t="s">
        <v>133</v>
      </c>
      <c r="U68" s="331" t="s">
        <v>6749</v>
      </c>
      <c r="V68" s="331" t="s">
        <v>603</v>
      </c>
      <c r="W68" s="331" t="s">
        <v>603</v>
      </c>
      <c r="X68" s="331" t="s">
        <v>68</v>
      </c>
      <c r="Y68" s="331" t="s">
        <v>68</v>
      </c>
      <c r="Z68" s="331" t="s">
        <v>69</v>
      </c>
      <c r="AA68" s="331" t="s">
        <v>133</v>
      </c>
      <c r="AB68" s="331" t="s">
        <v>247</v>
      </c>
      <c r="AC68" s="332">
        <v>128</v>
      </c>
      <c r="AD68" s="332">
        <v>8</v>
      </c>
      <c r="AE68" s="332">
        <v>8</v>
      </c>
      <c r="AF68" s="957">
        <v>230.4</v>
      </c>
      <c r="AG68" s="957">
        <v>0</v>
      </c>
      <c r="AH68" s="962">
        <f t="shared" si="3"/>
        <v>230.4</v>
      </c>
      <c r="AI68" s="963">
        <f t="shared" ref="AI68:AI75" si="4">AF68*1.07</f>
        <v>246.52800000000002</v>
      </c>
    </row>
    <row r="69" spans="1:35" s="334" customFormat="1">
      <c r="A69" s="961">
        <v>67</v>
      </c>
      <c r="B69" s="331" t="s">
        <v>8</v>
      </c>
      <c r="C69" s="331" t="s">
        <v>6750</v>
      </c>
      <c r="D69" s="331" t="s">
        <v>6604</v>
      </c>
      <c r="E69" s="331" t="s">
        <v>409</v>
      </c>
      <c r="F69" s="331" t="s">
        <v>6605</v>
      </c>
      <c r="G69" s="331" t="s">
        <v>133</v>
      </c>
      <c r="H69" s="331" t="s">
        <v>21</v>
      </c>
      <c r="I69" s="331">
        <v>2000</v>
      </c>
      <c r="J69" s="331" t="s">
        <v>121</v>
      </c>
      <c r="K69" s="331" t="s">
        <v>190</v>
      </c>
      <c r="L69" s="331" t="s">
        <v>386</v>
      </c>
      <c r="M69" s="331" t="s">
        <v>113</v>
      </c>
      <c r="N69" s="331" t="s">
        <v>1278</v>
      </c>
      <c r="O69" s="331" t="s">
        <v>466</v>
      </c>
      <c r="P69" s="331">
        <v>14</v>
      </c>
      <c r="Q69" s="331" t="s">
        <v>133</v>
      </c>
      <c r="R69" s="331" t="s">
        <v>133</v>
      </c>
      <c r="S69" s="331" t="s">
        <v>6607</v>
      </c>
      <c r="T69" s="331" t="s">
        <v>133</v>
      </c>
      <c r="U69" s="331" t="s">
        <v>6751</v>
      </c>
      <c r="V69" s="331" t="s">
        <v>6639</v>
      </c>
      <c r="W69" s="331" t="s">
        <v>603</v>
      </c>
      <c r="X69" s="331" t="s">
        <v>612</v>
      </c>
      <c r="Y69" s="331" t="s">
        <v>68</v>
      </c>
      <c r="Z69" s="331" t="s">
        <v>69</v>
      </c>
      <c r="AA69" s="331" t="s">
        <v>133</v>
      </c>
      <c r="AB69" s="331" t="s">
        <v>247</v>
      </c>
      <c r="AC69" s="332">
        <v>128</v>
      </c>
      <c r="AD69" s="332">
        <v>8</v>
      </c>
      <c r="AE69" s="332">
        <v>8</v>
      </c>
      <c r="AF69" s="957">
        <v>230.4</v>
      </c>
      <c r="AG69" s="957">
        <v>0</v>
      </c>
      <c r="AH69" s="962">
        <f t="shared" si="3"/>
        <v>230.4</v>
      </c>
      <c r="AI69" s="963">
        <f t="shared" si="4"/>
        <v>246.52800000000002</v>
      </c>
    </row>
    <row r="70" spans="1:35" s="334" customFormat="1">
      <c r="A70" s="961">
        <v>68</v>
      </c>
      <c r="B70" s="331" t="s">
        <v>8</v>
      </c>
      <c r="C70" s="331" t="s">
        <v>6752</v>
      </c>
      <c r="D70" s="331" t="s">
        <v>6604</v>
      </c>
      <c r="E70" s="331" t="s">
        <v>409</v>
      </c>
      <c r="F70" s="331" t="s">
        <v>6605</v>
      </c>
      <c r="G70" s="331" t="s">
        <v>133</v>
      </c>
      <c r="H70" s="331" t="s">
        <v>21</v>
      </c>
      <c r="I70" s="331">
        <v>2000</v>
      </c>
      <c r="J70" s="331" t="s">
        <v>121</v>
      </c>
      <c r="K70" s="331" t="s">
        <v>194</v>
      </c>
      <c r="L70" s="331" t="s">
        <v>386</v>
      </c>
      <c r="M70" s="331" t="s">
        <v>113</v>
      </c>
      <c r="N70" s="331" t="s">
        <v>1278</v>
      </c>
      <c r="O70" s="331" t="s">
        <v>466</v>
      </c>
      <c r="P70" s="331">
        <v>14</v>
      </c>
      <c r="Q70" s="331" t="s">
        <v>133</v>
      </c>
      <c r="R70" s="331" t="s">
        <v>133</v>
      </c>
      <c r="S70" s="331" t="s">
        <v>6607</v>
      </c>
      <c r="T70" s="331" t="s">
        <v>133</v>
      </c>
      <c r="U70" s="331" t="s">
        <v>6753</v>
      </c>
      <c r="V70" s="331" t="s">
        <v>603</v>
      </c>
      <c r="W70" s="331" t="s">
        <v>603</v>
      </c>
      <c r="X70" s="331" t="s">
        <v>68</v>
      </c>
      <c r="Y70" s="331" t="s">
        <v>68</v>
      </c>
      <c r="Z70" s="331" t="s">
        <v>69</v>
      </c>
      <c r="AA70" s="331" t="s">
        <v>133</v>
      </c>
      <c r="AB70" s="331" t="s">
        <v>247</v>
      </c>
      <c r="AC70" s="332">
        <v>128</v>
      </c>
      <c r="AD70" s="332">
        <v>8</v>
      </c>
      <c r="AE70" s="332">
        <v>8</v>
      </c>
      <c r="AF70" s="957">
        <v>230.4</v>
      </c>
      <c r="AG70" s="957">
        <v>0</v>
      </c>
      <c r="AH70" s="962">
        <f t="shared" si="3"/>
        <v>230.4</v>
      </c>
      <c r="AI70" s="963">
        <f t="shared" si="4"/>
        <v>246.52800000000002</v>
      </c>
    </row>
    <row r="71" spans="1:35" s="334" customFormat="1">
      <c r="A71" s="961">
        <v>69</v>
      </c>
      <c r="B71" s="331" t="s">
        <v>8</v>
      </c>
      <c r="C71" s="331" t="s">
        <v>6754</v>
      </c>
      <c r="D71" s="331" t="s">
        <v>6604</v>
      </c>
      <c r="E71" s="331" t="s">
        <v>409</v>
      </c>
      <c r="F71" s="331" t="s">
        <v>6605</v>
      </c>
      <c r="G71" s="331" t="s">
        <v>133</v>
      </c>
      <c r="H71" s="331" t="s">
        <v>21</v>
      </c>
      <c r="I71" s="331">
        <v>2000</v>
      </c>
      <c r="J71" s="331" t="s">
        <v>121</v>
      </c>
      <c r="K71" s="331" t="s">
        <v>194</v>
      </c>
      <c r="L71" s="331" t="s">
        <v>386</v>
      </c>
      <c r="M71" s="331" t="s">
        <v>113</v>
      </c>
      <c r="N71" s="331" t="s">
        <v>1278</v>
      </c>
      <c r="O71" s="331" t="s">
        <v>466</v>
      </c>
      <c r="P71" s="331">
        <v>14</v>
      </c>
      <c r="Q71" s="331" t="s">
        <v>133</v>
      </c>
      <c r="R71" s="331" t="s">
        <v>133</v>
      </c>
      <c r="S71" s="331" t="s">
        <v>6607</v>
      </c>
      <c r="T71" s="331" t="s">
        <v>133</v>
      </c>
      <c r="U71" s="331" t="s">
        <v>6755</v>
      </c>
      <c r="V71" s="331" t="s">
        <v>6707</v>
      </c>
      <c r="W71" s="331" t="s">
        <v>603</v>
      </c>
      <c r="X71" s="331" t="s">
        <v>612</v>
      </c>
      <c r="Y71" s="331" t="s">
        <v>68</v>
      </c>
      <c r="Z71" s="331" t="s">
        <v>69</v>
      </c>
      <c r="AA71" s="331" t="s">
        <v>133</v>
      </c>
      <c r="AB71" s="331" t="s">
        <v>247</v>
      </c>
      <c r="AC71" s="332">
        <v>128</v>
      </c>
      <c r="AD71" s="332">
        <v>8</v>
      </c>
      <c r="AE71" s="332">
        <v>8</v>
      </c>
      <c r="AF71" s="957">
        <v>230.4</v>
      </c>
      <c r="AG71" s="957">
        <v>0</v>
      </c>
      <c r="AH71" s="962">
        <f t="shared" si="3"/>
        <v>230.4</v>
      </c>
      <c r="AI71" s="963">
        <f t="shared" si="4"/>
        <v>246.52800000000002</v>
      </c>
    </row>
    <row r="72" spans="1:35" s="334" customFormat="1">
      <c r="A72" s="961">
        <v>70</v>
      </c>
      <c r="B72" s="331" t="s">
        <v>8</v>
      </c>
      <c r="C72" s="331" t="s">
        <v>6756</v>
      </c>
      <c r="D72" s="331" t="s">
        <v>6604</v>
      </c>
      <c r="E72" s="331" t="s">
        <v>430</v>
      </c>
      <c r="F72" s="331" t="s">
        <v>6605</v>
      </c>
      <c r="G72" s="331" t="s">
        <v>133</v>
      </c>
      <c r="H72" s="331" t="s">
        <v>21</v>
      </c>
      <c r="I72" s="331">
        <v>2000</v>
      </c>
      <c r="J72" s="331" t="s">
        <v>121</v>
      </c>
      <c r="K72" s="331" t="s">
        <v>194</v>
      </c>
      <c r="L72" s="331" t="s">
        <v>386</v>
      </c>
      <c r="M72" s="331" t="s">
        <v>113</v>
      </c>
      <c r="N72" s="331" t="s">
        <v>6606</v>
      </c>
      <c r="O72" s="331" t="s">
        <v>466</v>
      </c>
      <c r="P72" s="331">
        <v>14</v>
      </c>
      <c r="Q72" s="331" t="s">
        <v>133</v>
      </c>
      <c r="R72" s="331" t="s">
        <v>133</v>
      </c>
      <c r="S72" s="331" t="s">
        <v>6607</v>
      </c>
      <c r="T72" s="331" t="s">
        <v>375</v>
      </c>
      <c r="U72" s="331" t="s">
        <v>6757</v>
      </c>
      <c r="V72" s="331" t="s">
        <v>6758</v>
      </c>
      <c r="W72" s="331" t="s">
        <v>603</v>
      </c>
      <c r="X72" s="331" t="s">
        <v>3598</v>
      </c>
      <c r="Y72" s="331" t="s">
        <v>68</v>
      </c>
      <c r="Z72" s="331" t="s">
        <v>69</v>
      </c>
      <c r="AA72" s="331" t="s">
        <v>133</v>
      </c>
      <c r="AB72" s="331" t="s">
        <v>247</v>
      </c>
      <c r="AC72" s="332">
        <v>128</v>
      </c>
      <c r="AD72" s="332">
        <v>8</v>
      </c>
      <c r="AE72" s="332">
        <v>8</v>
      </c>
      <c r="AF72" s="957">
        <v>230.4</v>
      </c>
      <c r="AG72" s="957">
        <v>0</v>
      </c>
      <c r="AH72" s="962">
        <f t="shared" si="3"/>
        <v>230.4</v>
      </c>
      <c r="AI72" s="963">
        <f t="shared" si="4"/>
        <v>246.52800000000002</v>
      </c>
    </row>
    <row r="73" spans="1:35" s="334" customFormat="1">
      <c r="A73" s="961">
        <v>71</v>
      </c>
      <c r="B73" s="331" t="s">
        <v>8</v>
      </c>
      <c r="C73" s="331" t="s">
        <v>6759</v>
      </c>
      <c r="D73" s="331" t="s">
        <v>6604</v>
      </c>
      <c r="E73" s="331" t="s">
        <v>430</v>
      </c>
      <c r="F73" s="331" t="s">
        <v>6605</v>
      </c>
      <c r="G73" s="331" t="s">
        <v>133</v>
      </c>
      <c r="H73" s="331" t="s">
        <v>21</v>
      </c>
      <c r="I73" s="331">
        <v>2000</v>
      </c>
      <c r="J73" s="331" t="s">
        <v>121</v>
      </c>
      <c r="K73" s="331" t="s">
        <v>194</v>
      </c>
      <c r="L73" s="331" t="s">
        <v>386</v>
      </c>
      <c r="M73" s="331" t="s">
        <v>113</v>
      </c>
      <c r="N73" s="331" t="s">
        <v>6606</v>
      </c>
      <c r="O73" s="331" t="s">
        <v>466</v>
      </c>
      <c r="P73" s="331">
        <v>14</v>
      </c>
      <c r="Q73" s="331" t="s">
        <v>133</v>
      </c>
      <c r="R73" s="331" t="s">
        <v>133</v>
      </c>
      <c r="S73" s="331" t="s">
        <v>6607</v>
      </c>
      <c r="T73" s="331" t="s">
        <v>375</v>
      </c>
      <c r="U73" s="331" t="s">
        <v>6760</v>
      </c>
      <c r="V73" s="331" t="s">
        <v>603</v>
      </c>
      <c r="W73" s="331" t="s">
        <v>603</v>
      </c>
      <c r="X73" s="331" t="s">
        <v>68</v>
      </c>
      <c r="Y73" s="331" t="s">
        <v>68</v>
      </c>
      <c r="Z73" s="331" t="s">
        <v>69</v>
      </c>
      <c r="AA73" s="331" t="s">
        <v>133</v>
      </c>
      <c r="AB73" s="331" t="s">
        <v>247</v>
      </c>
      <c r="AC73" s="332">
        <v>128</v>
      </c>
      <c r="AD73" s="332">
        <v>8</v>
      </c>
      <c r="AE73" s="332">
        <v>8</v>
      </c>
      <c r="AF73" s="957">
        <v>230.4</v>
      </c>
      <c r="AG73" s="957">
        <v>0</v>
      </c>
      <c r="AH73" s="962">
        <f t="shared" si="3"/>
        <v>230.4</v>
      </c>
      <c r="AI73" s="963">
        <f t="shared" si="4"/>
        <v>246.52800000000002</v>
      </c>
    </row>
    <row r="74" spans="1:35" s="334" customFormat="1">
      <c r="A74" s="961">
        <v>72</v>
      </c>
      <c r="B74" s="331" t="s">
        <v>8</v>
      </c>
      <c r="C74" s="331" t="s">
        <v>6761</v>
      </c>
      <c r="D74" s="331" t="s">
        <v>6604</v>
      </c>
      <c r="E74" s="331" t="s">
        <v>430</v>
      </c>
      <c r="F74" s="331" t="s">
        <v>6605</v>
      </c>
      <c r="G74" s="331" t="s">
        <v>133</v>
      </c>
      <c r="H74" s="331" t="s">
        <v>21</v>
      </c>
      <c r="I74" s="331">
        <v>2000</v>
      </c>
      <c r="J74" s="331" t="s">
        <v>121</v>
      </c>
      <c r="K74" s="331" t="s">
        <v>194</v>
      </c>
      <c r="L74" s="331" t="s">
        <v>386</v>
      </c>
      <c r="M74" s="331" t="s">
        <v>113</v>
      </c>
      <c r="N74" s="331" t="s">
        <v>6606</v>
      </c>
      <c r="O74" s="331" t="s">
        <v>466</v>
      </c>
      <c r="P74" s="331">
        <v>14</v>
      </c>
      <c r="Q74" s="331" t="s">
        <v>133</v>
      </c>
      <c r="R74" s="331" t="s">
        <v>133</v>
      </c>
      <c r="S74" s="331" t="s">
        <v>6607</v>
      </c>
      <c r="T74" s="331" t="s">
        <v>375</v>
      </c>
      <c r="U74" s="331" t="s">
        <v>6762</v>
      </c>
      <c r="V74" s="331" t="s">
        <v>603</v>
      </c>
      <c r="W74" s="331" t="s">
        <v>603</v>
      </c>
      <c r="X74" s="331" t="s">
        <v>68</v>
      </c>
      <c r="Y74" s="331" t="s">
        <v>68</v>
      </c>
      <c r="Z74" s="331" t="s">
        <v>69</v>
      </c>
      <c r="AA74" s="331" t="s">
        <v>133</v>
      </c>
      <c r="AB74" s="331" t="s">
        <v>247</v>
      </c>
      <c r="AC74" s="332">
        <v>128</v>
      </c>
      <c r="AD74" s="332">
        <v>8</v>
      </c>
      <c r="AE74" s="332">
        <v>8</v>
      </c>
      <c r="AF74" s="957">
        <v>230.4</v>
      </c>
      <c r="AG74" s="957">
        <v>0</v>
      </c>
      <c r="AH74" s="962">
        <f t="shared" si="3"/>
        <v>230.4</v>
      </c>
      <c r="AI74" s="963">
        <f t="shared" si="4"/>
        <v>246.52800000000002</v>
      </c>
    </row>
    <row r="75" spans="1:35" s="970" customFormat="1" ht="15.75" thickBot="1">
      <c r="A75" s="964">
        <v>73</v>
      </c>
      <c r="B75" s="965" t="s">
        <v>8</v>
      </c>
      <c r="C75" s="965" t="s">
        <v>6763</v>
      </c>
      <c r="D75" s="965" t="s">
        <v>6604</v>
      </c>
      <c r="E75" s="965" t="s">
        <v>344</v>
      </c>
      <c r="F75" s="965" t="s">
        <v>6605</v>
      </c>
      <c r="G75" s="965" t="s">
        <v>133</v>
      </c>
      <c r="H75" s="965" t="s">
        <v>6764</v>
      </c>
      <c r="I75" s="965">
        <v>2000</v>
      </c>
      <c r="J75" s="965" t="s">
        <v>121</v>
      </c>
      <c r="K75" s="965" t="s">
        <v>194</v>
      </c>
      <c r="L75" s="965" t="s">
        <v>386</v>
      </c>
      <c r="M75" s="965" t="s">
        <v>113</v>
      </c>
      <c r="N75" s="965" t="s">
        <v>4541</v>
      </c>
      <c r="O75" s="965" t="s">
        <v>466</v>
      </c>
      <c r="P75" s="965">
        <v>14</v>
      </c>
      <c r="Q75" s="965" t="s">
        <v>133</v>
      </c>
      <c r="R75" s="965" t="s">
        <v>133</v>
      </c>
      <c r="S75" s="965" t="s">
        <v>6607</v>
      </c>
      <c r="T75" s="965" t="s">
        <v>375</v>
      </c>
      <c r="U75" s="965" t="s">
        <v>6765</v>
      </c>
      <c r="V75" s="965" t="s">
        <v>6707</v>
      </c>
      <c r="W75" s="965" t="s">
        <v>603</v>
      </c>
      <c r="X75" s="965" t="s">
        <v>612</v>
      </c>
      <c r="Y75" s="965" t="s">
        <v>68</v>
      </c>
      <c r="Z75" s="965" t="s">
        <v>69</v>
      </c>
      <c r="AA75" s="965" t="s">
        <v>133</v>
      </c>
      <c r="AB75" s="965" t="s">
        <v>247</v>
      </c>
      <c r="AC75" s="966">
        <v>128</v>
      </c>
      <c r="AD75" s="966">
        <v>8</v>
      </c>
      <c r="AE75" s="966">
        <v>8</v>
      </c>
      <c r="AF75" s="967">
        <v>230.4</v>
      </c>
      <c r="AG75" s="967">
        <v>0</v>
      </c>
      <c r="AH75" s="968">
        <f t="shared" si="3"/>
        <v>230.4</v>
      </c>
      <c r="AI75" s="969">
        <f t="shared" si="4"/>
        <v>246.52800000000002</v>
      </c>
    </row>
    <row r="76" spans="1:35">
      <c r="AH76" s="202"/>
    </row>
    <row r="77" spans="1:35">
      <c r="A77" s="960" t="s">
        <v>133</v>
      </c>
      <c r="AH77" s="202"/>
      <c r="AI77" s="203"/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 r:id="rId1"/>
    </customSheetView>
    <customSheetView guid="{5B1FA305-463D-4B6E-BF98-81A6929C891E}" scale="75" hiddenColumns="1">
      <pageMargins left="0.7" right="0.7" top="0.75" bottom="0.75" header="0.3" footer="0.3"/>
      <pageSetup orientation="portrait" horizontalDpi="4294967295" verticalDpi="4294967295" r:id="rId2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 r:id="rId3"/>
    </customSheetView>
    <customSheetView guid="{B6E6045D-E631-482D-8F65-2EABDB0B6ECE}" scale="75" hiddenColumns="1">
      <selection activeCell="AW39" sqref="AW39"/>
      <pageMargins left="0.7" right="0.7" top="0.75" bottom="0.75" header="0.3" footer="0.3"/>
      <pageSetup orientation="portrait" horizontalDpi="4294967295" verticalDpi="4294967295" r:id="rId4"/>
    </customSheetView>
    <customSheetView guid="{074FE138-8171-45F3-8951-6B9C47661CC2}" scale="75" hiddenColumns="1">
      <selection activeCell="AW39" sqref="AW39"/>
      <pageMargins left="0.7" right="0.7" top="0.75" bottom="0.75" header="0.3" footer="0.3"/>
      <pageSetup orientation="portrait" horizontalDpi="4294967295" verticalDpi="4294967295" r:id="rId5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 r:id="rId6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 r:id="rId7"/>
    </customSheetView>
    <customSheetView guid="{C7D2B2DA-D43B-42CE-8359-0D8E1474403E}" scale="75" hiddenColumns="1">
      <pageMargins left="0.7" right="0.7" top="0.75" bottom="0.75" header="0.3" footer="0.3"/>
      <pageSetup orientation="portrait" horizontalDpi="4294967295" verticalDpi="4294967295" r:id="rId8"/>
    </customSheetView>
    <customSheetView guid="{71B299E4-61CE-49C1-81D9-062E3F90F2BD}" scale="75" hiddenColumns="1">
      <pageMargins left="0.7" right="0.7" top="0.75" bottom="0.75" header="0.3" footer="0.3"/>
      <pageSetup orientation="portrait" horizontalDpi="4294967295" verticalDpi="4294967295" r:id="rId9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 r:id="rId10"/>
    </customSheetView>
  </customSheetViews>
  <pageMargins left="0" right="0" top="0" bottom="0" header="0" footer="0"/>
  <pageSetup orientation="portrait" horizontalDpi="4294967295" verticalDpi="4294967295" r:id="rId11"/>
  <drawing r:id="rId1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F0"/>
  </sheetPr>
  <dimension ref="A1:AK29"/>
  <sheetViews>
    <sheetView zoomScale="75" zoomScaleNormal="75" workbookViewId="0">
      <selection activeCell="A20" sqref="A20"/>
    </sheetView>
  </sheetViews>
  <sheetFormatPr baseColWidth="10" defaultColWidth="9.140625" defaultRowHeight="15"/>
  <cols>
    <col min="1" max="1" width="4.28515625" style="585" bestFit="1" customWidth="1"/>
    <col min="2" max="2" width="8" style="84" bestFit="1" customWidth="1"/>
    <col min="3" max="3" width="12.85546875" style="84" hidden="1" customWidth="1"/>
    <col min="4" max="4" width="9.28515625" style="84" hidden="1" customWidth="1"/>
    <col min="5" max="5" width="11.5703125" style="84" hidden="1" customWidth="1"/>
    <col min="6" max="6" width="8" style="84" bestFit="1" customWidth="1"/>
    <col min="7" max="7" width="7.140625" style="84" hidden="1" customWidth="1"/>
    <col min="8" max="8" width="9.140625" style="84" bestFit="1" customWidth="1"/>
    <col min="9" max="9" width="8.85546875" style="84" hidden="1" customWidth="1"/>
    <col min="10" max="10" width="6.42578125" style="84" bestFit="1" customWidth="1"/>
    <col min="11" max="11" width="11.5703125" style="84" bestFit="1" customWidth="1"/>
    <col min="12" max="12" width="8.28515625" style="84" bestFit="1" customWidth="1"/>
    <col min="13" max="13" width="11.140625" style="84" bestFit="1" customWidth="1"/>
    <col min="14" max="15" width="6.85546875" style="84" bestFit="1" customWidth="1"/>
    <col min="16" max="16" width="9.28515625" style="84" customWidth="1"/>
    <col min="17" max="17" width="12.85546875" style="84" customWidth="1"/>
    <col min="18" max="18" width="15.7109375" style="84" customWidth="1"/>
    <col min="19" max="19" width="43.42578125" style="84" customWidth="1"/>
    <col min="20" max="20" width="10.5703125" style="84" customWidth="1"/>
    <col min="21" max="21" width="10.42578125" style="84" bestFit="1" customWidth="1"/>
    <col min="22" max="22" width="28.85546875" style="84" hidden="1" customWidth="1"/>
    <col min="23" max="23" width="15.5703125" style="84" customWidth="1"/>
    <col min="24" max="24" width="39.28515625" style="84" customWidth="1"/>
    <col min="25" max="25" width="15" style="84" bestFit="1" customWidth="1"/>
    <col min="26" max="26" width="4.7109375" style="84" bestFit="1" customWidth="1"/>
    <col min="27" max="27" width="6" style="84" customWidth="1"/>
    <col min="28" max="28" width="13.85546875" style="84" hidden="1" customWidth="1"/>
    <col min="29" max="29" width="13.140625" style="85" hidden="1" customWidth="1"/>
    <col min="30" max="30" width="10" style="85" hidden="1" customWidth="1"/>
    <col min="31" max="31" width="9.85546875" style="85" hidden="1" customWidth="1"/>
    <col min="32" max="32" width="8.5703125" style="587" bestFit="1" customWidth="1"/>
    <col min="33" max="33" width="12.5703125" style="587" bestFit="1" customWidth="1"/>
    <col min="34" max="34" width="10" style="85" bestFit="1" customWidth="1"/>
    <col min="35" max="35" width="11" style="86" bestFit="1" customWidth="1"/>
    <col min="36" max="36" width="9.140625" style="87"/>
    <col min="37" max="37" width="22.85546875" style="87" bestFit="1" customWidth="1"/>
    <col min="38" max="16384" width="9.140625" style="87"/>
  </cols>
  <sheetData>
    <row r="1" spans="1:37" s="255" customFormat="1" ht="77.25" customHeight="1" thickBot="1">
      <c r="A1" s="584"/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3"/>
      <c r="AD1" s="253"/>
      <c r="AE1" s="253"/>
      <c r="AF1" s="586"/>
      <c r="AG1" s="586"/>
      <c r="AH1" s="253"/>
      <c r="AI1" s="254"/>
    </row>
    <row r="2" spans="1:37" s="371" customFormat="1" ht="15.75" thickBot="1">
      <c r="A2" s="439" t="s">
        <v>22</v>
      </c>
      <c r="B2" s="366" t="s">
        <v>23</v>
      </c>
      <c r="C2" s="366" t="s">
        <v>24</v>
      </c>
      <c r="D2" s="366" t="s">
        <v>25</v>
      </c>
      <c r="E2" s="366" t="s">
        <v>26</v>
      </c>
      <c r="F2" s="366" t="s">
        <v>27</v>
      </c>
      <c r="G2" s="366" t="s">
        <v>28</v>
      </c>
      <c r="H2" s="366" t="s">
        <v>29</v>
      </c>
      <c r="I2" s="366" t="s">
        <v>30</v>
      </c>
      <c r="J2" s="366" t="s">
        <v>31</v>
      </c>
      <c r="K2" s="366" t="s">
        <v>32</v>
      </c>
      <c r="L2" s="366" t="s">
        <v>33</v>
      </c>
      <c r="M2" s="366" t="s">
        <v>34</v>
      </c>
      <c r="N2" s="366" t="s">
        <v>35</v>
      </c>
      <c r="O2" s="366" t="s">
        <v>36</v>
      </c>
      <c r="P2" s="366" t="s">
        <v>37</v>
      </c>
      <c r="Q2" s="366" t="s">
        <v>38</v>
      </c>
      <c r="R2" s="366" t="s">
        <v>39</v>
      </c>
      <c r="S2" s="366" t="s">
        <v>40</v>
      </c>
      <c r="T2" s="366" t="s">
        <v>41</v>
      </c>
      <c r="U2" s="366" t="s">
        <v>42</v>
      </c>
      <c r="V2" s="366" t="s">
        <v>43</v>
      </c>
      <c r="W2" s="366" t="s">
        <v>44</v>
      </c>
      <c r="X2" s="366" t="s">
        <v>45</v>
      </c>
      <c r="Y2" s="366" t="s">
        <v>46</v>
      </c>
      <c r="Z2" s="366" t="s">
        <v>47</v>
      </c>
      <c r="AA2" s="366" t="s">
        <v>48</v>
      </c>
      <c r="AB2" s="366" t="s">
        <v>49</v>
      </c>
      <c r="AC2" s="367" t="s">
        <v>50</v>
      </c>
      <c r="AD2" s="367" t="s">
        <v>51</v>
      </c>
      <c r="AE2" s="367" t="s">
        <v>52</v>
      </c>
      <c r="AF2" s="377" t="s">
        <v>53</v>
      </c>
      <c r="AG2" s="377" t="s">
        <v>54</v>
      </c>
      <c r="AH2" s="367" t="s">
        <v>55</v>
      </c>
      <c r="AI2" s="368" t="s">
        <v>56</v>
      </c>
      <c r="AJ2" s="369"/>
      <c r="AK2" s="370"/>
    </row>
    <row r="3" spans="1:37" s="255" customFormat="1">
      <c r="A3" s="588">
        <v>1</v>
      </c>
      <c r="B3" s="252" t="s">
        <v>0</v>
      </c>
      <c r="C3" s="252" t="s">
        <v>606</v>
      </c>
      <c r="D3" s="252" t="s">
        <v>607</v>
      </c>
      <c r="E3" s="252" t="s">
        <v>421</v>
      </c>
      <c r="F3" s="252" t="s">
        <v>595</v>
      </c>
      <c r="G3" s="252" t="s">
        <v>133</v>
      </c>
      <c r="H3" s="252" t="s">
        <v>530</v>
      </c>
      <c r="I3" s="252" t="s">
        <v>133</v>
      </c>
      <c r="J3" s="252" t="s">
        <v>108</v>
      </c>
      <c r="K3" s="252" t="s">
        <v>133</v>
      </c>
      <c r="L3" s="252">
        <v>250</v>
      </c>
      <c r="M3" s="252" t="s">
        <v>113</v>
      </c>
      <c r="N3" s="252" t="s">
        <v>75</v>
      </c>
      <c r="O3" s="252" t="s">
        <v>466</v>
      </c>
      <c r="P3" s="252" t="s">
        <v>133</v>
      </c>
      <c r="Q3" s="252" t="s">
        <v>596</v>
      </c>
      <c r="R3" s="252" t="s">
        <v>133</v>
      </c>
      <c r="S3" s="252" t="s">
        <v>133</v>
      </c>
      <c r="T3" s="252" t="s">
        <v>375</v>
      </c>
      <c r="U3" s="252" t="s">
        <v>608</v>
      </c>
      <c r="V3" s="252" t="s">
        <v>68</v>
      </c>
      <c r="W3" s="252" t="s">
        <v>68</v>
      </c>
      <c r="X3" s="252" t="s">
        <v>68</v>
      </c>
      <c r="Y3" s="252" t="s">
        <v>68</v>
      </c>
      <c r="Z3" s="252" t="s">
        <v>69</v>
      </c>
      <c r="AA3" s="252" t="s">
        <v>133</v>
      </c>
      <c r="AB3" s="252" t="s">
        <v>597</v>
      </c>
      <c r="AC3" s="253">
        <v>84</v>
      </c>
      <c r="AD3" s="253">
        <v>0</v>
      </c>
      <c r="AE3" s="253">
        <v>0</v>
      </c>
      <c r="AF3" s="586">
        <v>134.4</v>
      </c>
      <c r="AG3" s="586">
        <f>AF3*(1-(0.95^0*0.9^0*0.8^0*0.7^0*0.65^0*0.93^0*0.93^0*1^0))</f>
        <v>0</v>
      </c>
      <c r="AH3" s="589">
        <f t="shared" ref="AH3:AH12" si="0">AF3-AG3</f>
        <v>134.4</v>
      </c>
      <c r="AI3" s="590">
        <f>AF3*1.07</f>
        <v>143.80800000000002</v>
      </c>
    </row>
    <row r="4" spans="1:37" s="255" customFormat="1">
      <c r="A4" s="588">
        <v>2</v>
      </c>
      <c r="B4" s="252" t="s">
        <v>0</v>
      </c>
      <c r="C4" s="252" t="s">
        <v>609</v>
      </c>
      <c r="D4" s="252" t="s">
        <v>607</v>
      </c>
      <c r="E4" s="252" t="s">
        <v>421</v>
      </c>
      <c r="F4" s="252" t="s">
        <v>595</v>
      </c>
      <c r="G4" s="252" t="s">
        <v>133</v>
      </c>
      <c r="H4" s="252" t="s">
        <v>530</v>
      </c>
      <c r="I4" s="252" t="s">
        <v>133</v>
      </c>
      <c r="J4" s="252" t="s">
        <v>108</v>
      </c>
      <c r="K4" s="252" t="s">
        <v>133</v>
      </c>
      <c r="L4" s="252">
        <v>250</v>
      </c>
      <c r="M4" s="252" t="s">
        <v>113</v>
      </c>
      <c r="N4" s="252" t="s">
        <v>75</v>
      </c>
      <c r="O4" s="252" t="s">
        <v>466</v>
      </c>
      <c r="P4" s="252" t="s">
        <v>133</v>
      </c>
      <c r="Q4" s="252" t="s">
        <v>596</v>
      </c>
      <c r="R4" s="252" t="s">
        <v>133</v>
      </c>
      <c r="S4" s="252" t="s">
        <v>133</v>
      </c>
      <c r="T4" s="252" t="s">
        <v>375</v>
      </c>
      <c r="U4" s="252" t="s">
        <v>610</v>
      </c>
      <c r="V4" s="252" t="s">
        <v>611</v>
      </c>
      <c r="W4" s="252" t="s">
        <v>68</v>
      </c>
      <c r="X4" s="252" t="s">
        <v>612</v>
      </c>
      <c r="Y4" s="252" t="s">
        <v>68</v>
      </c>
      <c r="Z4" s="252" t="s">
        <v>69</v>
      </c>
      <c r="AA4" s="252" t="s">
        <v>133</v>
      </c>
      <c r="AB4" s="252" t="s">
        <v>613</v>
      </c>
      <c r="AC4" s="253">
        <v>84</v>
      </c>
      <c r="AD4" s="253">
        <v>0</v>
      </c>
      <c r="AE4" s="253">
        <v>0</v>
      </c>
      <c r="AF4" s="586">
        <v>134.4</v>
      </c>
      <c r="AG4" s="586">
        <v>0</v>
      </c>
      <c r="AH4" s="589">
        <f t="shared" si="0"/>
        <v>134.4</v>
      </c>
      <c r="AI4" s="590">
        <f t="shared" ref="AI4:AI12" si="1">AF4*1.07</f>
        <v>143.80800000000002</v>
      </c>
    </row>
    <row r="5" spans="1:37" s="255" customFormat="1">
      <c r="A5" s="588">
        <v>3</v>
      </c>
      <c r="B5" s="252" t="s">
        <v>0</v>
      </c>
      <c r="C5" s="252" t="s">
        <v>614</v>
      </c>
      <c r="D5" s="252" t="s">
        <v>607</v>
      </c>
      <c r="E5" s="252" t="s">
        <v>409</v>
      </c>
      <c r="F5" s="252" t="s">
        <v>595</v>
      </c>
      <c r="G5" s="252" t="s">
        <v>133</v>
      </c>
      <c r="H5" s="252" t="s">
        <v>530</v>
      </c>
      <c r="I5" s="252" t="s">
        <v>133</v>
      </c>
      <c r="J5" s="252" t="s">
        <v>121</v>
      </c>
      <c r="K5" s="252" t="s">
        <v>133</v>
      </c>
      <c r="L5" s="252">
        <v>250</v>
      </c>
      <c r="M5" s="252" t="s">
        <v>236</v>
      </c>
      <c r="N5" s="252" t="s">
        <v>615</v>
      </c>
      <c r="O5" s="252" t="s">
        <v>466</v>
      </c>
      <c r="P5" s="252" t="s">
        <v>133</v>
      </c>
      <c r="Q5" s="252" t="s">
        <v>596</v>
      </c>
      <c r="R5" s="252" t="s">
        <v>133</v>
      </c>
      <c r="S5" s="252" t="s">
        <v>133</v>
      </c>
      <c r="T5" s="252" t="s">
        <v>375</v>
      </c>
      <c r="U5" s="252" t="s">
        <v>616</v>
      </c>
      <c r="V5" s="252" t="s">
        <v>68</v>
      </c>
      <c r="W5" s="252" t="s">
        <v>68</v>
      </c>
      <c r="X5" s="252" t="s">
        <v>68</v>
      </c>
      <c r="Y5" s="252" t="s">
        <v>68</v>
      </c>
      <c r="Z5" s="252" t="s">
        <v>69</v>
      </c>
      <c r="AA5" s="252" t="s">
        <v>133</v>
      </c>
      <c r="AB5" s="252" t="s">
        <v>597</v>
      </c>
      <c r="AC5" s="253">
        <v>84</v>
      </c>
      <c r="AD5" s="253">
        <v>8</v>
      </c>
      <c r="AE5" s="253">
        <v>0</v>
      </c>
      <c r="AF5" s="586">
        <v>147.20000000000002</v>
      </c>
      <c r="AG5" s="586">
        <f>AF5*(1-(0.95^0*0.9^0*0.8^0*0.7^0*0.65^0*0.93^0*0.93^0*1^0))</f>
        <v>0</v>
      </c>
      <c r="AH5" s="589">
        <f t="shared" si="0"/>
        <v>147.20000000000002</v>
      </c>
      <c r="AI5" s="590">
        <f t="shared" si="1"/>
        <v>157.50400000000002</v>
      </c>
    </row>
    <row r="6" spans="1:37" s="255" customFormat="1">
      <c r="A6" s="588">
        <v>4</v>
      </c>
      <c r="B6" s="252" t="s">
        <v>0</v>
      </c>
      <c r="C6" s="252" t="s">
        <v>617</v>
      </c>
      <c r="D6" s="252" t="s">
        <v>607</v>
      </c>
      <c r="E6" s="252" t="s">
        <v>409</v>
      </c>
      <c r="F6" s="252" t="s">
        <v>598</v>
      </c>
      <c r="G6" s="252" t="s">
        <v>133</v>
      </c>
      <c r="H6" s="252" t="s">
        <v>533</v>
      </c>
      <c r="I6" s="252" t="s">
        <v>133</v>
      </c>
      <c r="J6" s="252" t="s">
        <v>108</v>
      </c>
      <c r="K6" s="252" t="s">
        <v>133</v>
      </c>
      <c r="L6" s="252" t="s">
        <v>386</v>
      </c>
      <c r="M6" s="252" t="s">
        <v>236</v>
      </c>
      <c r="N6" s="252" t="s">
        <v>75</v>
      </c>
      <c r="O6" s="252" t="s">
        <v>466</v>
      </c>
      <c r="P6" s="252" t="s">
        <v>133</v>
      </c>
      <c r="Q6" s="252" t="s">
        <v>596</v>
      </c>
      <c r="R6" s="252" t="s">
        <v>133</v>
      </c>
      <c r="S6" s="252" t="s">
        <v>133</v>
      </c>
      <c r="T6" s="252" t="s">
        <v>133</v>
      </c>
      <c r="U6" s="252" t="s">
        <v>618</v>
      </c>
      <c r="V6" s="252" t="s">
        <v>619</v>
      </c>
      <c r="W6" s="252" t="s">
        <v>68</v>
      </c>
      <c r="X6" s="252" t="s">
        <v>620</v>
      </c>
      <c r="Y6" s="252" t="s">
        <v>68</v>
      </c>
      <c r="Z6" s="252" t="s">
        <v>69</v>
      </c>
      <c r="AA6" s="252" t="s">
        <v>133</v>
      </c>
      <c r="AB6" s="252" t="s">
        <v>621</v>
      </c>
      <c r="AC6" s="253">
        <v>109</v>
      </c>
      <c r="AD6" s="253">
        <v>0</v>
      </c>
      <c r="AE6" s="253">
        <v>8</v>
      </c>
      <c r="AF6" s="586">
        <v>187.20000000000002</v>
      </c>
      <c r="AG6" s="586">
        <v>0</v>
      </c>
      <c r="AH6" s="589">
        <f t="shared" si="0"/>
        <v>187.20000000000002</v>
      </c>
      <c r="AI6" s="590">
        <f t="shared" si="1"/>
        <v>200.30400000000003</v>
      </c>
    </row>
    <row r="7" spans="1:37" s="255" customFormat="1">
      <c r="A7" s="588">
        <v>5</v>
      </c>
      <c r="B7" s="252" t="s">
        <v>0</v>
      </c>
      <c r="C7" s="252" t="s">
        <v>622</v>
      </c>
      <c r="D7" s="252" t="s">
        <v>607</v>
      </c>
      <c r="E7" s="252" t="s">
        <v>409</v>
      </c>
      <c r="F7" s="252" t="s">
        <v>598</v>
      </c>
      <c r="G7" s="252" t="s">
        <v>133</v>
      </c>
      <c r="H7" s="252" t="s">
        <v>533</v>
      </c>
      <c r="I7" s="252" t="s">
        <v>133</v>
      </c>
      <c r="J7" s="252" t="s">
        <v>108</v>
      </c>
      <c r="K7" s="252" t="s">
        <v>133</v>
      </c>
      <c r="L7" s="252" t="s">
        <v>386</v>
      </c>
      <c r="M7" s="252" t="s">
        <v>236</v>
      </c>
      <c r="N7" s="252" t="s">
        <v>75</v>
      </c>
      <c r="O7" s="252" t="s">
        <v>466</v>
      </c>
      <c r="P7" s="252" t="s">
        <v>133</v>
      </c>
      <c r="Q7" s="252" t="s">
        <v>596</v>
      </c>
      <c r="R7" s="252" t="s">
        <v>133</v>
      </c>
      <c r="S7" s="252" t="s">
        <v>133</v>
      </c>
      <c r="T7" s="252" t="s">
        <v>375</v>
      </c>
      <c r="U7" s="252" t="s">
        <v>623</v>
      </c>
      <c r="V7" s="252" t="s">
        <v>68</v>
      </c>
      <c r="W7" s="252" t="s">
        <v>68</v>
      </c>
      <c r="X7" s="252" t="s">
        <v>68</v>
      </c>
      <c r="Y7" s="252" t="s">
        <v>68</v>
      </c>
      <c r="Z7" s="252" t="s">
        <v>69</v>
      </c>
      <c r="AA7" s="252" t="s">
        <v>133</v>
      </c>
      <c r="AB7" s="252" t="s">
        <v>599</v>
      </c>
      <c r="AC7" s="253">
        <v>109</v>
      </c>
      <c r="AD7" s="253">
        <v>0</v>
      </c>
      <c r="AE7" s="253">
        <v>8</v>
      </c>
      <c r="AF7" s="586">
        <v>187.20000000000002</v>
      </c>
      <c r="AG7" s="586">
        <f t="shared" ref="AG7:AG12" si="2">AF7*(1-(0.95^0*0.9^0*0.8^0*0.7^0*0.65^0*0.93^0*0.93^0*1^0))</f>
        <v>0</v>
      </c>
      <c r="AH7" s="589">
        <f t="shared" si="0"/>
        <v>187.20000000000002</v>
      </c>
      <c r="AI7" s="590">
        <f t="shared" si="1"/>
        <v>200.30400000000003</v>
      </c>
    </row>
    <row r="8" spans="1:37" s="255" customFormat="1">
      <c r="A8" s="588">
        <v>6</v>
      </c>
      <c r="B8" s="252" t="s">
        <v>0</v>
      </c>
      <c r="C8" s="252" t="s">
        <v>624</v>
      </c>
      <c r="D8" s="252" t="s">
        <v>607</v>
      </c>
      <c r="E8" s="252" t="s">
        <v>409</v>
      </c>
      <c r="F8" s="252" t="s">
        <v>598</v>
      </c>
      <c r="G8" s="252" t="s">
        <v>133</v>
      </c>
      <c r="H8" s="252" t="s">
        <v>533</v>
      </c>
      <c r="I8" s="252" t="s">
        <v>133</v>
      </c>
      <c r="J8" s="252" t="s">
        <v>108</v>
      </c>
      <c r="K8" s="252" t="s">
        <v>133</v>
      </c>
      <c r="L8" s="252" t="s">
        <v>386</v>
      </c>
      <c r="M8" s="252" t="s">
        <v>236</v>
      </c>
      <c r="N8" s="252" t="s">
        <v>75</v>
      </c>
      <c r="O8" s="252" t="s">
        <v>466</v>
      </c>
      <c r="P8" s="252" t="s">
        <v>133</v>
      </c>
      <c r="Q8" s="252" t="s">
        <v>596</v>
      </c>
      <c r="R8" s="252" t="s">
        <v>133</v>
      </c>
      <c r="S8" s="252" t="s">
        <v>133</v>
      </c>
      <c r="T8" s="252" t="s">
        <v>375</v>
      </c>
      <c r="U8" s="252" t="s">
        <v>625</v>
      </c>
      <c r="V8" s="252" t="s">
        <v>68</v>
      </c>
      <c r="W8" s="252" t="s">
        <v>68</v>
      </c>
      <c r="X8" s="252" t="s">
        <v>68</v>
      </c>
      <c r="Y8" s="252" t="s">
        <v>68</v>
      </c>
      <c r="Z8" s="252" t="s">
        <v>69</v>
      </c>
      <c r="AA8" s="252" t="s">
        <v>133</v>
      </c>
      <c r="AB8" s="252" t="s">
        <v>599</v>
      </c>
      <c r="AC8" s="253">
        <v>109</v>
      </c>
      <c r="AD8" s="253">
        <v>0</v>
      </c>
      <c r="AE8" s="253">
        <v>8</v>
      </c>
      <c r="AF8" s="586">
        <v>187.20000000000002</v>
      </c>
      <c r="AG8" s="586">
        <f t="shared" si="2"/>
        <v>0</v>
      </c>
      <c r="AH8" s="589">
        <f t="shared" si="0"/>
        <v>187.20000000000002</v>
      </c>
      <c r="AI8" s="590">
        <f t="shared" si="1"/>
        <v>200.30400000000003</v>
      </c>
    </row>
    <row r="9" spans="1:37" s="255" customFormat="1">
      <c r="A9" s="588">
        <v>7</v>
      </c>
      <c r="B9" s="252" t="s">
        <v>0</v>
      </c>
      <c r="C9" s="252" t="s">
        <v>626</v>
      </c>
      <c r="D9" s="252" t="s">
        <v>607</v>
      </c>
      <c r="E9" s="252" t="s">
        <v>409</v>
      </c>
      <c r="F9" s="252" t="s">
        <v>598</v>
      </c>
      <c r="G9" s="252" t="s">
        <v>133</v>
      </c>
      <c r="H9" s="252" t="s">
        <v>533</v>
      </c>
      <c r="I9" s="252" t="s">
        <v>133</v>
      </c>
      <c r="J9" s="252" t="s">
        <v>108</v>
      </c>
      <c r="K9" s="252" t="s">
        <v>133</v>
      </c>
      <c r="L9" s="252" t="s">
        <v>386</v>
      </c>
      <c r="M9" s="252" t="s">
        <v>236</v>
      </c>
      <c r="N9" s="252" t="s">
        <v>75</v>
      </c>
      <c r="O9" s="252" t="s">
        <v>466</v>
      </c>
      <c r="P9" s="252" t="s">
        <v>133</v>
      </c>
      <c r="Q9" s="252" t="s">
        <v>596</v>
      </c>
      <c r="R9" s="252" t="s">
        <v>133</v>
      </c>
      <c r="S9" s="252" t="s">
        <v>133</v>
      </c>
      <c r="T9" s="252" t="s">
        <v>375</v>
      </c>
      <c r="U9" s="252" t="s">
        <v>627</v>
      </c>
      <c r="V9" s="252" t="s">
        <v>68</v>
      </c>
      <c r="W9" s="252" t="s">
        <v>68</v>
      </c>
      <c r="X9" s="252" t="s">
        <v>68</v>
      </c>
      <c r="Y9" s="252" t="s">
        <v>68</v>
      </c>
      <c r="Z9" s="252" t="s">
        <v>69</v>
      </c>
      <c r="AA9" s="252" t="s">
        <v>133</v>
      </c>
      <c r="AB9" s="252" t="s">
        <v>599</v>
      </c>
      <c r="AC9" s="253">
        <v>109</v>
      </c>
      <c r="AD9" s="253">
        <v>0</v>
      </c>
      <c r="AE9" s="253">
        <v>8</v>
      </c>
      <c r="AF9" s="586">
        <v>187.20000000000002</v>
      </c>
      <c r="AG9" s="586">
        <f t="shared" si="2"/>
        <v>0</v>
      </c>
      <c r="AH9" s="589">
        <f t="shared" si="0"/>
        <v>187.20000000000002</v>
      </c>
      <c r="AI9" s="590">
        <f t="shared" si="1"/>
        <v>200.30400000000003</v>
      </c>
    </row>
    <row r="10" spans="1:37" s="255" customFormat="1">
      <c r="A10" s="588">
        <v>8</v>
      </c>
      <c r="B10" s="252" t="s">
        <v>0</v>
      </c>
      <c r="C10" s="252" t="s">
        <v>628</v>
      </c>
      <c r="D10" s="252" t="s">
        <v>607</v>
      </c>
      <c r="E10" s="252" t="s">
        <v>421</v>
      </c>
      <c r="F10" s="252" t="s">
        <v>598</v>
      </c>
      <c r="G10" s="252" t="s">
        <v>133</v>
      </c>
      <c r="H10" s="252" t="s">
        <v>533</v>
      </c>
      <c r="I10" s="252" t="s">
        <v>133</v>
      </c>
      <c r="J10" s="252" t="s">
        <v>108</v>
      </c>
      <c r="K10" s="252" t="s">
        <v>133</v>
      </c>
      <c r="L10" s="252" t="s">
        <v>386</v>
      </c>
      <c r="M10" s="252" t="s">
        <v>236</v>
      </c>
      <c r="N10" s="252" t="s">
        <v>75</v>
      </c>
      <c r="O10" s="252" t="s">
        <v>466</v>
      </c>
      <c r="P10" s="252" t="s">
        <v>133</v>
      </c>
      <c r="Q10" s="252" t="s">
        <v>596</v>
      </c>
      <c r="R10" s="252" t="s">
        <v>133</v>
      </c>
      <c r="S10" s="252" t="s">
        <v>133</v>
      </c>
      <c r="T10" s="252" t="s">
        <v>133</v>
      </c>
      <c r="U10" s="252" t="s">
        <v>629</v>
      </c>
      <c r="V10" s="252" t="s">
        <v>68</v>
      </c>
      <c r="W10" s="252" t="s">
        <v>68</v>
      </c>
      <c r="X10" s="252" t="s">
        <v>68</v>
      </c>
      <c r="Y10" s="252" t="s">
        <v>68</v>
      </c>
      <c r="Z10" s="252" t="s">
        <v>69</v>
      </c>
      <c r="AA10" s="252" t="s">
        <v>133</v>
      </c>
      <c r="AB10" s="252" t="s">
        <v>599</v>
      </c>
      <c r="AC10" s="253">
        <v>109</v>
      </c>
      <c r="AD10" s="253">
        <v>0</v>
      </c>
      <c r="AE10" s="253">
        <v>8</v>
      </c>
      <c r="AF10" s="586">
        <v>187.20000000000002</v>
      </c>
      <c r="AG10" s="586">
        <f t="shared" si="2"/>
        <v>0</v>
      </c>
      <c r="AH10" s="589">
        <f t="shared" si="0"/>
        <v>187.20000000000002</v>
      </c>
      <c r="AI10" s="590">
        <f t="shared" si="1"/>
        <v>200.30400000000003</v>
      </c>
    </row>
    <row r="11" spans="1:37" s="255" customFormat="1">
      <c r="A11" s="588">
        <v>9</v>
      </c>
      <c r="B11" s="252" t="s">
        <v>0</v>
      </c>
      <c r="C11" s="252" t="s">
        <v>630</v>
      </c>
      <c r="D11" s="252" t="s">
        <v>607</v>
      </c>
      <c r="E11" s="252" t="s">
        <v>409</v>
      </c>
      <c r="F11" s="252" t="s">
        <v>598</v>
      </c>
      <c r="G11" s="252" t="s">
        <v>133</v>
      </c>
      <c r="H11" s="252" t="s">
        <v>533</v>
      </c>
      <c r="I11" s="252" t="s">
        <v>133</v>
      </c>
      <c r="J11" s="252" t="s">
        <v>121</v>
      </c>
      <c r="K11" s="252" t="s">
        <v>133</v>
      </c>
      <c r="L11" s="252" t="s">
        <v>216</v>
      </c>
      <c r="M11" s="252" t="s">
        <v>236</v>
      </c>
      <c r="N11" s="252" t="s">
        <v>631</v>
      </c>
      <c r="O11" s="252" t="s">
        <v>466</v>
      </c>
      <c r="P11" s="252" t="s">
        <v>133</v>
      </c>
      <c r="Q11" s="252" t="s">
        <v>596</v>
      </c>
      <c r="R11" s="252" t="s">
        <v>133</v>
      </c>
      <c r="S11" s="252" t="s">
        <v>133</v>
      </c>
      <c r="T11" s="252" t="s">
        <v>133</v>
      </c>
      <c r="U11" s="252" t="s">
        <v>632</v>
      </c>
      <c r="V11" s="252" t="s">
        <v>68</v>
      </c>
      <c r="W11" s="252" t="s">
        <v>68</v>
      </c>
      <c r="X11" s="252" t="s">
        <v>68</v>
      </c>
      <c r="Y11" s="252" t="s">
        <v>68</v>
      </c>
      <c r="Z11" s="252" t="s">
        <v>69</v>
      </c>
      <c r="AA11" s="252" t="s">
        <v>133</v>
      </c>
      <c r="AB11" s="252" t="s">
        <v>599</v>
      </c>
      <c r="AC11" s="253">
        <v>109</v>
      </c>
      <c r="AD11" s="253">
        <v>8</v>
      </c>
      <c r="AE11" s="253">
        <v>8</v>
      </c>
      <c r="AF11" s="586">
        <v>200</v>
      </c>
      <c r="AG11" s="586">
        <f t="shared" si="2"/>
        <v>0</v>
      </c>
      <c r="AH11" s="589">
        <f t="shared" si="0"/>
        <v>200</v>
      </c>
      <c r="AI11" s="590">
        <f t="shared" si="1"/>
        <v>214</v>
      </c>
    </row>
    <row r="12" spans="1:37" s="597" customFormat="1" ht="15.75" thickBot="1">
      <c r="A12" s="591">
        <v>10</v>
      </c>
      <c r="B12" s="592" t="s">
        <v>0</v>
      </c>
      <c r="C12" s="592" t="s">
        <v>633</v>
      </c>
      <c r="D12" s="592" t="s">
        <v>607</v>
      </c>
      <c r="E12" s="592" t="s">
        <v>409</v>
      </c>
      <c r="F12" s="592" t="s">
        <v>598</v>
      </c>
      <c r="G12" s="592" t="s">
        <v>133</v>
      </c>
      <c r="H12" s="592" t="s">
        <v>634</v>
      </c>
      <c r="I12" s="592" t="s">
        <v>133</v>
      </c>
      <c r="J12" s="592" t="s">
        <v>121</v>
      </c>
      <c r="K12" s="592" t="s">
        <v>133</v>
      </c>
      <c r="L12" s="592" t="s">
        <v>386</v>
      </c>
      <c r="M12" s="592" t="s">
        <v>236</v>
      </c>
      <c r="N12" s="592" t="s">
        <v>75</v>
      </c>
      <c r="O12" s="592" t="s">
        <v>466</v>
      </c>
      <c r="P12" s="592" t="s">
        <v>133</v>
      </c>
      <c r="Q12" s="592" t="s">
        <v>596</v>
      </c>
      <c r="R12" s="592" t="s">
        <v>133</v>
      </c>
      <c r="S12" s="592" t="s">
        <v>635</v>
      </c>
      <c r="T12" s="592" t="s">
        <v>375</v>
      </c>
      <c r="U12" s="592" t="s">
        <v>636</v>
      </c>
      <c r="V12" s="592" t="s">
        <v>68</v>
      </c>
      <c r="W12" s="592" t="s">
        <v>68</v>
      </c>
      <c r="X12" s="592" t="s">
        <v>68</v>
      </c>
      <c r="Y12" s="592" t="s">
        <v>68</v>
      </c>
      <c r="Z12" s="592" t="s">
        <v>69</v>
      </c>
      <c r="AA12" s="592" t="s">
        <v>133</v>
      </c>
      <c r="AB12" s="592" t="s">
        <v>599</v>
      </c>
      <c r="AC12" s="593">
        <v>109</v>
      </c>
      <c r="AD12" s="593">
        <v>8</v>
      </c>
      <c r="AE12" s="593">
        <v>8</v>
      </c>
      <c r="AF12" s="594">
        <v>200</v>
      </c>
      <c r="AG12" s="594">
        <f t="shared" si="2"/>
        <v>0</v>
      </c>
      <c r="AH12" s="595">
        <f t="shared" si="0"/>
        <v>200</v>
      </c>
      <c r="AI12" s="596">
        <f t="shared" si="1"/>
        <v>214</v>
      </c>
    </row>
    <row r="13" spans="1:37" ht="15.75" thickBot="1">
      <c r="AH13" s="89"/>
    </row>
    <row r="14" spans="1:37" s="598" customFormat="1" ht="15.75" thickBot="1">
      <c r="A14" s="439" t="s">
        <v>22</v>
      </c>
      <c r="B14" s="366" t="s">
        <v>23</v>
      </c>
      <c r="C14" s="366" t="s">
        <v>24</v>
      </c>
      <c r="D14" s="366" t="s">
        <v>25</v>
      </c>
      <c r="E14" s="366" t="s">
        <v>26</v>
      </c>
      <c r="F14" s="366" t="s">
        <v>27</v>
      </c>
      <c r="G14" s="366" t="s">
        <v>28</v>
      </c>
      <c r="H14" s="366" t="s">
        <v>29</v>
      </c>
      <c r="I14" s="366" t="s">
        <v>30</v>
      </c>
      <c r="J14" s="366" t="s">
        <v>31</v>
      </c>
      <c r="K14" s="366" t="s">
        <v>32</v>
      </c>
      <c r="L14" s="366" t="s">
        <v>33</v>
      </c>
      <c r="M14" s="366" t="s">
        <v>34</v>
      </c>
      <c r="N14" s="366" t="s">
        <v>35</v>
      </c>
      <c r="O14" s="366" t="s">
        <v>36</v>
      </c>
      <c r="P14" s="366" t="s">
        <v>37</v>
      </c>
      <c r="Q14" s="366" t="s">
        <v>38</v>
      </c>
      <c r="R14" s="366" t="s">
        <v>39</v>
      </c>
      <c r="S14" s="366" t="s">
        <v>40</v>
      </c>
      <c r="T14" s="366" t="s">
        <v>41</v>
      </c>
      <c r="U14" s="366" t="s">
        <v>42</v>
      </c>
      <c r="V14" s="366" t="s">
        <v>43</v>
      </c>
      <c r="W14" s="366" t="s">
        <v>44</v>
      </c>
      <c r="X14" s="366" t="s">
        <v>45</v>
      </c>
      <c r="Y14" s="366" t="s">
        <v>46</v>
      </c>
      <c r="Z14" s="366" t="s">
        <v>47</v>
      </c>
      <c r="AA14" s="366" t="s">
        <v>48</v>
      </c>
      <c r="AB14" s="366" t="s">
        <v>49</v>
      </c>
      <c r="AC14" s="367" t="s">
        <v>50</v>
      </c>
      <c r="AD14" s="367" t="s">
        <v>51</v>
      </c>
      <c r="AE14" s="367" t="s">
        <v>52</v>
      </c>
      <c r="AF14" s="377" t="s">
        <v>53</v>
      </c>
      <c r="AG14" s="377" t="s">
        <v>54</v>
      </c>
      <c r="AH14" s="367" t="s">
        <v>55</v>
      </c>
      <c r="AI14" s="368" t="s">
        <v>56</v>
      </c>
      <c r="AJ14" s="369"/>
      <c r="AK14" s="370"/>
    </row>
    <row r="15" spans="1:37" s="255" customFormat="1">
      <c r="A15" s="404">
        <v>1</v>
      </c>
      <c r="B15" s="405" t="s">
        <v>0</v>
      </c>
      <c r="C15" s="405" t="s">
        <v>637</v>
      </c>
      <c r="D15" s="405" t="s">
        <v>638</v>
      </c>
      <c r="E15" s="405" t="s">
        <v>442</v>
      </c>
      <c r="F15" s="405">
        <v>9030</v>
      </c>
      <c r="G15" s="405"/>
      <c r="H15" s="405" t="s">
        <v>407</v>
      </c>
      <c r="I15" s="405"/>
      <c r="J15" s="405" t="s">
        <v>121</v>
      </c>
      <c r="K15" s="405"/>
      <c r="L15" s="405">
        <v>250</v>
      </c>
      <c r="M15" s="405" t="s">
        <v>113</v>
      </c>
      <c r="N15" s="405" t="s">
        <v>392</v>
      </c>
      <c r="O15" s="405" t="s">
        <v>466</v>
      </c>
      <c r="P15" s="405"/>
      <c r="Q15" s="405"/>
      <c r="R15" s="405"/>
      <c r="S15" s="405"/>
      <c r="T15" s="405"/>
      <c r="U15" s="405" t="s">
        <v>639</v>
      </c>
      <c r="V15" s="405" t="s">
        <v>640</v>
      </c>
      <c r="W15" s="405" t="s">
        <v>603</v>
      </c>
      <c r="X15" s="405" t="s">
        <v>641</v>
      </c>
      <c r="Y15" s="405" t="s">
        <v>68</v>
      </c>
      <c r="Z15" s="405" t="s">
        <v>69</v>
      </c>
      <c r="AA15" s="405"/>
      <c r="AB15" s="405" t="s">
        <v>605</v>
      </c>
      <c r="AC15" s="406">
        <v>85</v>
      </c>
      <c r="AD15" s="406">
        <v>8</v>
      </c>
      <c r="AE15" s="406">
        <v>0</v>
      </c>
      <c r="AF15" s="407">
        <v>148.80000000000001</v>
      </c>
      <c r="AG15" s="407">
        <v>0</v>
      </c>
      <c r="AH15" s="408">
        <f t="shared" ref="AH15:AH24" si="3">AF15-AG15</f>
        <v>148.80000000000001</v>
      </c>
      <c r="AI15" s="599">
        <f>AF15*1.07</f>
        <v>159.21600000000001</v>
      </c>
      <c r="AJ15" s="410"/>
      <c r="AK15" s="409"/>
    </row>
    <row r="16" spans="1:37" s="255" customFormat="1">
      <c r="A16" s="404">
        <v>2</v>
      </c>
      <c r="B16" s="405" t="s">
        <v>0</v>
      </c>
      <c r="C16" s="405" t="s">
        <v>642</v>
      </c>
      <c r="D16" s="405" t="s">
        <v>638</v>
      </c>
      <c r="E16" s="405" t="s">
        <v>442</v>
      </c>
      <c r="F16" s="405">
        <v>9030</v>
      </c>
      <c r="G16" s="405"/>
      <c r="H16" s="405" t="s">
        <v>487</v>
      </c>
      <c r="I16" s="405"/>
      <c r="J16" s="405" t="s">
        <v>121</v>
      </c>
      <c r="K16" s="405"/>
      <c r="L16" s="405" t="s">
        <v>386</v>
      </c>
      <c r="M16" s="405" t="s">
        <v>236</v>
      </c>
      <c r="N16" s="405" t="s">
        <v>392</v>
      </c>
      <c r="O16" s="405" t="s">
        <v>466</v>
      </c>
      <c r="P16" s="405"/>
      <c r="Q16" s="405"/>
      <c r="R16" s="405"/>
      <c r="S16" s="405"/>
      <c r="T16" s="405" t="s">
        <v>375</v>
      </c>
      <c r="U16" s="405" t="s">
        <v>643</v>
      </c>
      <c r="V16" s="405" t="s">
        <v>644</v>
      </c>
      <c r="W16" s="405" t="s">
        <v>68</v>
      </c>
      <c r="X16" s="405" t="s">
        <v>645</v>
      </c>
      <c r="Y16" s="405" t="s">
        <v>68</v>
      </c>
      <c r="Z16" s="405" t="s">
        <v>69</v>
      </c>
      <c r="AA16" s="405"/>
      <c r="AB16" s="405" t="s">
        <v>605</v>
      </c>
      <c r="AC16" s="406">
        <v>114</v>
      </c>
      <c r="AD16" s="406">
        <v>8</v>
      </c>
      <c r="AE16" s="406">
        <v>8</v>
      </c>
      <c r="AF16" s="407">
        <v>208</v>
      </c>
      <c r="AG16" s="407">
        <v>0</v>
      </c>
      <c r="AH16" s="408">
        <f t="shared" si="3"/>
        <v>208</v>
      </c>
      <c r="AI16" s="599">
        <f t="shared" ref="AI16:AI24" si="4">AF16*1.07</f>
        <v>222.56</v>
      </c>
      <c r="AJ16" s="410"/>
      <c r="AK16" s="409"/>
    </row>
    <row r="17" spans="1:37" s="255" customFormat="1">
      <c r="A17" s="404">
        <v>3</v>
      </c>
      <c r="B17" s="405" t="s">
        <v>0</v>
      </c>
      <c r="C17" s="405" t="s">
        <v>646</v>
      </c>
      <c r="D17" s="405" t="s">
        <v>638</v>
      </c>
      <c r="E17" s="405" t="s">
        <v>442</v>
      </c>
      <c r="F17" s="405">
        <v>9030</v>
      </c>
      <c r="G17" s="405"/>
      <c r="H17" s="405" t="s">
        <v>487</v>
      </c>
      <c r="I17" s="405"/>
      <c r="J17" s="405" t="s">
        <v>121</v>
      </c>
      <c r="K17" s="405"/>
      <c r="L17" s="405" t="s">
        <v>386</v>
      </c>
      <c r="M17" s="405" t="s">
        <v>236</v>
      </c>
      <c r="N17" s="405" t="s">
        <v>392</v>
      </c>
      <c r="O17" s="405" t="s">
        <v>466</v>
      </c>
      <c r="P17" s="405"/>
      <c r="Q17" s="405"/>
      <c r="R17" s="405"/>
      <c r="S17" s="405"/>
      <c r="T17" s="405" t="s">
        <v>375</v>
      </c>
      <c r="U17" s="405" t="s">
        <v>647</v>
      </c>
      <c r="V17" s="405" t="s">
        <v>604</v>
      </c>
      <c r="W17" s="405" t="s">
        <v>68</v>
      </c>
      <c r="X17" s="405" t="s">
        <v>604</v>
      </c>
      <c r="Y17" s="405" t="s">
        <v>68</v>
      </c>
      <c r="Z17" s="405" t="s">
        <v>69</v>
      </c>
      <c r="AA17" s="405"/>
      <c r="AB17" s="405" t="s">
        <v>605</v>
      </c>
      <c r="AC17" s="406">
        <v>114</v>
      </c>
      <c r="AD17" s="406">
        <v>8</v>
      </c>
      <c r="AE17" s="406">
        <v>8</v>
      </c>
      <c r="AF17" s="407">
        <v>208</v>
      </c>
      <c r="AG17" s="407">
        <v>0</v>
      </c>
      <c r="AH17" s="408">
        <f t="shared" si="3"/>
        <v>208</v>
      </c>
      <c r="AI17" s="599">
        <f t="shared" si="4"/>
        <v>222.56</v>
      </c>
      <c r="AJ17" s="410"/>
      <c r="AK17" s="409"/>
    </row>
    <row r="18" spans="1:37" s="255" customFormat="1">
      <c r="A18" s="404">
        <v>4</v>
      </c>
      <c r="B18" s="405" t="s">
        <v>0</v>
      </c>
      <c r="C18" s="405" t="s">
        <v>648</v>
      </c>
      <c r="D18" s="405" t="s">
        <v>638</v>
      </c>
      <c r="E18" s="405" t="s">
        <v>442</v>
      </c>
      <c r="F18" s="405">
        <v>9030</v>
      </c>
      <c r="G18" s="405"/>
      <c r="H18" s="405" t="s">
        <v>487</v>
      </c>
      <c r="I18" s="405"/>
      <c r="J18" s="405" t="s">
        <v>121</v>
      </c>
      <c r="K18" s="405"/>
      <c r="L18" s="405" t="s">
        <v>386</v>
      </c>
      <c r="M18" s="405" t="s">
        <v>236</v>
      </c>
      <c r="N18" s="405" t="s">
        <v>401</v>
      </c>
      <c r="O18" s="405" t="s">
        <v>466</v>
      </c>
      <c r="P18" s="405"/>
      <c r="Q18" s="405"/>
      <c r="R18" s="405"/>
      <c r="S18" s="405"/>
      <c r="T18" s="405" t="s">
        <v>375</v>
      </c>
      <c r="U18" s="405" t="s">
        <v>649</v>
      </c>
      <c r="V18" s="405" t="s">
        <v>650</v>
      </c>
      <c r="W18" s="405" t="s">
        <v>68</v>
      </c>
      <c r="X18" s="405" t="s">
        <v>650</v>
      </c>
      <c r="Y18" s="405" t="s">
        <v>68</v>
      </c>
      <c r="Z18" s="405" t="s">
        <v>69</v>
      </c>
      <c r="AA18" s="405"/>
      <c r="AB18" s="405" t="s">
        <v>605</v>
      </c>
      <c r="AC18" s="406">
        <v>114</v>
      </c>
      <c r="AD18" s="406">
        <v>8</v>
      </c>
      <c r="AE18" s="406">
        <v>8</v>
      </c>
      <c r="AF18" s="407">
        <v>208</v>
      </c>
      <c r="AG18" s="407">
        <v>0</v>
      </c>
      <c r="AH18" s="408">
        <f t="shared" si="3"/>
        <v>208</v>
      </c>
      <c r="AI18" s="599">
        <f t="shared" si="4"/>
        <v>222.56</v>
      </c>
      <c r="AJ18" s="410"/>
      <c r="AK18" s="409"/>
    </row>
    <row r="19" spans="1:37" s="255" customFormat="1">
      <c r="A19" s="404">
        <v>5</v>
      </c>
      <c r="B19" s="405" t="s">
        <v>0</v>
      </c>
      <c r="C19" s="405" t="s">
        <v>651</v>
      </c>
      <c r="D19" s="405" t="s">
        <v>638</v>
      </c>
      <c r="E19" s="405" t="s">
        <v>442</v>
      </c>
      <c r="F19" s="405">
        <v>9030</v>
      </c>
      <c r="G19" s="405"/>
      <c r="H19" s="405" t="s">
        <v>487</v>
      </c>
      <c r="I19" s="405"/>
      <c r="J19" s="405" t="s">
        <v>121</v>
      </c>
      <c r="K19" s="405"/>
      <c r="L19" s="405" t="s">
        <v>386</v>
      </c>
      <c r="M19" s="405" t="s">
        <v>236</v>
      </c>
      <c r="N19" s="405" t="s">
        <v>392</v>
      </c>
      <c r="O19" s="405" t="s">
        <v>466</v>
      </c>
      <c r="P19" s="405"/>
      <c r="Q19" s="405"/>
      <c r="R19" s="405"/>
      <c r="S19" s="405"/>
      <c r="T19" s="405" t="s">
        <v>375</v>
      </c>
      <c r="U19" s="405" t="s">
        <v>652</v>
      </c>
      <c r="V19" s="405" t="s">
        <v>650</v>
      </c>
      <c r="W19" s="405" t="s">
        <v>68</v>
      </c>
      <c r="X19" s="405" t="s">
        <v>650</v>
      </c>
      <c r="Y19" s="405" t="s">
        <v>68</v>
      </c>
      <c r="Z19" s="405" t="s">
        <v>69</v>
      </c>
      <c r="AA19" s="405"/>
      <c r="AB19" s="405" t="s">
        <v>605</v>
      </c>
      <c r="AC19" s="406">
        <v>114</v>
      </c>
      <c r="AD19" s="406">
        <v>8</v>
      </c>
      <c r="AE19" s="406">
        <v>8</v>
      </c>
      <c r="AF19" s="407">
        <v>208</v>
      </c>
      <c r="AG19" s="407">
        <v>0</v>
      </c>
      <c r="AH19" s="408">
        <f t="shared" si="3"/>
        <v>208</v>
      </c>
      <c r="AI19" s="599">
        <f t="shared" si="4"/>
        <v>222.56</v>
      </c>
      <c r="AJ19" s="410"/>
      <c r="AK19" s="409"/>
    </row>
    <row r="20" spans="1:37" s="255" customFormat="1">
      <c r="A20" s="404">
        <v>6</v>
      </c>
      <c r="B20" s="405" t="s">
        <v>0</v>
      </c>
      <c r="C20" s="405" t="s">
        <v>653</v>
      </c>
      <c r="D20" s="405" t="s">
        <v>638</v>
      </c>
      <c r="E20" s="405" t="s">
        <v>442</v>
      </c>
      <c r="F20" s="405">
        <v>9030</v>
      </c>
      <c r="G20" s="405"/>
      <c r="H20" s="405" t="s">
        <v>654</v>
      </c>
      <c r="I20" s="405"/>
      <c r="J20" s="405" t="s">
        <v>121</v>
      </c>
      <c r="K20" s="405"/>
      <c r="L20" s="405">
        <v>500</v>
      </c>
      <c r="M20" s="405" t="s">
        <v>113</v>
      </c>
      <c r="N20" s="405" t="s">
        <v>392</v>
      </c>
      <c r="O20" s="405" t="s">
        <v>466</v>
      </c>
      <c r="P20" s="405"/>
      <c r="Q20" s="405"/>
      <c r="R20" s="405"/>
      <c r="S20" s="405"/>
      <c r="T20" s="405"/>
      <c r="U20" s="405" t="s">
        <v>655</v>
      </c>
      <c r="V20" s="405" t="s">
        <v>656</v>
      </c>
      <c r="W20" s="405" t="s">
        <v>603</v>
      </c>
      <c r="X20" s="405" t="s">
        <v>650</v>
      </c>
      <c r="Y20" s="405" t="s">
        <v>68</v>
      </c>
      <c r="Z20" s="405" t="s">
        <v>69</v>
      </c>
      <c r="AA20" s="405"/>
      <c r="AB20" s="405" t="s">
        <v>605</v>
      </c>
      <c r="AC20" s="406">
        <v>114</v>
      </c>
      <c r="AD20" s="406">
        <v>8</v>
      </c>
      <c r="AE20" s="406">
        <v>0</v>
      </c>
      <c r="AF20" s="407">
        <v>195.20000000000002</v>
      </c>
      <c r="AG20" s="407">
        <v>0</v>
      </c>
      <c r="AH20" s="408">
        <f t="shared" si="3"/>
        <v>195.20000000000002</v>
      </c>
      <c r="AI20" s="599">
        <f t="shared" si="4"/>
        <v>208.86400000000003</v>
      </c>
      <c r="AJ20" s="410"/>
      <c r="AK20" s="409"/>
    </row>
    <row r="21" spans="1:37" s="255" customFormat="1">
      <c r="A21" s="404">
        <v>7</v>
      </c>
      <c r="B21" s="405" t="s">
        <v>0</v>
      </c>
      <c r="C21" s="405" t="s">
        <v>657</v>
      </c>
      <c r="D21" s="405" t="s">
        <v>638</v>
      </c>
      <c r="E21" s="405" t="s">
        <v>442</v>
      </c>
      <c r="F21" s="405">
        <v>9030</v>
      </c>
      <c r="G21" s="405"/>
      <c r="H21" s="405" t="s">
        <v>654</v>
      </c>
      <c r="I21" s="405"/>
      <c r="J21" s="405" t="s">
        <v>121</v>
      </c>
      <c r="K21" s="405"/>
      <c r="L21" s="405" t="s">
        <v>386</v>
      </c>
      <c r="M21" s="405" t="s">
        <v>113</v>
      </c>
      <c r="N21" s="405" t="s">
        <v>392</v>
      </c>
      <c r="O21" s="405" t="s">
        <v>466</v>
      </c>
      <c r="P21" s="405"/>
      <c r="Q21" s="405"/>
      <c r="R21" s="405"/>
      <c r="S21" s="405"/>
      <c r="T21" s="405"/>
      <c r="U21" s="405" t="s">
        <v>658</v>
      </c>
      <c r="V21" s="405" t="s">
        <v>68</v>
      </c>
      <c r="W21" s="405" t="s">
        <v>68</v>
      </c>
      <c r="X21" s="405" t="s">
        <v>68</v>
      </c>
      <c r="Y21" s="405" t="s">
        <v>68</v>
      </c>
      <c r="Z21" s="405" t="s">
        <v>69</v>
      </c>
      <c r="AA21" s="405"/>
      <c r="AB21" s="405" t="s">
        <v>600</v>
      </c>
      <c r="AC21" s="406">
        <v>114</v>
      </c>
      <c r="AD21" s="406">
        <v>8</v>
      </c>
      <c r="AE21" s="406">
        <v>8</v>
      </c>
      <c r="AF21" s="407">
        <v>208</v>
      </c>
      <c r="AG21" s="407">
        <v>0</v>
      </c>
      <c r="AH21" s="408">
        <f t="shared" si="3"/>
        <v>208</v>
      </c>
      <c r="AI21" s="599">
        <f t="shared" si="4"/>
        <v>222.56</v>
      </c>
      <c r="AJ21" s="410"/>
      <c r="AK21" s="409"/>
    </row>
    <row r="22" spans="1:37" s="255" customFormat="1">
      <c r="A22" s="404">
        <v>8</v>
      </c>
      <c r="B22" s="405" t="s">
        <v>0</v>
      </c>
      <c r="C22" s="405" t="s">
        <v>659</v>
      </c>
      <c r="D22" s="405" t="s">
        <v>638</v>
      </c>
      <c r="E22" s="405" t="s">
        <v>442</v>
      </c>
      <c r="F22" s="405">
        <v>9030</v>
      </c>
      <c r="G22" s="405"/>
      <c r="H22" s="405" t="s">
        <v>487</v>
      </c>
      <c r="I22" s="405"/>
      <c r="J22" s="405" t="s">
        <v>121</v>
      </c>
      <c r="K22" s="405"/>
      <c r="L22" s="405" t="s">
        <v>386</v>
      </c>
      <c r="M22" s="405" t="s">
        <v>236</v>
      </c>
      <c r="N22" s="405" t="s">
        <v>392</v>
      </c>
      <c r="O22" s="405" t="s">
        <v>466</v>
      </c>
      <c r="P22" s="405"/>
      <c r="Q22" s="405"/>
      <c r="R22" s="405"/>
      <c r="S22" s="405"/>
      <c r="T22" s="405" t="s">
        <v>375</v>
      </c>
      <c r="U22" s="405" t="s">
        <v>660</v>
      </c>
      <c r="V22" s="405" t="s">
        <v>68</v>
      </c>
      <c r="W22" s="405" t="s">
        <v>68</v>
      </c>
      <c r="X22" s="405" t="s">
        <v>68</v>
      </c>
      <c r="Y22" s="405" t="s">
        <v>68</v>
      </c>
      <c r="Z22" s="405" t="s">
        <v>69</v>
      </c>
      <c r="AA22" s="405"/>
      <c r="AB22" s="405" t="s">
        <v>600</v>
      </c>
      <c r="AC22" s="406">
        <v>114</v>
      </c>
      <c r="AD22" s="406">
        <v>8</v>
      </c>
      <c r="AE22" s="406">
        <v>8</v>
      </c>
      <c r="AF22" s="407">
        <v>208</v>
      </c>
      <c r="AG22" s="407">
        <v>0</v>
      </c>
      <c r="AH22" s="408">
        <f t="shared" si="3"/>
        <v>208</v>
      </c>
      <c r="AI22" s="599">
        <f t="shared" si="4"/>
        <v>222.56</v>
      </c>
      <c r="AJ22" s="410"/>
      <c r="AK22" s="409"/>
    </row>
    <row r="23" spans="1:37" s="255" customFormat="1">
      <c r="A23" s="404">
        <v>9</v>
      </c>
      <c r="B23" s="405" t="s">
        <v>0</v>
      </c>
      <c r="C23" s="405" t="s">
        <v>661</v>
      </c>
      <c r="D23" s="405" t="s">
        <v>638</v>
      </c>
      <c r="E23" s="405" t="s">
        <v>442</v>
      </c>
      <c r="F23" s="405">
        <v>9030</v>
      </c>
      <c r="G23" s="405"/>
      <c r="H23" s="405" t="s">
        <v>487</v>
      </c>
      <c r="I23" s="405"/>
      <c r="J23" s="405" t="s">
        <v>121</v>
      </c>
      <c r="K23" s="405"/>
      <c r="L23" s="405" t="s">
        <v>386</v>
      </c>
      <c r="M23" s="405" t="s">
        <v>236</v>
      </c>
      <c r="N23" s="405" t="s">
        <v>401</v>
      </c>
      <c r="O23" s="405" t="s">
        <v>466</v>
      </c>
      <c r="P23" s="405"/>
      <c r="Q23" s="405"/>
      <c r="R23" s="405"/>
      <c r="S23" s="405"/>
      <c r="T23" s="405" t="s">
        <v>375</v>
      </c>
      <c r="U23" s="405" t="s">
        <v>662</v>
      </c>
      <c r="V23" s="405" t="s">
        <v>650</v>
      </c>
      <c r="W23" s="405" t="s">
        <v>68</v>
      </c>
      <c r="X23" s="405" t="s">
        <v>650</v>
      </c>
      <c r="Y23" s="405" t="s">
        <v>68</v>
      </c>
      <c r="Z23" s="405" t="s">
        <v>69</v>
      </c>
      <c r="AA23" s="405"/>
      <c r="AB23" s="405" t="s">
        <v>605</v>
      </c>
      <c r="AC23" s="406">
        <v>114</v>
      </c>
      <c r="AD23" s="406">
        <v>8</v>
      </c>
      <c r="AE23" s="406">
        <v>8</v>
      </c>
      <c r="AF23" s="407">
        <v>208</v>
      </c>
      <c r="AG23" s="407">
        <v>0</v>
      </c>
      <c r="AH23" s="408">
        <f t="shared" si="3"/>
        <v>208</v>
      </c>
      <c r="AI23" s="599">
        <f t="shared" si="4"/>
        <v>222.56</v>
      </c>
      <c r="AJ23" s="410"/>
      <c r="AK23" s="409"/>
    </row>
    <row r="24" spans="1:37" s="597" customFormat="1" ht="15.75" thickBot="1">
      <c r="A24" s="411">
        <v>10</v>
      </c>
      <c r="B24" s="412" t="s">
        <v>0</v>
      </c>
      <c r="C24" s="412" t="s">
        <v>663</v>
      </c>
      <c r="D24" s="412" t="s">
        <v>638</v>
      </c>
      <c r="E24" s="412" t="s">
        <v>442</v>
      </c>
      <c r="F24" s="412">
        <v>9030</v>
      </c>
      <c r="G24" s="412"/>
      <c r="H24" s="412" t="s">
        <v>487</v>
      </c>
      <c r="I24" s="412"/>
      <c r="J24" s="412" t="s">
        <v>121</v>
      </c>
      <c r="K24" s="412"/>
      <c r="L24" s="412" t="s">
        <v>386</v>
      </c>
      <c r="M24" s="412" t="s">
        <v>236</v>
      </c>
      <c r="N24" s="412" t="s">
        <v>392</v>
      </c>
      <c r="O24" s="412" t="s">
        <v>466</v>
      </c>
      <c r="P24" s="412"/>
      <c r="Q24" s="412"/>
      <c r="R24" s="412"/>
      <c r="S24" s="412"/>
      <c r="T24" s="412" t="s">
        <v>375</v>
      </c>
      <c r="U24" s="412" t="s">
        <v>664</v>
      </c>
      <c r="V24" s="412" t="s">
        <v>644</v>
      </c>
      <c r="W24" s="412" t="s">
        <v>68</v>
      </c>
      <c r="X24" s="412" t="s">
        <v>645</v>
      </c>
      <c r="Y24" s="412" t="s">
        <v>68</v>
      </c>
      <c r="Z24" s="412" t="s">
        <v>69</v>
      </c>
      <c r="AA24" s="412"/>
      <c r="AB24" s="412" t="s">
        <v>605</v>
      </c>
      <c r="AC24" s="413">
        <v>114</v>
      </c>
      <c r="AD24" s="413">
        <v>8</v>
      </c>
      <c r="AE24" s="413">
        <v>8</v>
      </c>
      <c r="AF24" s="414">
        <v>208</v>
      </c>
      <c r="AG24" s="414">
        <v>0</v>
      </c>
      <c r="AH24" s="415">
        <f t="shared" si="3"/>
        <v>208</v>
      </c>
      <c r="AI24" s="600">
        <f t="shared" si="4"/>
        <v>222.56</v>
      </c>
      <c r="AJ24" s="416"/>
      <c r="AK24" s="417"/>
    </row>
    <row r="25" spans="1:37">
      <c r="A25" s="382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15"/>
      <c r="AD25" s="15"/>
      <c r="AE25" s="15"/>
      <c r="AF25" s="376"/>
      <c r="AG25" s="376"/>
      <c r="AH25" s="17"/>
      <c r="AI25" s="88"/>
      <c r="AJ25" s="11"/>
      <c r="AK25" s="11"/>
    </row>
    <row r="26" spans="1:37">
      <c r="A26" s="382" t="s">
        <v>133</v>
      </c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>
        <f>SUM(V14:V24)</f>
        <v>0</v>
      </c>
      <c r="W26" s="37"/>
      <c r="X26" s="37"/>
      <c r="Y26" s="37"/>
      <c r="Z26" s="37"/>
      <c r="AA26" s="37"/>
      <c r="AB26" s="37"/>
      <c r="AC26" s="10"/>
      <c r="AD26" s="10"/>
      <c r="AE26" s="10"/>
      <c r="AF26" s="376"/>
      <c r="AG26" s="376"/>
      <c r="AH26" s="17"/>
      <c r="AI26" s="90"/>
      <c r="AJ26" s="11"/>
      <c r="AK26" s="11"/>
    </row>
    <row r="27" spans="1:37">
      <c r="A27" s="382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10"/>
      <c r="AD27" s="10"/>
      <c r="AE27" s="10"/>
      <c r="AF27" s="376"/>
      <c r="AG27" s="376"/>
      <c r="AH27" s="10"/>
      <c r="AI27" s="88"/>
      <c r="AJ27" s="11"/>
      <c r="AK27" s="11"/>
    </row>
    <row r="28" spans="1:37">
      <c r="A28" s="382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10"/>
      <c r="AD28" s="10"/>
      <c r="AE28" s="10"/>
      <c r="AF28" s="376"/>
      <c r="AG28" s="376"/>
      <c r="AH28" s="10"/>
      <c r="AI28" s="88"/>
      <c r="AJ28" s="11"/>
      <c r="AK28" s="11"/>
    </row>
    <row r="29" spans="1:37">
      <c r="A29" s="382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10"/>
      <c r="AD29" s="10"/>
      <c r="AE29" s="10"/>
      <c r="AF29" s="376"/>
      <c r="AG29" s="376"/>
      <c r="AH29" s="10"/>
      <c r="AI29" s="88"/>
      <c r="AJ29" s="11"/>
      <c r="AK29" s="11"/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/>
    </customSheetView>
    <customSheetView guid="{5B1FA305-463D-4B6E-BF98-81A6929C891E}" scale="75" hiddenColumns="1">
      <pageMargins left="0" right="0" top="0" bottom="0" header="0" footer="0"/>
      <pageSetup orientation="portrait" horizontalDpi="4294967295" verticalDpi="4294967295"/>
    </customSheetView>
    <customSheetView guid="{3404915B-ECC1-450C-BC7F-CCAAA07C3040}" scale="75" hiddenColumns="1">
      <selection activeCell="AF43" sqref="AF43"/>
      <pageMargins left="0" right="0" top="0" bottom="0" header="0" footer="0"/>
      <pageSetup orientation="portrait" horizontalDpi="4294967295" verticalDpi="4294967295"/>
    </customSheetView>
    <customSheetView guid="{B6E6045D-E631-482D-8F65-2EABDB0B6ECE}" scale="75" hiddenColumns="1">
      <selection sqref="A1:AK27"/>
      <pageMargins left="0" right="0" top="0" bottom="0" header="0" footer="0"/>
      <pageSetup orientation="portrait" horizontalDpi="4294967295" verticalDpi="4294967295"/>
    </customSheetView>
    <customSheetView guid="{074FE138-8171-45F3-8951-6B9C47661CC2}" scale="75" hiddenColumns="1">
      <selection sqref="A1:AK27"/>
      <pageMargins left="0" right="0" top="0" bottom="0" header="0" footer="0"/>
      <pageSetup orientation="portrait" horizontalDpi="4294967295" verticalDpi="4294967295"/>
    </customSheetView>
    <customSheetView guid="{6B75CD61-CFF4-4706-A14B-83CD51F19D1B}" scale="75" hiddenColumns="1">
      <selection sqref="A1:AK27"/>
      <pageMargins left="0" right="0" top="0" bottom="0" header="0" footer="0"/>
      <pageSetup orientation="portrait" horizontalDpi="4294967295" verticalDpi="4294967295"/>
    </customSheetView>
    <customSheetView guid="{8ABA602B-BA8D-44BA-AAC3-E387ACC3E4C4}" scale="75" hiddenColumns="1">
      <pageMargins left="0" right="0" top="0" bottom="0" header="0" footer="0"/>
      <pageSetup orientation="portrait" horizontalDpi="4294967295" verticalDpi="4294967295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/>
    </customSheetView>
    <customSheetView guid="{71B299E4-61CE-49C1-81D9-062E3F90F2BD}" scale="75" hiddenColumns="1">
      <selection activeCell="AF43" sqref="AF43"/>
      <pageMargins left="0" right="0" top="0" bottom="0" header="0" footer="0"/>
      <pageSetup orientation="portrait" horizontalDpi="4294967295" verticalDpi="4294967295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/>
    </customSheetView>
  </customSheetViews>
  <pageMargins left="0" right="0" top="0" bottom="0" header="0" footer="0"/>
  <pageSetup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F0"/>
  </sheetPr>
  <dimension ref="A1:AK26"/>
  <sheetViews>
    <sheetView topLeftCell="Q1" zoomScale="75" zoomScaleNormal="75" workbookViewId="0">
      <selection activeCell="AK18" sqref="AK18"/>
    </sheetView>
  </sheetViews>
  <sheetFormatPr baseColWidth="10" defaultColWidth="9.140625" defaultRowHeight="15"/>
  <cols>
    <col min="1" max="1" width="4.28515625" style="603" bestFit="1" customWidth="1"/>
    <col min="2" max="2" width="8" style="224" bestFit="1" customWidth="1"/>
    <col min="3" max="3" width="12.85546875" style="224" hidden="1" customWidth="1"/>
    <col min="4" max="4" width="9.28515625" style="224" hidden="1" customWidth="1"/>
    <col min="5" max="5" width="11.5703125" style="224" hidden="1" customWidth="1"/>
    <col min="6" max="6" width="8" style="224" bestFit="1" customWidth="1"/>
    <col min="7" max="7" width="7.140625" style="224" hidden="1" customWidth="1"/>
    <col min="8" max="8" width="8.140625" style="224" bestFit="1" customWidth="1"/>
    <col min="9" max="9" width="8.85546875" style="224" hidden="1" customWidth="1"/>
    <col min="10" max="10" width="6.42578125" style="224" bestFit="1" customWidth="1"/>
    <col min="11" max="11" width="11.5703125" style="224" bestFit="1" customWidth="1"/>
    <col min="12" max="12" width="8.28515625" style="224" bestFit="1" customWidth="1"/>
    <col min="13" max="13" width="11.140625" style="224" bestFit="1" customWidth="1"/>
    <col min="14" max="14" width="6.5703125" style="224" bestFit="1" customWidth="1"/>
    <col min="15" max="15" width="6.85546875" style="224" bestFit="1" customWidth="1"/>
    <col min="16" max="16" width="9.28515625" style="224" customWidth="1"/>
    <col min="17" max="17" width="12.85546875" style="224" customWidth="1"/>
    <col min="18" max="18" width="15.7109375" style="224" customWidth="1"/>
    <col min="19" max="19" width="17.140625" style="224" customWidth="1"/>
    <col min="20" max="20" width="10.5703125" style="224" customWidth="1"/>
    <col min="21" max="21" width="11.42578125" style="224" bestFit="1" customWidth="1"/>
    <col min="22" max="22" width="8.5703125" style="224" hidden="1" customWidth="1"/>
    <col min="23" max="23" width="16.28515625" style="224" bestFit="1" customWidth="1"/>
    <col min="24" max="24" width="16.85546875" style="224" customWidth="1"/>
    <col min="25" max="25" width="15" style="224" bestFit="1" customWidth="1"/>
    <col min="26" max="26" width="4.7109375" style="224" bestFit="1" customWidth="1"/>
    <col min="27" max="27" width="6" style="224" customWidth="1"/>
    <col min="28" max="28" width="13.85546875" style="224" hidden="1" customWidth="1"/>
    <col min="29" max="29" width="13.140625" style="91" hidden="1" customWidth="1"/>
    <col min="30" max="30" width="10" style="91" hidden="1" customWidth="1"/>
    <col min="31" max="31" width="9.85546875" style="91" hidden="1" customWidth="1"/>
    <col min="32" max="32" width="8.5703125" style="605" bestFit="1" customWidth="1"/>
    <col min="33" max="33" width="12.5703125" style="605" bestFit="1" customWidth="1"/>
    <col min="34" max="34" width="10" style="91" bestFit="1" customWidth="1"/>
    <col min="35" max="35" width="11" style="31" bestFit="1" customWidth="1"/>
    <col min="36" max="36" width="9.140625" style="92"/>
    <col min="37" max="37" width="22.85546875" style="92" bestFit="1" customWidth="1"/>
    <col min="38" max="16384" width="9.140625" style="92"/>
  </cols>
  <sheetData>
    <row r="1" spans="1:37" s="259" customFormat="1" ht="78" customHeight="1" thickBot="1">
      <c r="A1" s="601"/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7"/>
      <c r="AD1" s="257"/>
      <c r="AE1" s="257"/>
      <c r="AF1" s="604"/>
      <c r="AG1" s="604"/>
      <c r="AH1" s="257"/>
      <c r="AI1" s="258"/>
    </row>
    <row r="2" spans="1:37" s="371" customFormat="1" ht="15.75" thickBot="1">
      <c r="A2" s="439" t="s">
        <v>22</v>
      </c>
      <c r="B2" s="366" t="s">
        <v>23</v>
      </c>
      <c r="C2" s="366" t="s">
        <v>24</v>
      </c>
      <c r="D2" s="366" t="s">
        <v>25</v>
      </c>
      <c r="E2" s="366" t="s">
        <v>26</v>
      </c>
      <c r="F2" s="366" t="s">
        <v>27</v>
      </c>
      <c r="G2" s="366" t="s">
        <v>28</v>
      </c>
      <c r="H2" s="366" t="s">
        <v>29</v>
      </c>
      <c r="I2" s="366" t="s">
        <v>30</v>
      </c>
      <c r="J2" s="366" t="s">
        <v>31</v>
      </c>
      <c r="K2" s="366" t="s">
        <v>32</v>
      </c>
      <c r="L2" s="366" t="s">
        <v>33</v>
      </c>
      <c r="M2" s="366" t="s">
        <v>34</v>
      </c>
      <c r="N2" s="366" t="s">
        <v>35</v>
      </c>
      <c r="O2" s="366" t="s">
        <v>36</v>
      </c>
      <c r="P2" s="366" t="s">
        <v>37</v>
      </c>
      <c r="Q2" s="366" t="s">
        <v>38</v>
      </c>
      <c r="R2" s="366" t="s">
        <v>39</v>
      </c>
      <c r="S2" s="366" t="s">
        <v>40</v>
      </c>
      <c r="T2" s="366" t="s">
        <v>41</v>
      </c>
      <c r="U2" s="366" t="s">
        <v>42</v>
      </c>
      <c r="V2" s="366" t="s">
        <v>43</v>
      </c>
      <c r="W2" s="366" t="s">
        <v>44</v>
      </c>
      <c r="X2" s="366" t="s">
        <v>45</v>
      </c>
      <c r="Y2" s="366" t="s">
        <v>46</v>
      </c>
      <c r="Z2" s="366" t="s">
        <v>47</v>
      </c>
      <c r="AA2" s="366" t="s">
        <v>48</v>
      </c>
      <c r="AB2" s="366" t="s">
        <v>49</v>
      </c>
      <c r="AC2" s="367" t="s">
        <v>50</v>
      </c>
      <c r="AD2" s="367" t="s">
        <v>51</v>
      </c>
      <c r="AE2" s="367" t="s">
        <v>52</v>
      </c>
      <c r="AF2" s="377" t="s">
        <v>53</v>
      </c>
      <c r="AG2" s="377" t="s">
        <v>54</v>
      </c>
      <c r="AH2" s="367" t="s">
        <v>55</v>
      </c>
      <c r="AI2" s="368" t="s">
        <v>56</v>
      </c>
      <c r="AJ2" s="369"/>
      <c r="AK2" s="370"/>
    </row>
    <row r="3" spans="1:37" s="259" customFormat="1">
      <c r="A3" s="606">
        <v>1</v>
      </c>
      <c r="B3" s="256" t="s">
        <v>0</v>
      </c>
      <c r="C3" s="256" t="s">
        <v>6960</v>
      </c>
      <c r="D3" s="256" t="s">
        <v>6941</v>
      </c>
      <c r="E3" s="256" t="s">
        <v>6936</v>
      </c>
      <c r="F3" s="256">
        <v>7450</v>
      </c>
      <c r="G3" s="256"/>
      <c r="H3" s="256" t="s">
        <v>443</v>
      </c>
      <c r="I3" s="256">
        <v>3000</v>
      </c>
      <c r="J3" s="256" t="s">
        <v>121</v>
      </c>
      <c r="K3" s="256" t="s">
        <v>437</v>
      </c>
      <c r="L3" s="256" t="s">
        <v>386</v>
      </c>
      <c r="M3" s="256" t="s">
        <v>74</v>
      </c>
      <c r="N3" s="256" t="s">
        <v>401</v>
      </c>
      <c r="O3" s="256" t="s">
        <v>466</v>
      </c>
      <c r="P3" s="256">
        <v>23</v>
      </c>
      <c r="Q3" s="256" t="s">
        <v>596</v>
      </c>
      <c r="R3" s="256"/>
      <c r="S3" s="256" t="s">
        <v>438</v>
      </c>
      <c r="T3" s="256"/>
      <c r="U3" s="256" t="s">
        <v>6959</v>
      </c>
      <c r="V3" s="256" t="s">
        <v>68</v>
      </c>
      <c r="W3" s="256" t="s">
        <v>68</v>
      </c>
      <c r="X3" s="256" t="s">
        <v>68</v>
      </c>
      <c r="Y3" s="256" t="s">
        <v>68</v>
      </c>
      <c r="Z3" s="256" t="s">
        <v>69</v>
      </c>
      <c r="AA3" s="256"/>
      <c r="AB3" s="256" t="s">
        <v>6916</v>
      </c>
      <c r="AC3" s="257">
        <v>115</v>
      </c>
      <c r="AD3" s="257">
        <v>8</v>
      </c>
      <c r="AE3" s="257">
        <v>8</v>
      </c>
      <c r="AF3" s="604">
        <v>209.60000000000002</v>
      </c>
      <c r="AG3" s="604">
        <v>0</v>
      </c>
      <c r="AH3" s="607">
        <f t="shared" ref="AH3:AH12" si="0">AF3-AG3</f>
        <v>209.60000000000002</v>
      </c>
      <c r="AI3" s="458">
        <f>AF3*1.07</f>
        <v>224.27200000000005</v>
      </c>
    </row>
    <row r="4" spans="1:37" s="259" customFormat="1">
      <c r="A4" s="606">
        <v>2</v>
      </c>
      <c r="B4" s="256" t="s">
        <v>0</v>
      </c>
      <c r="C4" s="256" t="s">
        <v>6958</v>
      </c>
      <c r="D4" s="256" t="s">
        <v>6941</v>
      </c>
      <c r="E4" s="256" t="s">
        <v>6936</v>
      </c>
      <c r="F4" s="256">
        <v>7450</v>
      </c>
      <c r="G4" s="256"/>
      <c r="H4" s="256" t="s">
        <v>443</v>
      </c>
      <c r="I4" s="256">
        <v>3000</v>
      </c>
      <c r="J4" s="256" t="s">
        <v>121</v>
      </c>
      <c r="K4" s="256" t="s">
        <v>437</v>
      </c>
      <c r="L4" s="256" t="s">
        <v>386</v>
      </c>
      <c r="M4" s="256" t="s">
        <v>74</v>
      </c>
      <c r="N4" s="256" t="s">
        <v>401</v>
      </c>
      <c r="O4" s="256" t="s">
        <v>466</v>
      </c>
      <c r="P4" s="256">
        <v>23</v>
      </c>
      <c r="Q4" s="256" t="s">
        <v>596</v>
      </c>
      <c r="R4" s="256"/>
      <c r="S4" s="256" t="s">
        <v>438</v>
      </c>
      <c r="T4" s="256"/>
      <c r="U4" s="256" t="s">
        <v>6957</v>
      </c>
      <c r="V4" s="256" t="s">
        <v>68</v>
      </c>
      <c r="W4" s="256" t="s">
        <v>68</v>
      </c>
      <c r="X4" s="256" t="s">
        <v>68</v>
      </c>
      <c r="Y4" s="256" t="s">
        <v>68</v>
      </c>
      <c r="Z4" s="256" t="s">
        <v>69</v>
      </c>
      <c r="AA4" s="256"/>
      <c r="AB4" s="256" t="s">
        <v>6916</v>
      </c>
      <c r="AC4" s="257">
        <v>115</v>
      </c>
      <c r="AD4" s="257">
        <v>8</v>
      </c>
      <c r="AE4" s="257">
        <v>8</v>
      </c>
      <c r="AF4" s="604">
        <v>209.60000000000002</v>
      </c>
      <c r="AG4" s="604">
        <v>0</v>
      </c>
      <c r="AH4" s="607">
        <f t="shared" si="0"/>
        <v>209.60000000000002</v>
      </c>
      <c r="AI4" s="458">
        <f t="shared" ref="AI4:AI12" si="1">AF4*1.07</f>
        <v>224.27200000000005</v>
      </c>
    </row>
    <row r="5" spans="1:37" s="259" customFormat="1">
      <c r="A5" s="606">
        <v>3</v>
      </c>
      <c r="B5" s="256" t="s">
        <v>0</v>
      </c>
      <c r="C5" s="256" t="s">
        <v>6956</v>
      </c>
      <c r="D5" s="256" t="s">
        <v>6941</v>
      </c>
      <c r="E5" s="256" t="s">
        <v>6936</v>
      </c>
      <c r="F5" s="256">
        <v>7450</v>
      </c>
      <c r="G5" s="256"/>
      <c r="H5" s="256" t="s">
        <v>443</v>
      </c>
      <c r="I5" s="256">
        <v>3000</v>
      </c>
      <c r="J5" s="256" t="s">
        <v>121</v>
      </c>
      <c r="K5" s="256" t="s">
        <v>437</v>
      </c>
      <c r="L5" s="256" t="s">
        <v>404</v>
      </c>
      <c r="M5" s="256" t="s">
        <v>74</v>
      </c>
      <c r="N5" s="256" t="s">
        <v>401</v>
      </c>
      <c r="O5" s="256" t="s">
        <v>466</v>
      </c>
      <c r="P5" s="256">
        <v>23</v>
      </c>
      <c r="Q5" s="256" t="s">
        <v>596</v>
      </c>
      <c r="R5" s="256"/>
      <c r="S5" s="256" t="s">
        <v>438</v>
      </c>
      <c r="T5" s="256"/>
      <c r="U5" s="256" t="s">
        <v>6955</v>
      </c>
      <c r="V5" s="256" t="s">
        <v>68</v>
      </c>
      <c r="W5" s="256" t="s">
        <v>68</v>
      </c>
      <c r="X5" s="256" t="s">
        <v>68</v>
      </c>
      <c r="Y5" s="256" t="s">
        <v>68</v>
      </c>
      <c r="Z5" s="256" t="s">
        <v>69</v>
      </c>
      <c r="AA5" s="256"/>
      <c r="AB5" s="256" t="s">
        <v>6916</v>
      </c>
      <c r="AC5" s="257">
        <v>115</v>
      </c>
      <c r="AD5" s="257">
        <v>8</v>
      </c>
      <c r="AE5" s="257">
        <v>13</v>
      </c>
      <c r="AF5" s="604">
        <v>217.60000000000002</v>
      </c>
      <c r="AG5" s="604">
        <v>0</v>
      </c>
      <c r="AH5" s="607">
        <f t="shared" si="0"/>
        <v>217.60000000000002</v>
      </c>
      <c r="AI5" s="458">
        <f t="shared" si="1"/>
        <v>232.83200000000005</v>
      </c>
    </row>
    <row r="6" spans="1:37" s="259" customFormat="1">
      <c r="A6" s="606">
        <v>4</v>
      </c>
      <c r="B6" s="256" t="s">
        <v>0</v>
      </c>
      <c r="C6" s="256" t="s">
        <v>6954</v>
      </c>
      <c r="D6" s="256" t="s">
        <v>6941</v>
      </c>
      <c r="E6" s="256" t="s">
        <v>6936</v>
      </c>
      <c r="F6" s="256">
        <v>7450</v>
      </c>
      <c r="G6" s="256"/>
      <c r="H6" s="256" t="s">
        <v>443</v>
      </c>
      <c r="I6" s="256">
        <v>3000</v>
      </c>
      <c r="J6" s="256" t="s">
        <v>121</v>
      </c>
      <c r="K6" s="256" t="s">
        <v>437</v>
      </c>
      <c r="L6" s="256" t="s">
        <v>404</v>
      </c>
      <c r="M6" s="256" t="s">
        <v>74</v>
      </c>
      <c r="N6" s="256" t="s">
        <v>401</v>
      </c>
      <c r="O6" s="256" t="s">
        <v>466</v>
      </c>
      <c r="P6" s="256">
        <v>23</v>
      </c>
      <c r="Q6" s="256" t="s">
        <v>596</v>
      </c>
      <c r="R6" s="256"/>
      <c r="S6" s="256" t="s">
        <v>438</v>
      </c>
      <c r="T6" s="256"/>
      <c r="U6" s="256" t="s">
        <v>6953</v>
      </c>
      <c r="V6" s="256" t="s">
        <v>68</v>
      </c>
      <c r="W6" s="256" t="s">
        <v>68</v>
      </c>
      <c r="X6" s="256" t="s">
        <v>68</v>
      </c>
      <c r="Y6" s="256" t="s">
        <v>68</v>
      </c>
      <c r="Z6" s="256" t="s">
        <v>69</v>
      </c>
      <c r="AA6" s="256"/>
      <c r="AB6" s="256" t="s">
        <v>6916</v>
      </c>
      <c r="AC6" s="257">
        <v>115</v>
      </c>
      <c r="AD6" s="257">
        <v>8</v>
      </c>
      <c r="AE6" s="257">
        <v>13</v>
      </c>
      <c r="AF6" s="604">
        <v>217.60000000000002</v>
      </c>
      <c r="AG6" s="604">
        <v>0</v>
      </c>
      <c r="AH6" s="607">
        <f t="shared" si="0"/>
        <v>217.60000000000002</v>
      </c>
      <c r="AI6" s="458">
        <f t="shared" si="1"/>
        <v>232.83200000000005</v>
      </c>
    </row>
    <row r="7" spans="1:37" s="259" customFormat="1">
      <c r="A7" s="606">
        <v>5</v>
      </c>
      <c r="B7" s="256" t="s">
        <v>0</v>
      </c>
      <c r="C7" s="256" t="s">
        <v>6952</v>
      </c>
      <c r="D7" s="256" t="s">
        <v>6941</v>
      </c>
      <c r="E7" s="256" t="s">
        <v>6936</v>
      </c>
      <c r="F7" s="256">
        <v>7450</v>
      </c>
      <c r="G7" s="256"/>
      <c r="H7" s="256" t="s">
        <v>443</v>
      </c>
      <c r="I7" s="256">
        <v>3000</v>
      </c>
      <c r="J7" s="256" t="s">
        <v>121</v>
      </c>
      <c r="K7" s="256" t="s">
        <v>437</v>
      </c>
      <c r="L7" s="256" t="s">
        <v>404</v>
      </c>
      <c r="M7" s="256" t="s">
        <v>74</v>
      </c>
      <c r="N7" s="256" t="s">
        <v>401</v>
      </c>
      <c r="O7" s="256" t="s">
        <v>466</v>
      </c>
      <c r="P7" s="256">
        <v>23</v>
      </c>
      <c r="Q7" s="256" t="s">
        <v>596</v>
      </c>
      <c r="R7" s="256"/>
      <c r="S7" s="256" t="s">
        <v>438</v>
      </c>
      <c r="T7" s="256"/>
      <c r="U7" s="256" t="s">
        <v>6951</v>
      </c>
      <c r="V7" s="256" t="s">
        <v>68</v>
      </c>
      <c r="W7" s="256" t="s">
        <v>68</v>
      </c>
      <c r="X7" s="256" t="s">
        <v>68</v>
      </c>
      <c r="Y7" s="256" t="s">
        <v>68</v>
      </c>
      <c r="Z7" s="256" t="s">
        <v>69</v>
      </c>
      <c r="AA7" s="256"/>
      <c r="AB7" s="256" t="s">
        <v>6916</v>
      </c>
      <c r="AC7" s="257">
        <v>115</v>
      </c>
      <c r="AD7" s="257">
        <v>8</v>
      </c>
      <c r="AE7" s="257">
        <v>13</v>
      </c>
      <c r="AF7" s="604">
        <v>217.60000000000002</v>
      </c>
      <c r="AG7" s="604">
        <v>0</v>
      </c>
      <c r="AH7" s="607">
        <f t="shared" si="0"/>
        <v>217.60000000000002</v>
      </c>
      <c r="AI7" s="458">
        <f t="shared" si="1"/>
        <v>232.83200000000005</v>
      </c>
    </row>
    <row r="8" spans="1:37" s="259" customFormat="1">
      <c r="A8" s="606">
        <v>6</v>
      </c>
      <c r="B8" s="256" t="s">
        <v>0</v>
      </c>
      <c r="C8" s="256" t="s">
        <v>6950</v>
      </c>
      <c r="D8" s="256" t="s">
        <v>6941</v>
      </c>
      <c r="E8" s="256" t="s">
        <v>6936</v>
      </c>
      <c r="F8" s="256">
        <v>7450</v>
      </c>
      <c r="G8" s="256"/>
      <c r="H8" s="256" t="s">
        <v>443</v>
      </c>
      <c r="I8" s="256">
        <v>3000</v>
      </c>
      <c r="J8" s="256" t="s">
        <v>121</v>
      </c>
      <c r="K8" s="256" t="s">
        <v>437</v>
      </c>
      <c r="L8" s="256" t="s">
        <v>404</v>
      </c>
      <c r="M8" s="256" t="s">
        <v>74</v>
      </c>
      <c r="N8" s="256" t="s">
        <v>401</v>
      </c>
      <c r="O8" s="256" t="s">
        <v>466</v>
      </c>
      <c r="P8" s="256">
        <v>23</v>
      </c>
      <c r="Q8" s="256" t="s">
        <v>596</v>
      </c>
      <c r="R8" s="256"/>
      <c r="S8" s="256" t="s">
        <v>438</v>
      </c>
      <c r="T8" s="256"/>
      <c r="U8" s="256" t="s">
        <v>6949</v>
      </c>
      <c r="V8" s="256" t="s">
        <v>68</v>
      </c>
      <c r="W8" s="256" t="s">
        <v>68</v>
      </c>
      <c r="X8" s="256" t="s">
        <v>68</v>
      </c>
      <c r="Y8" s="256" t="s">
        <v>68</v>
      </c>
      <c r="Z8" s="256" t="s">
        <v>69</v>
      </c>
      <c r="AA8" s="256"/>
      <c r="AB8" s="256" t="s">
        <v>6916</v>
      </c>
      <c r="AC8" s="257">
        <v>115</v>
      </c>
      <c r="AD8" s="257">
        <v>8</v>
      </c>
      <c r="AE8" s="257">
        <v>13</v>
      </c>
      <c r="AF8" s="604">
        <v>217.60000000000002</v>
      </c>
      <c r="AG8" s="604">
        <v>0</v>
      </c>
      <c r="AH8" s="607">
        <f t="shared" si="0"/>
        <v>217.60000000000002</v>
      </c>
      <c r="AI8" s="458">
        <f t="shared" si="1"/>
        <v>232.83200000000005</v>
      </c>
    </row>
    <row r="9" spans="1:37" s="259" customFormat="1">
      <c r="A9" s="606">
        <v>7</v>
      </c>
      <c r="B9" s="256" t="s">
        <v>0</v>
      </c>
      <c r="C9" s="256" t="s">
        <v>6948</v>
      </c>
      <c r="D9" s="256" t="s">
        <v>6941</v>
      </c>
      <c r="E9" s="256" t="s">
        <v>6936</v>
      </c>
      <c r="F9" s="256">
        <v>7450</v>
      </c>
      <c r="G9" s="256"/>
      <c r="H9" s="256" t="s">
        <v>443</v>
      </c>
      <c r="I9" s="256">
        <v>3000</v>
      </c>
      <c r="J9" s="256" t="s">
        <v>121</v>
      </c>
      <c r="K9" s="256" t="s">
        <v>437</v>
      </c>
      <c r="L9" s="256" t="s">
        <v>404</v>
      </c>
      <c r="M9" s="256" t="s">
        <v>74</v>
      </c>
      <c r="N9" s="256" t="s">
        <v>401</v>
      </c>
      <c r="O9" s="256" t="s">
        <v>466</v>
      </c>
      <c r="P9" s="256">
        <v>23</v>
      </c>
      <c r="Q9" s="256" t="s">
        <v>596</v>
      </c>
      <c r="R9" s="256"/>
      <c r="S9" s="256" t="s">
        <v>438</v>
      </c>
      <c r="T9" s="256"/>
      <c r="U9" s="256" t="s">
        <v>6947</v>
      </c>
      <c r="V9" s="256" t="s">
        <v>68</v>
      </c>
      <c r="W9" s="256" t="s">
        <v>68</v>
      </c>
      <c r="X9" s="256" t="s">
        <v>68</v>
      </c>
      <c r="Y9" s="256" t="s">
        <v>68</v>
      </c>
      <c r="Z9" s="256" t="s">
        <v>69</v>
      </c>
      <c r="AA9" s="256"/>
      <c r="AB9" s="256" t="s">
        <v>6916</v>
      </c>
      <c r="AC9" s="257">
        <v>115</v>
      </c>
      <c r="AD9" s="257">
        <v>8</v>
      </c>
      <c r="AE9" s="257">
        <v>13</v>
      </c>
      <c r="AF9" s="604">
        <v>217.60000000000002</v>
      </c>
      <c r="AG9" s="604">
        <v>0</v>
      </c>
      <c r="AH9" s="607">
        <f t="shared" si="0"/>
        <v>217.60000000000002</v>
      </c>
      <c r="AI9" s="458">
        <f t="shared" si="1"/>
        <v>232.83200000000005</v>
      </c>
    </row>
    <row r="10" spans="1:37" s="259" customFormat="1">
      <c r="A10" s="606">
        <v>8</v>
      </c>
      <c r="B10" s="256" t="s">
        <v>0</v>
      </c>
      <c r="C10" s="256" t="s">
        <v>6946</v>
      </c>
      <c r="D10" s="256" t="s">
        <v>6941</v>
      </c>
      <c r="E10" s="256" t="s">
        <v>6936</v>
      </c>
      <c r="F10" s="256">
        <v>7450</v>
      </c>
      <c r="G10" s="256"/>
      <c r="H10" s="256" t="s">
        <v>443</v>
      </c>
      <c r="I10" s="256">
        <v>3000</v>
      </c>
      <c r="J10" s="256" t="s">
        <v>121</v>
      </c>
      <c r="K10" s="256" t="s">
        <v>437</v>
      </c>
      <c r="L10" s="256" t="s">
        <v>404</v>
      </c>
      <c r="M10" s="256" t="s">
        <v>74</v>
      </c>
      <c r="N10" s="256" t="s">
        <v>401</v>
      </c>
      <c r="O10" s="256" t="s">
        <v>466</v>
      </c>
      <c r="P10" s="256">
        <v>23</v>
      </c>
      <c r="Q10" s="256" t="s">
        <v>596</v>
      </c>
      <c r="R10" s="256"/>
      <c r="S10" s="256" t="s">
        <v>438</v>
      </c>
      <c r="T10" s="256"/>
      <c r="U10" s="256" t="s">
        <v>6945</v>
      </c>
      <c r="V10" s="256" t="s">
        <v>68</v>
      </c>
      <c r="W10" s="256" t="s">
        <v>68</v>
      </c>
      <c r="X10" s="256" t="s">
        <v>68</v>
      </c>
      <c r="Y10" s="256" t="s">
        <v>68</v>
      </c>
      <c r="Z10" s="256" t="s">
        <v>69</v>
      </c>
      <c r="AA10" s="256"/>
      <c r="AB10" s="256" t="s">
        <v>6916</v>
      </c>
      <c r="AC10" s="257">
        <v>115</v>
      </c>
      <c r="AD10" s="257">
        <v>8</v>
      </c>
      <c r="AE10" s="257">
        <v>13</v>
      </c>
      <c r="AF10" s="604">
        <v>217.60000000000002</v>
      </c>
      <c r="AG10" s="604">
        <v>0</v>
      </c>
      <c r="AH10" s="607">
        <f t="shared" si="0"/>
        <v>217.60000000000002</v>
      </c>
      <c r="AI10" s="458">
        <f t="shared" si="1"/>
        <v>232.83200000000005</v>
      </c>
    </row>
    <row r="11" spans="1:37" s="259" customFormat="1">
      <c r="A11" s="606">
        <v>9</v>
      </c>
      <c r="B11" s="256" t="s">
        <v>0</v>
      </c>
      <c r="C11" s="256" t="s">
        <v>6944</v>
      </c>
      <c r="D11" s="256" t="s">
        <v>6941</v>
      </c>
      <c r="E11" s="256" t="s">
        <v>6936</v>
      </c>
      <c r="F11" s="256">
        <v>7450</v>
      </c>
      <c r="G11" s="256"/>
      <c r="H11" s="256" t="s">
        <v>443</v>
      </c>
      <c r="I11" s="256">
        <v>3000</v>
      </c>
      <c r="J11" s="256" t="s">
        <v>121</v>
      </c>
      <c r="K11" s="256" t="s">
        <v>437</v>
      </c>
      <c r="L11" s="256" t="s">
        <v>404</v>
      </c>
      <c r="M11" s="256" t="s">
        <v>74</v>
      </c>
      <c r="N11" s="256" t="s">
        <v>401</v>
      </c>
      <c r="O11" s="256" t="s">
        <v>466</v>
      </c>
      <c r="P11" s="256">
        <v>23</v>
      </c>
      <c r="Q11" s="256" t="s">
        <v>596</v>
      </c>
      <c r="R11" s="256"/>
      <c r="S11" s="256" t="s">
        <v>438</v>
      </c>
      <c r="T11" s="256"/>
      <c r="U11" s="256" t="s">
        <v>6943</v>
      </c>
      <c r="V11" s="256" t="s">
        <v>68</v>
      </c>
      <c r="W11" s="256" t="s">
        <v>68</v>
      </c>
      <c r="X11" s="256" t="s">
        <v>68</v>
      </c>
      <c r="Y11" s="256" t="s">
        <v>68</v>
      </c>
      <c r="Z11" s="256" t="s">
        <v>69</v>
      </c>
      <c r="AA11" s="256"/>
      <c r="AB11" s="256" t="s">
        <v>6916</v>
      </c>
      <c r="AC11" s="257">
        <v>115</v>
      </c>
      <c r="AD11" s="257">
        <v>8</v>
      </c>
      <c r="AE11" s="257">
        <v>13</v>
      </c>
      <c r="AF11" s="604">
        <v>217.60000000000002</v>
      </c>
      <c r="AG11" s="604">
        <v>0</v>
      </c>
      <c r="AH11" s="607">
        <f t="shared" si="0"/>
        <v>217.60000000000002</v>
      </c>
      <c r="AI11" s="458">
        <f t="shared" si="1"/>
        <v>232.83200000000005</v>
      </c>
    </row>
    <row r="12" spans="1:37" s="613" customFormat="1" ht="15.75" thickBot="1">
      <c r="A12" s="608">
        <v>10</v>
      </c>
      <c r="B12" s="609" t="s">
        <v>0</v>
      </c>
      <c r="C12" s="609" t="s">
        <v>6942</v>
      </c>
      <c r="D12" s="609" t="s">
        <v>6941</v>
      </c>
      <c r="E12" s="609" t="s">
        <v>6936</v>
      </c>
      <c r="F12" s="609">
        <v>7450</v>
      </c>
      <c r="G12" s="609"/>
      <c r="H12" s="609" t="s">
        <v>443</v>
      </c>
      <c r="I12" s="609">
        <v>3000</v>
      </c>
      <c r="J12" s="609" t="s">
        <v>121</v>
      </c>
      <c r="K12" s="609" t="s">
        <v>437</v>
      </c>
      <c r="L12" s="609" t="s">
        <v>404</v>
      </c>
      <c r="M12" s="609" t="s">
        <v>74</v>
      </c>
      <c r="N12" s="609" t="s">
        <v>401</v>
      </c>
      <c r="O12" s="609" t="s">
        <v>466</v>
      </c>
      <c r="P12" s="609">
        <v>23</v>
      </c>
      <c r="Q12" s="609" t="s">
        <v>596</v>
      </c>
      <c r="R12" s="609"/>
      <c r="S12" s="609" t="s">
        <v>438</v>
      </c>
      <c r="T12" s="609"/>
      <c r="U12" s="609" t="s">
        <v>6940</v>
      </c>
      <c r="V12" s="609" t="s">
        <v>68</v>
      </c>
      <c r="W12" s="609" t="s">
        <v>68</v>
      </c>
      <c r="X12" s="609" t="s">
        <v>68</v>
      </c>
      <c r="Y12" s="609" t="s">
        <v>68</v>
      </c>
      <c r="Z12" s="609" t="s">
        <v>69</v>
      </c>
      <c r="AA12" s="609"/>
      <c r="AB12" s="609" t="s">
        <v>6916</v>
      </c>
      <c r="AC12" s="610">
        <v>115</v>
      </c>
      <c r="AD12" s="610">
        <v>8</v>
      </c>
      <c r="AE12" s="610">
        <v>13</v>
      </c>
      <c r="AF12" s="611">
        <v>217.60000000000002</v>
      </c>
      <c r="AG12" s="611">
        <v>0</v>
      </c>
      <c r="AH12" s="612">
        <f t="shared" si="0"/>
        <v>217.60000000000002</v>
      </c>
      <c r="AI12" s="466">
        <f t="shared" si="1"/>
        <v>232.83200000000005</v>
      </c>
    </row>
    <row r="13" spans="1:37" ht="15.75" thickBot="1">
      <c r="AH13" s="93"/>
    </row>
    <row r="14" spans="1:37" s="622" customFormat="1" ht="15.75" thickBot="1">
      <c r="A14" s="439" t="s">
        <v>22</v>
      </c>
      <c r="B14" s="618" t="s">
        <v>23</v>
      </c>
      <c r="C14" s="618" t="s">
        <v>24</v>
      </c>
      <c r="D14" s="618" t="s">
        <v>25</v>
      </c>
      <c r="E14" s="618" t="s">
        <v>26</v>
      </c>
      <c r="F14" s="618" t="s">
        <v>27</v>
      </c>
      <c r="G14" s="618" t="s">
        <v>28</v>
      </c>
      <c r="H14" s="618" t="s">
        <v>29</v>
      </c>
      <c r="I14" s="618" t="s">
        <v>30</v>
      </c>
      <c r="J14" s="618" t="s">
        <v>31</v>
      </c>
      <c r="K14" s="618" t="s">
        <v>32</v>
      </c>
      <c r="L14" s="618" t="s">
        <v>33</v>
      </c>
      <c r="M14" s="618" t="s">
        <v>34</v>
      </c>
      <c r="N14" s="618" t="s">
        <v>35</v>
      </c>
      <c r="O14" s="618" t="s">
        <v>36</v>
      </c>
      <c r="P14" s="618" t="s">
        <v>37</v>
      </c>
      <c r="Q14" s="618" t="s">
        <v>38</v>
      </c>
      <c r="R14" s="618" t="s">
        <v>39</v>
      </c>
      <c r="S14" s="618" t="s">
        <v>40</v>
      </c>
      <c r="T14" s="618" t="s">
        <v>41</v>
      </c>
      <c r="U14" s="618" t="s">
        <v>42</v>
      </c>
      <c r="V14" s="618" t="s">
        <v>43</v>
      </c>
      <c r="W14" s="618" t="s">
        <v>44</v>
      </c>
      <c r="X14" s="618" t="s">
        <v>45</v>
      </c>
      <c r="Y14" s="618" t="s">
        <v>46</v>
      </c>
      <c r="Z14" s="618" t="s">
        <v>47</v>
      </c>
      <c r="AA14" s="618" t="s">
        <v>48</v>
      </c>
      <c r="AB14" s="618" t="s">
        <v>49</v>
      </c>
      <c r="AC14" s="377" t="s">
        <v>50</v>
      </c>
      <c r="AD14" s="377" t="s">
        <v>51</v>
      </c>
      <c r="AE14" s="377" t="s">
        <v>52</v>
      </c>
      <c r="AF14" s="377" t="s">
        <v>53</v>
      </c>
      <c r="AG14" s="377" t="s">
        <v>54</v>
      </c>
      <c r="AH14" s="377" t="s">
        <v>55</v>
      </c>
      <c r="AI14" s="619" t="s">
        <v>56</v>
      </c>
      <c r="AJ14" s="620"/>
      <c r="AK14" s="621"/>
    </row>
    <row r="15" spans="1:37" s="259" customFormat="1">
      <c r="A15" s="606">
        <v>1</v>
      </c>
      <c r="B15" s="256" t="s">
        <v>0</v>
      </c>
      <c r="C15" s="256" t="s">
        <v>6939</v>
      </c>
      <c r="D15" s="256" t="s">
        <v>6919</v>
      </c>
      <c r="E15" s="256" t="s">
        <v>6936</v>
      </c>
      <c r="F15" s="256">
        <v>7450</v>
      </c>
      <c r="G15" s="256"/>
      <c r="H15" s="256" t="s">
        <v>443</v>
      </c>
      <c r="I15" s="256">
        <v>3000</v>
      </c>
      <c r="J15" s="256" t="s">
        <v>121</v>
      </c>
      <c r="K15" s="256" t="s">
        <v>437</v>
      </c>
      <c r="L15" s="256" t="s">
        <v>404</v>
      </c>
      <c r="M15" s="256" t="s">
        <v>74</v>
      </c>
      <c r="N15" s="256" t="s">
        <v>401</v>
      </c>
      <c r="O15" s="256" t="s">
        <v>466</v>
      </c>
      <c r="P15" s="256">
        <v>23</v>
      </c>
      <c r="Q15" s="256" t="s">
        <v>596</v>
      </c>
      <c r="R15" s="256"/>
      <c r="S15" s="256" t="s">
        <v>438</v>
      </c>
      <c r="T15" s="256"/>
      <c r="U15" s="256" t="s">
        <v>6938</v>
      </c>
      <c r="V15" s="256" t="s">
        <v>68</v>
      </c>
      <c r="W15" s="256" t="s">
        <v>68</v>
      </c>
      <c r="X15" s="256" t="s">
        <v>68</v>
      </c>
      <c r="Y15" s="256" t="s">
        <v>68</v>
      </c>
      <c r="Z15" s="256" t="s">
        <v>69</v>
      </c>
      <c r="AA15" s="256"/>
      <c r="AB15" s="256" t="s">
        <v>6916</v>
      </c>
      <c r="AC15" s="257">
        <v>115</v>
      </c>
      <c r="AD15" s="257">
        <v>8</v>
      </c>
      <c r="AE15" s="257">
        <v>13</v>
      </c>
      <c r="AF15" s="604">
        <v>217.60000000000002</v>
      </c>
      <c r="AG15" s="604">
        <v>0</v>
      </c>
      <c r="AH15" s="607">
        <f t="shared" ref="AH15:AH24" si="2">AF15-AG15</f>
        <v>217.60000000000002</v>
      </c>
      <c r="AI15" s="458">
        <f>AF15*1.07</f>
        <v>232.83200000000005</v>
      </c>
      <c r="AJ15" s="623"/>
    </row>
    <row r="16" spans="1:37" s="259" customFormat="1">
      <c r="A16" s="606">
        <v>2</v>
      </c>
      <c r="B16" s="256" t="s">
        <v>0</v>
      </c>
      <c r="C16" s="256" t="s">
        <v>6937</v>
      </c>
      <c r="D16" s="256" t="s">
        <v>6919</v>
      </c>
      <c r="E16" s="256" t="s">
        <v>6936</v>
      </c>
      <c r="F16" s="256">
        <v>7450</v>
      </c>
      <c r="G16" s="256"/>
      <c r="H16" s="256" t="s">
        <v>443</v>
      </c>
      <c r="I16" s="256">
        <v>3000</v>
      </c>
      <c r="J16" s="256" t="s">
        <v>121</v>
      </c>
      <c r="K16" s="256" t="s">
        <v>437</v>
      </c>
      <c r="L16" s="256" t="s">
        <v>404</v>
      </c>
      <c r="M16" s="256" t="s">
        <v>74</v>
      </c>
      <c r="N16" s="256" t="s">
        <v>401</v>
      </c>
      <c r="O16" s="256" t="s">
        <v>466</v>
      </c>
      <c r="P16" s="256">
        <v>23</v>
      </c>
      <c r="Q16" s="256" t="s">
        <v>596</v>
      </c>
      <c r="R16" s="256"/>
      <c r="S16" s="256" t="s">
        <v>438</v>
      </c>
      <c r="T16" s="256"/>
      <c r="U16" s="256" t="s">
        <v>6935</v>
      </c>
      <c r="V16" s="256" t="s">
        <v>68</v>
      </c>
      <c r="W16" s="256" t="s">
        <v>68</v>
      </c>
      <c r="X16" s="256" t="s">
        <v>68</v>
      </c>
      <c r="Y16" s="256" t="s">
        <v>68</v>
      </c>
      <c r="Z16" s="256" t="s">
        <v>69</v>
      </c>
      <c r="AA16" s="256"/>
      <c r="AB16" s="256" t="s">
        <v>6916</v>
      </c>
      <c r="AC16" s="257">
        <v>115</v>
      </c>
      <c r="AD16" s="257">
        <v>8</v>
      </c>
      <c r="AE16" s="257">
        <v>13</v>
      </c>
      <c r="AF16" s="604">
        <v>217.60000000000002</v>
      </c>
      <c r="AG16" s="604">
        <v>0</v>
      </c>
      <c r="AH16" s="607">
        <f t="shared" si="2"/>
        <v>217.60000000000002</v>
      </c>
      <c r="AI16" s="458">
        <f t="shared" ref="AI16:AI24" si="3">AF16*1.07</f>
        <v>232.83200000000005</v>
      </c>
      <c r="AJ16" s="623"/>
    </row>
    <row r="17" spans="1:36" s="259" customFormat="1">
      <c r="A17" s="606">
        <v>3</v>
      </c>
      <c r="B17" s="256" t="s">
        <v>0</v>
      </c>
      <c r="C17" s="256" t="s">
        <v>6934</v>
      </c>
      <c r="D17" s="256" t="s">
        <v>6919</v>
      </c>
      <c r="E17" s="256" t="s">
        <v>6918</v>
      </c>
      <c r="F17" s="256">
        <v>7450</v>
      </c>
      <c r="G17" s="256"/>
      <c r="H17" s="256" t="s">
        <v>443</v>
      </c>
      <c r="I17" s="256">
        <v>3000</v>
      </c>
      <c r="J17" s="256" t="s">
        <v>121</v>
      </c>
      <c r="K17" s="256" t="s">
        <v>437</v>
      </c>
      <c r="L17" s="256" t="s">
        <v>386</v>
      </c>
      <c r="M17" s="256" t="s">
        <v>74</v>
      </c>
      <c r="N17" s="256" t="s">
        <v>401</v>
      </c>
      <c r="O17" s="256" t="s">
        <v>466</v>
      </c>
      <c r="P17" s="256">
        <v>23</v>
      </c>
      <c r="Q17" s="256" t="s">
        <v>596</v>
      </c>
      <c r="R17" s="256"/>
      <c r="S17" s="256" t="s">
        <v>438</v>
      </c>
      <c r="T17" s="256"/>
      <c r="U17" s="256" t="s">
        <v>6933</v>
      </c>
      <c r="V17" s="256" t="s">
        <v>68</v>
      </c>
      <c r="W17" s="256" t="s">
        <v>68</v>
      </c>
      <c r="X17" s="256" t="s">
        <v>68</v>
      </c>
      <c r="Y17" s="256" t="s">
        <v>68</v>
      </c>
      <c r="Z17" s="256" t="s">
        <v>69</v>
      </c>
      <c r="AA17" s="256"/>
      <c r="AB17" s="256" t="s">
        <v>6916</v>
      </c>
      <c r="AC17" s="257">
        <v>115</v>
      </c>
      <c r="AD17" s="257">
        <v>8</v>
      </c>
      <c r="AE17" s="257">
        <v>8</v>
      </c>
      <c r="AF17" s="604">
        <v>209.60000000000002</v>
      </c>
      <c r="AG17" s="604">
        <v>0</v>
      </c>
      <c r="AH17" s="607">
        <f t="shared" si="2"/>
        <v>209.60000000000002</v>
      </c>
      <c r="AI17" s="458">
        <f t="shared" si="3"/>
        <v>224.27200000000005</v>
      </c>
      <c r="AJ17" s="623"/>
    </row>
    <row r="18" spans="1:36" s="259" customFormat="1">
      <c r="A18" s="606">
        <v>4</v>
      </c>
      <c r="B18" s="256" t="s">
        <v>0</v>
      </c>
      <c r="C18" s="256" t="s">
        <v>6932</v>
      </c>
      <c r="D18" s="256" t="s">
        <v>6919</v>
      </c>
      <c r="E18" s="256" t="s">
        <v>6918</v>
      </c>
      <c r="F18" s="256">
        <v>7450</v>
      </c>
      <c r="G18" s="256"/>
      <c r="H18" s="256" t="s">
        <v>443</v>
      </c>
      <c r="I18" s="256">
        <v>3000</v>
      </c>
      <c r="J18" s="256" t="s">
        <v>121</v>
      </c>
      <c r="K18" s="256" t="s">
        <v>437</v>
      </c>
      <c r="L18" s="256" t="s">
        <v>386</v>
      </c>
      <c r="M18" s="256" t="s">
        <v>74</v>
      </c>
      <c r="N18" s="256" t="s">
        <v>401</v>
      </c>
      <c r="O18" s="256" t="s">
        <v>466</v>
      </c>
      <c r="P18" s="256">
        <v>23</v>
      </c>
      <c r="Q18" s="256" t="s">
        <v>596</v>
      </c>
      <c r="R18" s="256"/>
      <c r="S18" s="256" t="s">
        <v>438</v>
      </c>
      <c r="T18" s="256"/>
      <c r="U18" s="256" t="s">
        <v>6931</v>
      </c>
      <c r="V18" s="256" t="s">
        <v>68</v>
      </c>
      <c r="W18" s="256" t="s">
        <v>68</v>
      </c>
      <c r="X18" s="256" t="s">
        <v>68</v>
      </c>
      <c r="Y18" s="256" t="s">
        <v>68</v>
      </c>
      <c r="Z18" s="256" t="s">
        <v>69</v>
      </c>
      <c r="AA18" s="256"/>
      <c r="AB18" s="256" t="s">
        <v>6916</v>
      </c>
      <c r="AC18" s="257">
        <v>115</v>
      </c>
      <c r="AD18" s="257">
        <v>8</v>
      </c>
      <c r="AE18" s="257">
        <v>8</v>
      </c>
      <c r="AF18" s="604">
        <v>209.60000000000002</v>
      </c>
      <c r="AG18" s="604">
        <v>0</v>
      </c>
      <c r="AH18" s="607">
        <f t="shared" si="2"/>
        <v>209.60000000000002</v>
      </c>
      <c r="AI18" s="458">
        <f t="shared" si="3"/>
        <v>224.27200000000005</v>
      </c>
      <c r="AJ18" s="623"/>
    </row>
    <row r="19" spans="1:36" s="259" customFormat="1">
      <c r="A19" s="606">
        <v>5</v>
      </c>
      <c r="B19" s="256" t="s">
        <v>0</v>
      </c>
      <c r="C19" s="256" t="s">
        <v>6930</v>
      </c>
      <c r="D19" s="256" t="s">
        <v>6919</v>
      </c>
      <c r="E19" s="256" t="s">
        <v>6918</v>
      </c>
      <c r="F19" s="256">
        <v>7450</v>
      </c>
      <c r="G19" s="256"/>
      <c r="H19" s="256" t="s">
        <v>443</v>
      </c>
      <c r="I19" s="256">
        <v>3000</v>
      </c>
      <c r="J19" s="256" t="s">
        <v>121</v>
      </c>
      <c r="K19" s="256" t="s">
        <v>437</v>
      </c>
      <c r="L19" s="256" t="s">
        <v>404</v>
      </c>
      <c r="M19" s="256" t="s">
        <v>74</v>
      </c>
      <c r="N19" s="256" t="s">
        <v>401</v>
      </c>
      <c r="O19" s="256" t="s">
        <v>466</v>
      </c>
      <c r="P19" s="256">
        <v>23</v>
      </c>
      <c r="Q19" s="256" t="s">
        <v>596</v>
      </c>
      <c r="R19" s="256"/>
      <c r="S19" s="256" t="s">
        <v>438</v>
      </c>
      <c r="T19" s="256"/>
      <c r="U19" s="256" t="s">
        <v>6929</v>
      </c>
      <c r="V19" s="256" t="s">
        <v>68</v>
      </c>
      <c r="W19" s="256" t="s">
        <v>68</v>
      </c>
      <c r="X19" s="256" t="s">
        <v>68</v>
      </c>
      <c r="Y19" s="256" t="s">
        <v>68</v>
      </c>
      <c r="Z19" s="256" t="s">
        <v>69</v>
      </c>
      <c r="AA19" s="256"/>
      <c r="AB19" s="256" t="s">
        <v>6916</v>
      </c>
      <c r="AC19" s="257">
        <v>115</v>
      </c>
      <c r="AD19" s="257">
        <v>8</v>
      </c>
      <c r="AE19" s="257">
        <v>13</v>
      </c>
      <c r="AF19" s="604">
        <v>217.60000000000002</v>
      </c>
      <c r="AG19" s="604">
        <v>0</v>
      </c>
      <c r="AH19" s="607">
        <f t="shared" si="2"/>
        <v>217.60000000000002</v>
      </c>
      <c r="AI19" s="458">
        <f t="shared" si="3"/>
        <v>232.83200000000005</v>
      </c>
      <c r="AJ19" s="623"/>
    </row>
    <row r="20" spans="1:36" s="259" customFormat="1">
      <c r="A20" s="606">
        <v>6</v>
      </c>
      <c r="B20" s="256" t="s">
        <v>0</v>
      </c>
      <c r="C20" s="256" t="s">
        <v>6928</v>
      </c>
      <c r="D20" s="256" t="s">
        <v>6919</v>
      </c>
      <c r="E20" s="256" t="s">
        <v>6918</v>
      </c>
      <c r="F20" s="256">
        <v>7450</v>
      </c>
      <c r="G20" s="256"/>
      <c r="H20" s="256" t="s">
        <v>443</v>
      </c>
      <c r="I20" s="256">
        <v>3000</v>
      </c>
      <c r="J20" s="256" t="s">
        <v>121</v>
      </c>
      <c r="K20" s="256" t="s">
        <v>437</v>
      </c>
      <c r="L20" s="256" t="s">
        <v>386</v>
      </c>
      <c r="M20" s="256" t="s">
        <v>74</v>
      </c>
      <c r="N20" s="256" t="s">
        <v>401</v>
      </c>
      <c r="O20" s="256" t="s">
        <v>466</v>
      </c>
      <c r="P20" s="256">
        <v>23</v>
      </c>
      <c r="Q20" s="256" t="s">
        <v>596</v>
      </c>
      <c r="R20" s="256"/>
      <c r="S20" s="256" t="s">
        <v>438</v>
      </c>
      <c r="T20" s="256"/>
      <c r="U20" s="256" t="s">
        <v>6927</v>
      </c>
      <c r="V20" s="256" t="s">
        <v>68</v>
      </c>
      <c r="W20" s="256" t="s">
        <v>68</v>
      </c>
      <c r="X20" s="256" t="s">
        <v>68</v>
      </c>
      <c r="Y20" s="256" t="s">
        <v>68</v>
      </c>
      <c r="Z20" s="256" t="s">
        <v>69</v>
      </c>
      <c r="AA20" s="256"/>
      <c r="AB20" s="256" t="s">
        <v>6916</v>
      </c>
      <c r="AC20" s="257">
        <v>115</v>
      </c>
      <c r="AD20" s="257">
        <v>8</v>
      </c>
      <c r="AE20" s="257">
        <v>8</v>
      </c>
      <c r="AF20" s="604">
        <v>209.60000000000002</v>
      </c>
      <c r="AG20" s="604">
        <v>0</v>
      </c>
      <c r="AH20" s="607">
        <f t="shared" si="2"/>
        <v>209.60000000000002</v>
      </c>
      <c r="AI20" s="458">
        <f t="shared" si="3"/>
        <v>224.27200000000005</v>
      </c>
      <c r="AJ20" s="623"/>
    </row>
    <row r="21" spans="1:36" s="259" customFormat="1">
      <c r="A21" s="606">
        <v>7</v>
      </c>
      <c r="B21" s="256" t="s">
        <v>0</v>
      </c>
      <c r="C21" s="256" t="s">
        <v>6926</v>
      </c>
      <c r="D21" s="256" t="s">
        <v>6919</v>
      </c>
      <c r="E21" s="256" t="s">
        <v>6918</v>
      </c>
      <c r="F21" s="256">
        <v>7450</v>
      </c>
      <c r="G21" s="256"/>
      <c r="H21" s="256" t="s">
        <v>443</v>
      </c>
      <c r="I21" s="256">
        <v>3000</v>
      </c>
      <c r="J21" s="256" t="s">
        <v>121</v>
      </c>
      <c r="K21" s="256" t="s">
        <v>437</v>
      </c>
      <c r="L21" s="256" t="s">
        <v>404</v>
      </c>
      <c r="M21" s="256" t="s">
        <v>74</v>
      </c>
      <c r="N21" s="256" t="s">
        <v>401</v>
      </c>
      <c r="O21" s="256" t="s">
        <v>466</v>
      </c>
      <c r="P21" s="256">
        <v>23</v>
      </c>
      <c r="Q21" s="256" t="s">
        <v>596</v>
      </c>
      <c r="R21" s="256"/>
      <c r="S21" s="256" t="s">
        <v>438</v>
      </c>
      <c r="T21" s="256"/>
      <c r="U21" s="256" t="s">
        <v>6925</v>
      </c>
      <c r="V21" s="256" t="s">
        <v>68</v>
      </c>
      <c r="W21" s="256" t="s">
        <v>68</v>
      </c>
      <c r="X21" s="256" t="s">
        <v>68</v>
      </c>
      <c r="Y21" s="256" t="s">
        <v>68</v>
      </c>
      <c r="Z21" s="256" t="s">
        <v>69</v>
      </c>
      <c r="AA21" s="256"/>
      <c r="AB21" s="256" t="s">
        <v>6916</v>
      </c>
      <c r="AC21" s="257">
        <v>115</v>
      </c>
      <c r="AD21" s="257">
        <v>8</v>
      </c>
      <c r="AE21" s="257">
        <v>13</v>
      </c>
      <c r="AF21" s="604">
        <v>217.60000000000002</v>
      </c>
      <c r="AG21" s="604">
        <v>0</v>
      </c>
      <c r="AH21" s="607">
        <f t="shared" si="2"/>
        <v>217.60000000000002</v>
      </c>
      <c r="AI21" s="458">
        <f t="shared" si="3"/>
        <v>232.83200000000005</v>
      </c>
      <c r="AJ21" s="623"/>
    </row>
    <row r="22" spans="1:36" s="259" customFormat="1">
      <c r="A22" s="606">
        <v>8</v>
      </c>
      <c r="B22" s="256" t="s">
        <v>0</v>
      </c>
      <c r="C22" s="256" t="s">
        <v>6924</v>
      </c>
      <c r="D22" s="256" t="s">
        <v>6919</v>
      </c>
      <c r="E22" s="256" t="s">
        <v>6918</v>
      </c>
      <c r="F22" s="256">
        <v>7450</v>
      </c>
      <c r="G22" s="256"/>
      <c r="H22" s="256" t="s">
        <v>443</v>
      </c>
      <c r="I22" s="256">
        <v>3000</v>
      </c>
      <c r="J22" s="256" t="s">
        <v>121</v>
      </c>
      <c r="K22" s="256" t="s">
        <v>437</v>
      </c>
      <c r="L22" s="256" t="s">
        <v>404</v>
      </c>
      <c r="M22" s="256" t="s">
        <v>74</v>
      </c>
      <c r="N22" s="256" t="s">
        <v>401</v>
      </c>
      <c r="O22" s="256" t="s">
        <v>466</v>
      </c>
      <c r="P22" s="256">
        <v>23</v>
      </c>
      <c r="Q22" s="256" t="s">
        <v>596</v>
      </c>
      <c r="R22" s="256"/>
      <c r="S22" s="256" t="s">
        <v>438</v>
      </c>
      <c r="T22" s="256"/>
      <c r="U22" s="256" t="s">
        <v>6923</v>
      </c>
      <c r="V22" s="256" t="s">
        <v>68</v>
      </c>
      <c r="W22" s="256" t="s">
        <v>68</v>
      </c>
      <c r="X22" s="256" t="s">
        <v>68</v>
      </c>
      <c r="Y22" s="256" t="s">
        <v>68</v>
      </c>
      <c r="Z22" s="256" t="s">
        <v>69</v>
      </c>
      <c r="AA22" s="256"/>
      <c r="AB22" s="256" t="s">
        <v>6916</v>
      </c>
      <c r="AC22" s="257">
        <v>115</v>
      </c>
      <c r="AD22" s="257">
        <v>8</v>
      </c>
      <c r="AE22" s="257">
        <v>13</v>
      </c>
      <c r="AF22" s="604">
        <v>217.60000000000002</v>
      </c>
      <c r="AG22" s="604">
        <v>0</v>
      </c>
      <c r="AH22" s="607">
        <f t="shared" si="2"/>
        <v>217.60000000000002</v>
      </c>
      <c r="AI22" s="458">
        <f t="shared" si="3"/>
        <v>232.83200000000005</v>
      </c>
      <c r="AJ22" s="623"/>
    </row>
    <row r="23" spans="1:36" s="259" customFormat="1">
      <c r="A23" s="606">
        <v>9</v>
      </c>
      <c r="B23" s="256" t="s">
        <v>0</v>
      </c>
      <c r="C23" s="256" t="s">
        <v>6922</v>
      </c>
      <c r="D23" s="256" t="s">
        <v>6919</v>
      </c>
      <c r="E23" s="256" t="s">
        <v>6918</v>
      </c>
      <c r="F23" s="256">
        <v>7450</v>
      </c>
      <c r="G23" s="256"/>
      <c r="H23" s="256" t="s">
        <v>443</v>
      </c>
      <c r="I23" s="256">
        <v>3000</v>
      </c>
      <c r="J23" s="256" t="s">
        <v>121</v>
      </c>
      <c r="K23" s="256" t="s">
        <v>437</v>
      </c>
      <c r="L23" s="256" t="s">
        <v>386</v>
      </c>
      <c r="M23" s="256" t="s">
        <v>74</v>
      </c>
      <c r="N23" s="256" t="s">
        <v>401</v>
      </c>
      <c r="O23" s="256" t="s">
        <v>466</v>
      </c>
      <c r="P23" s="256">
        <v>23</v>
      </c>
      <c r="Q23" s="256" t="s">
        <v>596</v>
      </c>
      <c r="R23" s="256"/>
      <c r="S23" s="256" t="s">
        <v>438</v>
      </c>
      <c r="T23" s="256"/>
      <c r="U23" s="256" t="s">
        <v>6921</v>
      </c>
      <c r="V23" s="256" t="s">
        <v>68</v>
      </c>
      <c r="W23" s="256" t="s">
        <v>68</v>
      </c>
      <c r="X23" s="256" t="s">
        <v>68</v>
      </c>
      <c r="Y23" s="256" t="s">
        <v>68</v>
      </c>
      <c r="Z23" s="256" t="s">
        <v>69</v>
      </c>
      <c r="AA23" s="256"/>
      <c r="AB23" s="256" t="s">
        <v>6916</v>
      </c>
      <c r="AC23" s="257">
        <v>115</v>
      </c>
      <c r="AD23" s="257">
        <v>8</v>
      </c>
      <c r="AE23" s="257">
        <v>8</v>
      </c>
      <c r="AF23" s="604">
        <v>209.60000000000002</v>
      </c>
      <c r="AG23" s="604">
        <v>0</v>
      </c>
      <c r="AH23" s="607">
        <f t="shared" si="2"/>
        <v>209.60000000000002</v>
      </c>
      <c r="AI23" s="458">
        <f t="shared" si="3"/>
        <v>224.27200000000005</v>
      </c>
      <c r="AJ23" s="623"/>
    </row>
    <row r="24" spans="1:36" s="613" customFormat="1" ht="15.75" thickBot="1">
      <c r="A24" s="608">
        <v>10</v>
      </c>
      <c r="B24" s="609" t="s">
        <v>0</v>
      </c>
      <c r="C24" s="609" t="s">
        <v>6920</v>
      </c>
      <c r="D24" s="609" t="s">
        <v>6919</v>
      </c>
      <c r="E24" s="609" t="s">
        <v>6918</v>
      </c>
      <c r="F24" s="609">
        <v>7450</v>
      </c>
      <c r="G24" s="609"/>
      <c r="H24" s="609" t="s">
        <v>443</v>
      </c>
      <c r="I24" s="609">
        <v>3000</v>
      </c>
      <c r="J24" s="609" t="s">
        <v>121</v>
      </c>
      <c r="K24" s="609" t="s">
        <v>437</v>
      </c>
      <c r="L24" s="609" t="s">
        <v>386</v>
      </c>
      <c r="M24" s="609" t="s">
        <v>74</v>
      </c>
      <c r="N24" s="609" t="s">
        <v>401</v>
      </c>
      <c r="O24" s="609" t="s">
        <v>466</v>
      </c>
      <c r="P24" s="609">
        <v>23</v>
      </c>
      <c r="Q24" s="609" t="s">
        <v>596</v>
      </c>
      <c r="R24" s="609"/>
      <c r="S24" s="609" t="s">
        <v>438</v>
      </c>
      <c r="T24" s="609"/>
      <c r="U24" s="609" t="s">
        <v>6917</v>
      </c>
      <c r="V24" s="609" t="s">
        <v>68</v>
      </c>
      <c r="W24" s="609" t="s">
        <v>68</v>
      </c>
      <c r="X24" s="609" t="s">
        <v>68</v>
      </c>
      <c r="Y24" s="609" t="s">
        <v>68</v>
      </c>
      <c r="Z24" s="609" t="s">
        <v>69</v>
      </c>
      <c r="AA24" s="609"/>
      <c r="AB24" s="609" t="s">
        <v>6916</v>
      </c>
      <c r="AC24" s="610">
        <v>115</v>
      </c>
      <c r="AD24" s="610">
        <v>8</v>
      </c>
      <c r="AE24" s="610">
        <v>8</v>
      </c>
      <c r="AF24" s="611">
        <v>209.60000000000002</v>
      </c>
      <c r="AG24" s="611">
        <v>0</v>
      </c>
      <c r="AH24" s="612">
        <f t="shared" si="2"/>
        <v>209.60000000000002</v>
      </c>
      <c r="AI24" s="466">
        <f t="shared" si="3"/>
        <v>224.27200000000005</v>
      </c>
      <c r="AJ24" s="624"/>
    </row>
    <row r="25" spans="1:36">
      <c r="AH25" s="93"/>
    </row>
    <row r="26" spans="1:36">
      <c r="A26" s="603" t="s">
        <v>133</v>
      </c>
      <c r="AH26" s="93"/>
      <c r="AI26" s="35"/>
    </row>
  </sheetData>
  <customSheetViews>
    <customSheetView guid="{1B6ADCBD-C280-4470-851F-30A10F715017}" scale="75" hiddenColumns="1">
      <pageMargins left="0.7" right="0.7" top="0.75" bottom="0.75" header="0.3" footer="0.3"/>
      <pageSetup orientation="portrait" horizontalDpi="4294967295" verticalDpi="4294967295"/>
    </customSheetView>
    <customSheetView guid="{BF7BEA0E-ED18-4608-868B-0C16A30D130B}" scale="75" hiddenColumns="1">
      <pageMargins left="0.7" right="0.7" top="0.75" bottom="0.75" header="0.3" footer="0.3"/>
      <pageSetup orientation="portrait" horizontalDpi="4294967295" verticalDpi="4294967295"/>
    </customSheetView>
  </customSheetViews>
  <pageMargins left="0.7" right="0.7" top="0.75" bottom="0.75" header="0.3" footer="0.3"/>
  <pageSetup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B050"/>
  </sheetPr>
  <dimension ref="A1:AK351"/>
  <sheetViews>
    <sheetView topLeftCell="K332" zoomScale="75" zoomScaleNormal="75" workbookViewId="0">
      <selection activeCell="AF345" sqref="AF345"/>
    </sheetView>
  </sheetViews>
  <sheetFormatPr baseColWidth="10" defaultColWidth="6.85546875" defaultRowHeight="15"/>
  <cols>
    <col min="1" max="1" width="4.28515625" style="628" bestFit="1" customWidth="1"/>
    <col min="2" max="2" width="8" style="102" bestFit="1" customWidth="1"/>
    <col min="3" max="3" width="12.85546875" style="102" hidden="1" customWidth="1"/>
    <col min="4" max="4" width="9.28515625" style="102" hidden="1" customWidth="1"/>
    <col min="5" max="5" width="11.5703125" style="102" hidden="1" customWidth="1"/>
    <col min="6" max="6" width="10.42578125" style="102" bestFit="1" customWidth="1"/>
    <col min="7" max="7" width="7.140625" style="102" hidden="1" customWidth="1"/>
    <col min="8" max="8" width="18.85546875" style="102" bestFit="1" customWidth="1"/>
    <col min="9" max="9" width="8.85546875" style="102" hidden="1" customWidth="1"/>
    <col min="10" max="10" width="6.42578125" style="102" bestFit="1" customWidth="1"/>
    <col min="11" max="11" width="11.5703125" style="102" bestFit="1" customWidth="1"/>
    <col min="12" max="12" width="7.140625" style="102" bestFit="1" customWidth="1"/>
    <col min="13" max="13" width="11.140625" style="102" bestFit="1" customWidth="1"/>
    <col min="14" max="14" width="6.5703125" style="102" bestFit="1" customWidth="1"/>
    <col min="15" max="15" width="11.7109375" style="102" bestFit="1" customWidth="1"/>
    <col min="16" max="16" width="9.28515625" style="102" hidden="1" customWidth="1"/>
    <col min="17" max="17" width="12.85546875" style="102" hidden="1" customWidth="1"/>
    <col min="18" max="18" width="15.7109375" style="102" hidden="1" customWidth="1"/>
    <col min="19" max="19" width="37" style="102" customWidth="1"/>
    <col min="20" max="20" width="10.5703125" style="102" hidden="1" customWidth="1"/>
    <col min="21" max="21" width="17.140625" style="102" bestFit="1" customWidth="1"/>
    <col min="22" max="22" width="30" style="102" hidden="1" customWidth="1"/>
    <col min="23" max="23" width="30" style="102" bestFit="1" customWidth="1"/>
    <col min="24" max="24" width="16.85546875" style="102" bestFit="1" customWidth="1"/>
    <col min="25" max="25" width="15" style="102" bestFit="1" customWidth="1"/>
    <col min="26" max="26" width="4.7109375" style="102" bestFit="1" customWidth="1"/>
    <col min="27" max="27" width="6" style="102" bestFit="1" customWidth="1"/>
    <col min="28" max="28" width="13.85546875" style="102" hidden="1" customWidth="1"/>
    <col min="29" max="29" width="13.140625" style="103" hidden="1" customWidth="1"/>
    <col min="30" max="30" width="10" style="103" hidden="1" customWidth="1"/>
    <col min="31" max="31" width="9.85546875" style="103" hidden="1" customWidth="1"/>
    <col min="32" max="32" width="7.42578125" style="632" bestFit="1" customWidth="1"/>
    <col min="33" max="33" width="12.5703125" style="632" bestFit="1" customWidth="1"/>
    <col min="34" max="34" width="10" style="103" bestFit="1" customWidth="1"/>
    <col min="35" max="35" width="11" style="104" bestFit="1" customWidth="1"/>
    <col min="36" max="36" width="7.42578125" style="105" bestFit="1" customWidth="1"/>
    <col min="37" max="37" width="22.85546875" style="105" bestFit="1" customWidth="1"/>
    <col min="38" max="16384" width="6.85546875" style="105"/>
  </cols>
  <sheetData>
    <row r="1" spans="1:37" s="263" customFormat="1" ht="76.5" customHeight="1" thickBot="1">
      <c r="A1" s="625"/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1"/>
      <c r="AD1" s="261"/>
      <c r="AE1" s="261"/>
      <c r="AF1" s="629"/>
      <c r="AG1" s="629"/>
      <c r="AH1" s="261"/>
      <c r="AI1" s="262"/>
    </row>
    <row r="2" spans="1:37" s="371" customFormat="1" ht="15.75" thickBot="1">
      <c r="A2" s="439" t="s">
        <v>22</v>
      </c>
      <c r="B2" s="366" t="s">
        <v>23</v>
      </c>
      <c r="C2" s="366" t="s">
        <v>24</v>
      </c>
      <c r="D2" s="366" t="s">
        <v>25</v>
      </c>
      <c r="E2" s="366" t="s">
        <v>26</v>
      </c>
      <c r="F2" s="366" t="s">
        <v>27</v>
      </c>
      <c r="G2" s="366" t="s">
        <v>28</v>
      </c>
      <c r="H2" s="366" t="s">
        <v>29</v>
      </c>
      <c r="I2" s="366" t="s">
        <v>30</v>
      </c>
      <c r="J2" s="366" t="s">
        <v>31</v>
      </c>
      <c r="K2" s="366" t="s">
        <v>32</v>
      </c>
      <c r="L2" s="366" t="s">
        <v>33</v>
      </c>
      <c r="M2" s="366" t="s">
        <v>34</v>
      </c>
      <c r="N2" s="366" t="s">
        <v>35</v>
      </c>
      <c r="O2" s="366" t="s">
        <v>36</v>
      </c>
      <c r="P2" s="366" t="s">
        <v>37</v>
      </c>
      <c r="Q2" s="366" t="s">
        <v>38</v>
      </c>
      <c r="R2" s="366" t="s">
        <v>39</v>
      </c>
      <c r="S2" s="366" t="s">
        <v>40</v>
      </c>
      <c r="T2" s="366" t="s">
        <v>41</v>
      </c>
      <c r="U2" s="366" t="s">
        <v>42</v>
      </c>
      <c r="V2" s="366" t="s">
        <v>43</v>
      </c>
      <c r="W2" s="366" t="s">
        <v>44</v>
      </c>
      <c r="X2" s="366" t="s">
        <v>45</v>
      </c>
      <c r="Y2" s="366" t="s">
        <v>46</v>
      </c>
      <c r="Z2" s="366" t="s">
        <v>47</v>
      </c>
      <c r="AA2" s="366" t="s">
        <v>48</v>
      </c>
      <c r="AB2" s="366" t="s">
        <v>49</v>
      </c>
      <c r="AC2" s="367" t="s">
        <v>50</v>
      </c>
      <c r="AD2" s="367" t="s">
        <v>51</v>
      </c>
      <c r="AE2" s="367" t="s">
        <v>52</v>
      </c>
      <c r="AF2" s="377" t="s">
        <v>53</v>
      </c>
      <c r="AG2" s="377" t="s">
        <v>54</v>
      </c>
      <c r="AH2" s="367" t="s">
        <v>55</v>
      </c>
      <c r="AI2" s="368" t="s">
        <v>56</v>
      </c>
      <c r="AJ2" s="369"/>
      <c r="AK2" s="370"/>
    </row>
    <row r="3" spans="1:37" s="409" customFormat="1">
      <c r="A3" s="404">
        <v>1</v>
      </c>
      <c r="B3" s="405" t="s">
        <v>8</v>
      </c>
      <c r="C3" s="405" t="s">
        <v>1163</v>
      </c>
      <c r="D3" s="405" t="s">
        <v>1164</v>
      </c>
      <c r="E3" s="405" t="s">
        <v>412</v>
      </c>
      <c r="F3" s="405" t="s">
        <v>1165</v>
      </c>
      <c r="G3" s="405"/>
      <c r="H3" s="405" t="s">
        <v>1166</v>
      </c>
      <c r="I3" s="405" t="s">
        <v>1167</v>
      </c>
      <c r="J3" s="405" t="s">
        <v>108</v>
      </c>
      <c r="K3" s="405" t="s">
        <v>194</v>
      </c>
      <c r="L3" s="405" t="s">
        <v>1168</v>
      </c>
      <c r="M3" s="405" t="s">
        <v>113</v>
      </c>
      <c r="N3" s="405" t="s">
        <v>113</v>
      </c>
      <c r="O3" s="405" t="s">
        <v>1169</v>
      </c>
      <c r="P3" s="405">
        <v>0</v>
      </c>
      <c r="Q3" s="405"/>
      <c r="R3" s="405"/>
      <c r="S3" s="405" t="s">
        <v>1170</v>
      </c>
      <c r="T3" s="405"/>
      <c r="U3" s="405" t="s">
        <v>1171</v>
      </c>
      <c r="V3" s="405" t="s">
        <v>68</v>
      </c>
      <c r="W3" s="405" t="s">
        <v>68</v>
      </c>
      <c r="X3" s="405" t="s">
        <v>68</v>
      </c>
      <c r="Y3" s="405" t="s">
        <v>68</v>
      </c>
      <c r="Z3" s="405" t="s">
        <v>69</v>
      </c>
      <c r="AA3" s="405"/>
      <c r="AB3" s="405" t="s">
        <v>141</v>
      </c>
      <c r="AC3" s="406">
        <v>25</v>
      </c>
      <c r="AD3" s="406">
        <v>0</v>
      </c>
      <c r="AE3" s="406">
        <v>0</v>
      </c>
      <c r="AF3" s="407">
        <v>40</v>
      </c>
      <c r="AG3" s="407">
        <v>0</v>
      </c>
      <c r="AH3" s="408">
        <f t="shared" ref="AH3:AH40" si="0">AF3-AG3</f>
        <v>40</v>
      </c>
      <c r="AI3" s="599">
        <f>AF3*1.07</f>
        <v>42.800000000000004</v>
      </c>
    </row>
    <row r="4" spans="1:37" s="409" customFormat="1">
      <c r="A4" s="404">
        <v>2</v>
      </c>
      <c r="B4" s="405" t="s">
        <v>8</v>
      </c>
      <c r="C4" s="405" t="s">
        <v>1172</v>
      </c>
      <c r="D4" s="405" t="s">
        <v>1164</v>
      </c>
      <c r="E4" s="405" t="s">
        <v>423</v>
      </c>
      <c r="F4" s="405" t="s">
        <v>1173</v>
      </c>
      <c r="G4" s="405"/>
      <c r="H4" s="405" t="s">
        <v>1174</v>
      </c>
      <c r="I4" s="405"/>
      <c r="J4" s="405" t="s">
        <v>108</v>
      </c>
      <c r="K4" s="405"/>
      <c r="L4" s="405" t="s">
        <v>1175</v>
      </c>
      <c r="M4" s="405" t="s">
        <v>113</v>
      </c>
      <c r="N4" s="405" t="s">
        <v>75</v>
      </c>
      <c r="O4" s="405" t="s">
        <v>1176</v>
      </c>
      <c r="P4" s="405"/>
      <c r="Q4" s="405"/>
      <c r="R4" s="405"/>
      <c r="S4" s="405"/>
      <c r="T4" s="405"/>
      <c r="U4" s="405" t="s">
        <v>1177</v>
      </c>
      <c r="V4" s="405" t="s">
        <v>68</v>
      </c>
      <c r="W4" s="405" t="s">
        <v>68</v>
      </c>
      <c r="X4" s="405" t="s">
        <v>68</v>
      </c>
      <c r="Y4" s="405" t="s">
        <v>68</v>
      </c>
      <c r="Z4" s="405" t="s">
        <v>69</v>
      </c>
      <c r="AA4" s="405"/>
      <c r="AB4" s="405" t="s">
        <v>238</v>
      </c>
      <c r="AC4" s="406">
        <v>25</v>
      </c>
      <c r="AD4" s="406">
        <v>0</v>
      </c>
      <c r="AE4" s="406">
        <v>0</v>
      </c>
      <c r="AF4" s="407">
        <v>40</v>
      </c>
      <c r="AG4" s="407">
        <v>0</v>
      </c>
      <c r="AH4" s="408">
        <f t="shared" si="0"/>
        <v>40</v>
      </c>
      <c r="AI4" s="599">
        <f t="shared" ref="AI4:AI40" si="1">AF4*1.07</f>
        <v>42.800000000000004</v>
      </c>
    </row>
    <row r="5" spans="1:37" s="409" customFormat="1">
      <c r="A5" s="404">
        <v>3</v>
      </c>
      <c r="B5" s="405" t="s">
        <v>8</v>
      </c>
      <c r="C5" s="405" t="s">
        <v>1178</v>
      </c>
      <c r="D5" s="405" t="s">
        <v>1164</v>
      </c>
      <c r="E5" s="405" t="s">
        <v>423</v>
      </c>
      <c r="F5" s="405" t="s">
        <v>1173</v>
      </c>
      <c r="G5" s="405"/>
      <c r="H5" s="405" t="s">
        <v>1179</v>
      </c>
      <c r="I5" s="405"/>
      <c r="J5" s="405" t="s">
        <v>108</v>
      </c>
      <c r="K5" s="405"/>
      <c r="L5" s="405" t="s">
        <v>1180</v>
      </c>
      <c r="M5" s="405" t="s">
        <v>113</v>
      </c>
      <c r="N5" s="405" t="s">
        <v>75</v>
      </c>
      <c r="O5" s="405" t="s">
        <v>1176</v>
      </c>
      <c r="P5" s="405"/>
      <c r="Q5" s="405"/>
      <c r="R5" s="405"/>
      <c r="S5" s="405"/>
      <c r="T5" s="405"/>
      <c r="U5" s="405" t="s">
        <v>1181</v>
      </c>
      <c r="V5" s="405" t="s">
        <v>68</v>
      </c>
      <c r="W5" s="405" t="s">
        <v>68</v>
      </c>
      <c r="X5" s="405" t="s">
        <v>68</v>
      </c>
      <c r="Y5" s="405" t="s">
        <v>68</v>
      </c>
      <c r="Z5" s="405" t="s">
        <v>69</v>
      </c>
      <c r="AA5" s="405"/>
      <c r="AB5" s="405" t="s">
        <v>238</v>
      </c>
      <c r="AC5" s="406">
        <v>25</v>
      </c>
      <c r="AD5" s="406">
        <v>0</v>
      </c>
      <c r="AE5" s="406">
        <v>0</v>
      </c>
      <c r="AF5" s="407">
        <v>40</v>
      </c>
      <c r="AG5" s="407">
        <v>0</v>
      </c>
      <c r="AH5" s="408">
        <f t="shared" si="0"/>
        <v>40</v>
      </c>
      <c r="AI5" s="599">
        <f t="shared" si="1"/>
        <v>42.800000000000004</v>
      </c>
    </row>
    <row r="6" spans="1:37" s="409" customFormat="1">
      <c r="A6" s="404">
        <v>4</v>
      </c>
      <c r="B6" s="405" t="s">
        <v>8</v>
      </c>
      <c r="C6" s="405" t="s">
        <v>1182</v>
      </c>
      <c r="D6" s="405" t="s">
        <v>1164</v>
      </c>
      <c r="E6" s="405" t="s">
        <v>423</v>
      </c>
      <c r="F6" s="405" t="s">
        <v>1183</v>
      </c>
      <c r="G6" s="405"/>
      <c r="H6" s="405" t="s">
        <v>1184</v>
      </c>
      <c r="I6" s="405"/>
      <c r="J6" s="405" t="s">
        <v>108</v>
      </c>
      <c r="K6" s="405"/>
      <c r="L6" s="405" t="s">
        <v>1180</v>
      </c>
      <c r="M6" s="405" t="s">
        <v>113</v>
      </c>
      <c r="N6" s="405" t="s">
        <v>75</v>
      </c>
      <c r="O6" s="405" t="s">
        <v>1176</v>
      </c>
      <c r="P6" s="405"/>
      <c r="Q6" s="405"/>
      <c r="R6" s="405"/>
      <c r="S6" s="405"/>
      <c r="T6" s="405"/>
      <c r="U6" s="405" t="s">
        <v>1185</v>
      </c>
      <c r="V6" s="405" t="s">
        <v>68</v>
      </c>
      <c r="W6" s="405" t="s">
        <v>68</v>
      </c>
      <c r="X6" s="405" t="s">
        <v>68</v>
      </c>
      <c r="Y6" s="405" t="s">
        <v>68</v>
      </c>
      <c r="Z6" s="405" t="s">
        <v>69</v>
      </c>
      <c r="AA6" s="405"/>
      <c r="AB6" s="405" t="s">
        <v>238</v>
      </c>
      <c r="AC6" s="406">
        <v>25</v>
      </c>
      <c r="AD6" s="406">
        <v>0</v>
      </c>
      <c r="AE6" s="406">
        <v>0</v>
      </c>
      <c r="AF6" s="407">
        <v>40</v>
      </c>
      <c r="AG6" s="407">
        <v>0</v>
      </c>
      <c r="AH6" s="408">
        <f t="shared" si="0"/>
        <v>40</v>
      </c>
      <c r="AI6" s="599">
        <f t="shared" si="1"/>
        <v>42.800000000000004</v>
      </c>
    </row>
    <row r="7" spans="1:37" s="409" customFormat="1">
      <c r="A7" s="404">
        <v>5</v>
      </c>
      <c r="B7" s="405" t="s">
        <v>8</v>
      </c>
      <c r="C7" s="405" t="s">
        <v>1186</v>
      </c>
      <c r="D7" s="405" t="s">
        <v>1164</v>
      </c>
      <c r="E7" s="405" t="s">
        <v>423</v>
      </c>
      <c r="F7" s="405" t="s">
        <v>1183</v>
      </c>
      <c r="G7" s="405"/>
      <c r="H7" s="405" t="s">
        <v>1184</v>
      </c>
      <c r="I7" s="405"/>
      <c r="J7" s="405" t="s">
        <v>108</v>
      </c>
      <c r="K7" s="405"/>
      <c r="L7" s="405" t="s">
        <v>1180</v>
      </c>
      <c r="M7" s="405" t="s">
        <v>113</v>
      </c>
      <c r="N7" s="405" t="s">
        <v>75</v>
      </c>
      <c r="O7" s="405" t="s">
        <v>1176</v>
      </c>
      <c r="P7" s="405"/>
      <c r="Q7" s="405"/>
      <c r="R7" s="405"/>
      <c r="S7" s="405"/>
      <c r="T7" s="405"/>
      <c r="U7" s="405" t="s">
        <v>1187</v>
      </c>
      <c r="V7" s="405" t="s">
        <v>68</v>
      </c>
      <c r="W7" s="405" t="s">
        <v>68</v>
      </c>
      <c r="X7" s="405" t="s">
        <v>68</v>
      </c>
      <c r="Y7" s="405" t="s">
        <v>68</v>
      </c>
      <c r="Z7" s="405" t="s">
        <v>69</v>
      </c>
      <c r="AA7" s="405"/>
      <c r="AB7" s="405" t="s">
        <v>238</v>
      </c>
      <c r="AC7" s="406">
        <v>25</v>
      </c>
      <c r="AD7" s="406">
        <v>0</v>
      </c>
      <c r="AE7" s="406">
        <v>0</v>
      </c>
      <c r="AF7" s="407">
        <v>40</v>
      </c>
      <c r="AG7" s="407">
        <v>0</v>
      </c>
      <c r="AH7" s="408">
        <f t="shared" si="0"/>
        <v>40</v>
      </c>
      <c r="AI7" s="599">
        <f t="shared" si="1"/>
        <v>42.800000000000004</v>
      </c>
    </row>
    <row r="8" spans="1:37" s="409" customFormat="1">
      <c r="A8" s="404">
        <v>6</v>
      </c>
      <c r="B8" s="405" t="s">
        <v>8</v>
      </c>
      <c r="C8" s="405" t="s">
        <v>1188</v>
      </c>
      <c r="D8" s="405" t="s">
        <v>1164</v>
      </c>
      <c r="E8" s="405" t="s">
        <v>423</v>
      </c>
      <c r="F8" s="405" t="s">
        <v>1189</v>
      </c>
      <c r="G8" s="405"/>
      <c r="H8" s="405" t="s">
        <v>1190</v>
      </c>
      <c r="I8" s="405"/>
      <c r="J8" s="405" t="s">
        <v>108</v>
      </c>
      <c r="K8" s="405"/>
      <c r="L8" s="405" t="s">
        <v>1191</v>
      </c>
      <c r="M8" s="405" t="s">
        <v>113</v>
      </c>
      <c r="N8" s="405" t="s">
        <v>75</v>
      </c>
      <c r="O8" s="405" t="s">
        <v>1176</v>
      </c>
      <c r="P8" s="405"/>
      <c r="Q8" s="405"/>
      <c r="R8" s="405"/>
      <c r="S8" s="405"/>
      <c r="T8" s="405"/>
      <c r="U8" s="405" t="s">
        <v>1192</v>
      </c>
      <c r="V8" s="405" t="s">
        <v>68</v>
      </c>
      <c r="W8" s="405" t="s">
        <v>68</v>
      </c>
      <c r="X8" s="405" t="s">
        <v>68</v>
      </c>
      <c r="Y8" s="405" t="s">
        <v>68</v>
      </c>
      <c r="Z8" s="405" t="s">
        <v>69</v>
      </c>
      <c r="AA8" s="405"/>
      <c r="AB8" s="405" t="s">
        <v>238</v>
      </c>
      <c r="AC8" s="406">
        <v>25</v>
      </c>
      <c r="AD8" s="406">
        <v>0</v>
      </c>
      <c r="AE8" s="406">
        <v>0</v>
      </c>
      <c r="AF8" s="407">
        <v>40</v>
      </c>
      <c r="AG8" s="407">
        <v>0</v>
      </c>
      <c r="AH8" s="408">
        <f t="shared" si="0"/>
        <v>40</v>
      </c>
      <c r="AI8" s="599">
        <f t="shared" si="1"/>
        <v>42.800000000000004</v>
      </c>
    </row>
    <row r="9" spans="1:37" s="409" customFormat="1">
      <c r="A9" s="404">
        <v>7</v>
      </c>
      <c r="B9" s="405" t="s">
        <v>8</v>
      </c>
      <c r="C9" s="405" t="s">
        <v>1193</v>
      </c>
      <c r="D9" s="405" t="s">
        <v>1164</v>
      </c>
      <c r="E9" s="405" t="s">
        <v>423</v>
      </c>
      <c r="F9" s="405" t="s">
        <v>1189</v>
      </c>
      <c r="G9" s="405"/>
      <c r="H9" s="405" t="s">
        <v>1190</v>
      </c>
      <c r="I9" s="405"/>
      <c r="J9" s="405" t="s">
        <v>108</v>
      </c>
      <c r="K9" s="405"/>
      <c r="L9" s="405" t="s">
        <v>1191</v>
      </c>
      <c r="M9" s="405" t="s">
        <v>113</v>
      </c>
      <c r="N9" s="405" t="s">
        <v>436</v>
      </c>
      <c r="O9" s="405" t="s">
        <v>1176</v>
      </c>
      <c r="P9" s="405"/>
      <c r="Q9" s="405"/>
      <c r="R9" s="405"/>
      <c r="S9" s="405"/>
      <c r="T9" s="405"/>
      <c r="U9" s="405" t="s">
        <v>1194</v>
      </c>
      <c r="V9" s="405" t="s">
        <v>68</v>
      </c>
      <c r="W9" s="405" t="s">
        <v>68</v>
      </c>
      <c r="X9" s="405" t="s">
        <v>68</v>
      </c>
      <c r="Y9" s="405" t="s">
        <v>68</v>
      </c>
      <c r="Z9" s="405" t="s">
        <v>69</v>
      </c>
      <c r="AA9" s="405"/>
      <c r="AB9" s="405" t="s">
        <v>238</v>
      </c>
      <c r="AC9" s="406">
        <v>25</v>
      </c>
      <c r="AD9" s="406">
        <v>0</v>
      </c>
      <c r="AE9" s="406">
        <v>0</v>
      </c>
      <c r="AF9" s="407">
        <v>40</v>
      </c>
      <c r="AG9" s="407">
        <v>0</v>
      </c>
      <c r="AH9" s="408">
        <f t="shared" si="0"/>
        <v>40</v>
      </c>
      <c r="AI9" s="599">
        <f t="shared" si="1"/>
        <v>42.800000000000004</v>
      </c>
    </row>
    <row r="10" spans="1:37" s="409" customFormat="1">
      <c r="A10" s="404">
        <v>8</v>
      </c>
      <c r="B10" s="405" t="s">
        <v>8</v>
      </c>
      <c r="C10" s="405" t="s">
        <v>1195</v>
      </c>
      <c r="D10" s="405" t="s">
        <v>1164</v>
      </c>
      <c r="E10" s="405" t="s">
        <v>423</v>
      </c>
      <c r="F10" s="405" t="s">
        <v>1189</v>
      </c>
      <c r="G10" s="405"/>
      <c r="H10" s="405" t="s">
        <v>1190</v>
      </c>
      <c r="I10" s="405"/>
      <c r="J10" s="405" t="s">
        <v>108</v>
      </c>
      <c r="K10" s="405"/>
      <c r="L10" s="405" t="s">
        <v>1191</v>
      </c>
      <c r="M10" s="405" t="s">
        <v>113</v>
      </c>
      <c r="N10" s="405" t="s">
        <v>436</v>
      </c>
      <c r="O10" s="405" t="s">
        <v>1176</v>
      </c>
      <c r="P10" s="405"/>
      <c r="Q10" s="405"/>
      <c r="R10" s="405"/>
      <c r="S10" s="405"/>
      <c r="T10" s="405"/>
      <c r="U10" s="405" t="s">
        <v>1196</v>
      </c>
      <c r="V10" s="405" t="s">
        <v>68</v>
      </c>
      <c r="W10" s="405" t="s">
        <v>68</v>
      </c>
      <c r="X10" s="405" t="s">
        <v>68</v>
      </c>
      <c r="Y10" s="405" t="s">
        <v>68</v>
      </c>
      <c r="Z10" s="405" t="s">
        <v>69</v>
      </c>
      <c r="AA10" s="405"/>
      <c r="AB10" s="405" t="s">
        <v>238</v>
      </c>
      <c r="AC10" s="406">
        <v>25</v>
      </c>
      <c r="AD10" s="406">
        <v>0</v>
      </c>
      <c r="AE10" s="406">
        <v>0</v>
      </c>
      <c r="AF10" s="407">
        <v>40</v>
      </c>
      <c r="AG10" s="407">
        <v>0</v>
      </c>
      <c r="AH10" s="408">
        <f t="shared" si="0"/>
        <v>40</v>
      </c>
      <c r="AI10" s="599">
        <f t="shared" si="1"/>
        <v>42.800000000000004</v>
      </c>
    </row>
    <row r="11" spans="1:37" s="409" customFormat="1">
      <c r="A11" s="404">
        <v>9</v>
      </c>
      <c r="B11" s="405" t="s">
        <v>8</v>
      </c>
      <c r="C11" s="405" t="s">
        <v>1197</v>
      </c>
      <c r="D11" s="405" t="s">
        <v>1164</v>
      </c>
      <c r="E11" s="405" t="s">
        <v>423</v>
      </c>
      <c r="F11" s="405" t="s">
        <v>1189</v>
      </c>
      <c r="G11" s="405"/>
      <c r="H11" s="405" t="s">
        <v>1190</v>
      </c>
      <c r="I11" s="405"/>
      <c r="J11" s="405" t="s">
        <v>108</v>
      </c>
      <c r="K11" s="405"/>
      <c r="L11" s="405" t="s">
        <v>1191</v>
      </c>
      <c r="M11" s="405" t="s">
        <v>113</v>
      </c>
      <c r="N11" s="405" t="s">
        <v>75</v>
      </c>
      <c r="O11" s="405" t="s">
        <v>1176</v>
      </c>
      <c r="P11" s="405"/>
      <c r="Q11" s="405"/>
      <c r="R11" s="405"/>
      <c r="S11" s="405"/>
      <c r="T11" s="405"/>
      <c r="U11" s="405" t="s">
        <v>1198</v>
      </c>
      <c r="V11" s="405" t="s">
        <v>68</v>
      </c>
      <c r="W11" s="405" t="s">
        <v>68</v>
      </c>
      <c r="X11" s="405" t="s">
        <v>68</v>
      </c>
      <c r="Y11" s="405" t="s">
        <v>68</v>
      </c>
      <c r="Z11" s="405" t="s">
        <v>69</v>
      </c>
      <c r="AA11" s="405"/>
      <c r="AB11" s="405" t="s">
        <v>238</v>
      </c>
      <c r="AC11" s="406">
        <v>25</v>
      </c>
      <c r="AD11" s="406">
        <v>0</v>
      </c>
      <c r="AE11" s="406">
        <v>0</v>
      </c>
      <c r="AF11" s="407">
        <v>40</v>
      </c>
      <c r="AG11" s="407">
        <v>0</v>
      </c>
      <c r="AH11" s="408">
        <f t="shared" si="0"/>
        <v>40</v>
      </c>
      <c r="AI11" s="599">
        <f t="shared" si="1"/>
        <v>42.800000000000004</v>
      </c>
    </row>
    <row r="12" spans="1:37" s="409" customFormat="1">
      <c r="A12" s="404">
        <v>10</v>
      </c>
      <c r="B12" s="405" t="s">
        <v>8</v>
      </c>
      <c r="C12" s="405" t="s">
        <v>1199</v>
      </c>
      <c r="D12" s="405" t="s">
        <v>1164</v>
      </c>
      <c r="E12" s="405" t="s">
        <v>423</v>
      </c>
      <c r="F12" s="405" t="s">
        <v>1189</v>
      </c>
      <c r="G12" s="405"/>
      <c r="H12" s="405" t="s">
        <v>1190</v>
      </c>
      <c r="I12" s="405"/>
      <c r="J12" s="405" t="s">
        <v>108</v>
      </c>
      <c r="K12" s="405"/>
      <c r="L12" s="405" t="s">
        <v>1191</v>
      </c>
      <c r="M12" s="405" t="s">
        <v>113</v>
      </c>
      <c r="N12" s="405" t="s">
        <v>75</v>
      </c>
      <c r="O12" s="405" t="s">
        <v>1176</v>
      </c>
      <c r="P12" s="405"/>
      <c r="Q12" s="405"/>
      <c r="R12" s="405"/>
      <c r="S12" s="405"/>
      <c r="T12" s="405"/>
      <c r="U12" s="405" t="s">
        <v>1200</v>
      </c>
      <c r="V12" s="405" t="s">
        <v>68</v>
      </c>
      <c r="W12" s="405" t="s">
        <v>68</v>
      </c>
      <c r="X12" s="405" t="s">
        <v>68</v>
      </c>
      <c r="Y12" s="405" t="s">
        <v>68</v>
      </c>
      <c r="Z12" s="405" t="s">
        <v>69</v>
      </c>
      <c r="AA12" s="405"/>
      <c r="AB12" s="405" t="s">
        <v>238</v>
      </c>
      <c r="AC12" s="406">
        <v>25</v>
      </c>
      <c r="AD12" s="406">
        <v>0</v>
      </c>
      <c r="AE12" s="406">
        <v>0</v>
      </c>
      <c r="AF12" s="407">
        <v>40</v>
      </c>
      <c r="AG12" s="407">
        <v>0</v>
      </c>
      <c r="AH12" s="408">
        <f t="shared" si="0"/>
        <v>40</v>
      </c>
      <c r="AI12" s="599">
        <f t="shared" si="1"/>
        <v>42.800000000000004</v>
      </c>
    </row>
    <row r="13" spans="1:37" s="409" customFormat="1">
      <c r="A13" s="404">
        <v>11</v>
      </c>
      <c r="B13" s="405" t="s">
        <v>8</v>
      </c>
      <c r="C13" s="405" t="s">
        <v>1201</v>
      </c>
      <c r="D13" s="405" t="s">
        <v>1164</v>
      </c>
      <c r="E13" s="405" t="s">
        <v>423</v>
      </c>
      <c r="F13" s="405" t="s">
        <v>1189</v>
      </c>
      <c r="G13" s="405"/>
      <c r="H13" s="405" t="s">
        <v>1190</v>
      </c>
      <c r="I13" s="405"/>
      <c r="J13" s="405" t="s">
        <v>108</v>
      </c>
      <c r="K13" s="405"/>
      <c r="L13" s="405" t="s">
        <v>1191</v>
      </c>
      <c r="M13" s="405" t="s">
        <v>113</v>
      </c>
      <c r="N13" s="405" t="s">
        <v>75</v>
      </c>
      <c r="O13" s="405" t="s">
        <v>1176</v>
      </c>
      <c r="P13" s="405"/>
      <c r="Q13" s="405"/>
      <c r="R13" s="405"/>
      <c r="S13" s="405"/>
      <c r="T13" s="405"/>
      <c r="U13" s="405" t="s">
        <v>1202</v>
      </c>
      <c r="V13" s="405" t="s">
        <v>68</v>
      </c>
      <c r="W13" s="405" t="s">
        <v>68</v>
      </c>
      <c r="X13" s="405" t="s">
        <v>68</v>
      </c>
      <c r="Y13" s="405" t="s">
        <v>68</v>
      </c>
      <c r="Z13" s="405" t="s">
        <v>69</v>
      </c>
      <c r="AA13" s="405"/>
      <c r="AB13" s="405" t="s">
        <v>238</v>
      </c>
      <c r="AC13" s="406">
        <v>25</v>
      </c>
      <c r="AD13" s="406">
        <v>0</v>
      </c>
      <c r="AE13" s="406">
        <v>0</v>
      </c>
      <c r="AF13" s="407">
        <v>40</v>
      </c>
      <c r="AG13" s="407">
        <v>0</v>
      </c>
      <c r="AH13" s="408">
        <f t="shared" si="0"/>
        <v>40</v>
      </c>
      <c r="AI13" s="599">
        <f t="shared" si="1"/>
        <v>42.800000000000004</v>
      </c>
    </row>
    <row r="14" spans="1:37" s="409" customFormat="1">
      <c r="A14" s="404">
        <v>12</v>
      </c>
      <c r="B14" s="405" t="s">
        <v>8</v>
      </c>
      <c r="C14" s="405" t="s">
        <v>1203</v>
      </c>
      <c r="D14" s="405" t="s">
        <v>1164</v>
      </c>
      <c r="E14" s="405" t="s">
        <v>423</v>
      </c>
      <c r="F14" s="405" t="s">
        <v>1189</v>
      </c>
      <c r="G14" s="405"/>
      <c r="H14" s="405" t="s">
        <v>1190</v>
      </c>
      <c r="I14" s="405"/>
      <c r="J14" s="405" t="s">
        <v>121</v>
      </c>
      <c r="K14" s="405"/>
      <c r="L14" s="405" t="s">
        <v>1191</v>
      </c>
      <c r="M14" s="405" t="s">
        <v>113</v>
      </c>
      <c r="N14" s="405" t="s">
        <v>436</v>
      </c>
      <c r="O14" s="405" t="s">
        <v>1176</v>
      </c>
      <c r="P14" s="405"/>
      <c r="Q14" s="405"/>
      <c r="R14" s="405"/>
      <c r="S14" s="405"/>
      <c r="T14" s="405"/>
      <c r="U14" s="405" t="s">
        <v>1204</v>
      </c>
      <c r="V14" s="405" t="s">
        <v>68</v>
      </c>
      <c r="W14" s="405" t="s">
        <v>68</v>
      </c>
      <c r="X14" s="405" t="s">
        <v>68</v>
      </c>
      <c r="Y14" s="405" t="s">
        <v>68</v>
      </c>
      <c r="Z14" s="405" t="s">
        <v>69</v>
      </c>
      <c r="AA14" s="405"/>
      <c r="AB14" s="405" t="s">
        <v>238</v>
      </c>
      <c r="AC14" s="406">
        <v>25</v>
      </c>
      <c r="AD14" s="406">
        <v>8</v>
      </c>
      <c r="AE14" s="406">
        <v>0</v>
      </c>
      <c r="AF14" s="407">
        <v>52.800000000000004</v>
      </c>
      <c r="AG14" s="407">
        <v>0</v>
      </c>
      <c r="AH14" s="408">
        <f t="shared" si="0"/>
        <v>52.800000000000004</v>
      </c>
      <c r="AI14" s="599">
        <f t="shared" si="1"/>
        <v>56.496000000000009</v>
      </c>
    </row>
    <row r="15" spans="1:37" s="409" customFormat="1">
      <c r="A15" s="404">
        <v>13</v>
      </c>
      <c r="B15" s="405" t="s">
        <v>8</v>
      </c>
      <c r="C15" s="405" t="s">
        <v>1205</v>
      </c>
      <c r="D15" s="405" t="s">
        <v>1164</v>
      </c>
      <c r="E15" s="405" t="s">
        <v>423</v>
      </c>
      <c r="F15" s="405" t="s">
        <v>1189</v>
      </c>
      <c r="G15" s="405"/>
      <c r="H15" s="405" t="s">
        <v>1190</v>
      </c>
      <c r="I15" s="405"/>
      <c r="J15" s="405" t="s">
        <v>121</v>
      </c>
      <c r="K15" s="405"/>
      <c r="L15" s="405" t="s">
        <v>1191</v>
      </c>
      <c r="M15" s="405" t="s">
        <v>113</v>
      </c>
      <c r="N15" s="405" t="s">
        <v>401</v>
      </c>
      <c r="O15" s="405" t="s">
        <v>1176</v>
      </c>
      <c r="P15" s="405"/>
      <c r="Q15" s="405"/>
      <c r="R15" s="405"/>
      <c r="S15" s="405"/>
      <c r="T15" s="405"/>
      <c r="U15" s="405" t="s">
        <v>1206</v>
      </c>
      <c r="V15" s="405" t="s">
        <v>68</v>
      </c>
      <c r="W15" s="405" t="s">
        <v>68</v>
      </c>
      <c r="X15" s="405" t="s">
        <v>68</v>
      </c>
      <c r="Y15" s="405" t="s">
        <v>68</v>
      </c>
      <c r="Z15" s="405" t="s">
        <v>69</v>
      </c>
      <c r="AA15" s="405"/>
      <c r="AB15" s="405" t="s">
        <v>238</v>
      </c>
      <c r="AC15" s="406">
        <v>25</v>
      </c>
      <c r="AD15" s="406">
        <v>8</v>
      </c>
      <c r="AE15" s="406">
        <v>0</v>
      </c>
      <c r="AF15" s="407">
        <v>52.800000000000004</v>
      </c>
      <c r="AG15" s="407">
        <v>0</v>
      </c>
      <c r="AH15" s="408">
        <f t="shared" si="0"/>
        <v>52.800000000000004</v>
      </c>
      <c r="AI15" s="599">
        <f t="shared" si="1"/>
        <v>56.496000000000009</v>
      </c>
    </row>
    <row r="16" spans="1:37" s="409" customFormat="1">
      <c r="A16" s="404">
        <v>14</v>
      </c>
      <c r="B16" s="405" t="s">
        <v>8</v>
      </c>
      <c r="C16" s="405" t="s">
        <v>1207</v>
      </c>
      <c r="D16" s="405" t="s">
        <v>1164</v>
      </c>
      <c r="E16" s="405" t="s">
        <v>423</v>
      </c>
      <c r="F16" s="405" t="s">
        <v>1189</v>
      </c>
      <c r="G16" s="405"/>
      <c r="H16" s="405" t="s">
        <v>1190</v>
      </c>
      <c r="I16" s="405"/>
      <c r="J16" s="405" t="s">
        <v>121</v>
      </c>
      <c r="K16" s="405"/>
      <c r="L16" s="405" t="s">
        <v>1191</v>
      </c>
      <c r="M16" s="405" t="s">
        <v>113</v>
      </c>
      <c r="N16" s="405" t="s">
        <v>401</v>
      </c>
      <c r="O16" s="405" t="s">
        <v>1176</v>
      </c>
      <c r="P16" s="405"/>
      <c r="Q16" s="405"/>
      <c r="R16" s="405"/>
      <c r="S16" s="405"/>
      <c r="T16" s="405"/>
      <c r="U16" s="405" t="s">
        <v>1208</v>
      </c>
      <c r="V16" s="405" t="s">
        <v>68</v>
      </c>
      <c r="W16" s="405" t="s">
        <v>68</v>
      </c>
      <c r="X16" s="405" t="s">
        <v>68</v>
      </c>
      <c r="Y16" s="405" t="s">
        <v>68</v>
      </c>
      <c r="Z16" s="405" t="s">
        <v>69</v>
      </c>
      <c r="AA16" s="405"/>
      <c r="AB16" s="405" t="s">
        <v>238</v>
      </c>
      <c r="AC16" s="406">
        <v>25</v>
      </c>
      <c r="AD16" s="406">
        <v>8</v>
      </c>
      <c r="AE16" s="406">
        <v>0</v>
      </c>
      <c r="AF16" s="407">
        <v>52.800000000000004</v>
      </c>
      <c r="AG16" s="407">
        <v>0</v>
      </c>
      <c r="AH16" s="408">
        <f t="shared" si="0"/>
        <v>52.800000000000004</v>
      </c>
      <c r="AI16" s="599">
        <f t="shared" si="1"/>
        <v>56.496000000000009</v>
      </c>
    </row>
    <row r="17" spans="1:35" s="409" customFormat="1">
      <c r="A17" s="404">
        <v>15</v>
      </c>
      <c r="B17" s="405" t="s">
        <v>8</v>
      </c>
      <c r="C17" s="405" t="s">
        <v>1209</v>
      </c>
      <c r="D17" s="405" t="s">
        <v>1164</v>
      </c>
      <c r="E17" s="405" t="s">
        <v>423</v>
      </c>
      <c r="F17" s="405" t="s">
        <v>1189</v>
      </c>
      <c r="G17" s="405"/>
      <c r="H17" s="405" t="s">
        <v>1190</v>
      </c>
      <c r="I17" s="405"/>
      <c r="J17" s="405" t="s">
        <v>121</v>
      </c>
      <c r="K17" s="405"/>
      <c r="L17" s="405" t="s">
        <v>1191</v>
      </c>
      <c r="M17" s="405" t="s">
        <v>113</v>
      </c>
      <c r="N17" s="405" t="s">
        <v>436</v>
      </c>
      <c r="O17" s="405" t="s">
        <v>1176</v>
      </c>
      <c r="P17" s="405"/>
      <c r="Q17" s="405"/>
      <c r="R17" s="405"/>
      <c r="S17" s="405"/>
      <c r="T17" s="405"/>
      <c r="U17" s="405" t="s">
        <v>1210</v>
      </c>
      <c r="V17" s="405" t="s">
        <v>68</v>
      </c>
      <c r="W17" s="405" t="s">
        <v>68</v>
      </c>
      <c r="X17" s="405" t="s">
        <v>68</v>
      </c>
      <c r="Y17" s="405" t="s">
        <v>68</v>
      </c>
      <c r="Z17" s="405" t="s">
        <v>69</v>
      </c>
      <c r="AA17" s="405"/>
      <c r="AB17" s="405" t="s">
        <v>238</v>
      </c>
      <c r="AC17" s="406">
        <v>25</v>
      </c>
      <c r="AD17" s="406">
        <v>8</v>
      </c>
      <c r="AE17" s="406">
        <v>0</v>
      </c>
      <c r="AF17" s="407">
        <v>52.800000000000004</v>
      </c>
      <c r="AG17" s="407">
        <v>0</v>
      </c>
      <c r="AH17" s="408">
        <f t="shared" si="0"/>
        <v>52.800000000000004</v>
      </c>
      <c r="AI17" s="599">
        <f t="shared" si="1"/>
        <v>56.496000000000009</v>
      </c>
    </row>
    <row r="18" spans="1:35" s="409" customFormat="1">
      <c r="A18" s="404">
        <v>16</v>
      </c>
      <c r="B18" s="405" t="s">
        <v>8</v>
      </c>
      <c r="C18" s="405" t="s">
        <v>1211</v>
      </c>
      <c r="D18" s="405" t="s">
        <v>1164</v>
      </c>
      <c r="E18" s="405" t="s">
        <v>423</v>
      </c>
      <c r="F18" s="405" t="s">
        <v>1189</v>
      </c>
      <c r="G18" s="405"/>
      <c r="H18" s="405" t="s">
        <v>1190</v>
      </c>
      <c r="I18" s="405"/>
      <c r="J18" s="405" t="s">
        <v>121</v>
      </c>
      <c r="K18" s="405"/>
      <c r="L18" s="405" t="s">
        <v>1191</v>
      </c>
      <c r="M18" s="405" t="s">
        <v>113</v>
      </c>
      <c r="N18" s="405" t="s">
        <v>436</v>
      </c>
      <c r="O18" s="405" t="s">
        <v>1176</v>
      </c>
      <c r="P18" s="405"/>
      <c r="Q18" s="405"/>
      <c r="R18" s="405"/>
      <c r="S18" s="405"/>
      <c r="T18" s="405"/>
      <c r="U18" s="405" t="s">
        <v>1212</v>
      </c>
      <c r="V18" s="405" t="s">
        <v>68</v>
      </c>
      <c r="W18" s="405" t="s">
        <v>68</v>
      </c>
      <c r="X18" s="405" t="s">
        <v>68</v>
      </c>
      <c r="Y18" s="405" t="s">
        <v>68</v>
      </c>
      <c r="Z18" s="405" t="s">
        <v>69</v>
      </c>
      <c r="AA18" s="405"/>
      <c r="AB18" s="405" t="s">
        <v>238</v>
      </c>
      <c r="AC18" s="406">
        <v>25</v>
      </c>
      <c r="AD18" s="406">
        <v>8</v>
      </c>
      <c r="AE18" s="406">
        <v>0</v>
      </c>
      <c r="AF18" s="407">
        <v>52.800000000000004</v>
      </c>
      <c r="AG18" s="407">
        <v>0</v>
      </c>
      <c r="AH18" s="408">
        <f t="shared" si="0"/>
        <v>52.800000000000004</v>
      </c>
      <c r="AI18" s="599">
        <f t="shared" si="1"/>
        <v>56.496000000000009</v>
      </c>
    </row>
    <row r="19" spans="1:35" s="409" customFormat="1">
      <c r="A19" s="404">
        <v>17</v>
      </c>
      <c r="B19" s="405" t="s">
        <v>8</v>
      </c>
      <c r="C19" s="405" t="s">
        <v>1213</v>
      </c>
      <c r="D19" s="405" t="s">
        <v>1164</v>
      </c>
      <c r="E19" s="405" t="s">
        <v>423</v>
      </c>
      <c r="F19" s="405" t="s">
        <v>1189</v>
      </c>
      <c r="G19" s="405"/>
      <c r="H19" s="405" t="s">
        <v>1190</v>
      </c>
      <c r="I19" s="405"/>
      <c r="J19" s="405" t="s">
        <v>121</v>
      </c>
      <c r="K19" s="405"/>
      <c r="L19" s="405" t="s">
        <v>1191</v>
      </c>
      <c r="M19" s="405" t="s">
        <v>113</v>
      </c>
      <c r="N19" s="405" t="s">
        <v>436</v>
      </c>
      <c r="O19" s="405" t="s">
        <v>1176</v>
      </c>
      <c r="P19" s="405"/>
      <c r="Q19" s="405"/>
      <c r="R19" s="405"/>
      <c r="S19" s="405"/>
      <c r="T19" s="405"/>
      <c r="U19" s="405" t="s">
        <v>1214</v>
      </c>
      <c r="V19" s="405" t="s">
        <v>68</v>
      </c>
      <c r="W19" s="405" t="s">
        <v>68</v>
      </c>
      <c r="X19" s="405" t="s">
        <v>68</v>
      </c>
      <c r="Y19" s="405" t="s">
        <v>68</v>
      </c>
      <c r="Z19" s="405" t="s">
        <v>69</v>
      </c>
      <c r="AA19" s="405"/>
      <c r="AB19" s="405" t="s">
        <v>238</v>
      </c>
      <c r="AC19" s="406">
        <v>25</v>
      </c>
      <c r="AD19" s="406">
        <v>8</v>
      </c>
      <c r="AE19" s="406">
        <v>0</v>
      </c>
      <c r="AF19" s="407">
        <v>52.800000000000004</v>
      </c>
      <c r="AG19" s="407">
        <v>0</v>
      </c>
      <c r="AH19" s="408">
        <f t="shared" si="0"/>
        <v>52.800000000000004</v>
      </c>
      <c r="AI19" s="599">
        <f t="shared" si="1"/>
        <v>56.496000000000009</v>
      </c>
    </row>
    <row r="20" spans="1:35" s="409" customFormat="1">
      <c r="A20" s="404">
        <v>18</v>
      </c>
      <c r="B20" s="405" t="s">
        <v>8</v>
      </c>
      <c r="C20" s="405" t="s">
        <v>1215</v>
      </c>
      <c r="D20" s="405" t="s">
        <v>1164</v>
      </c>
      <c r="E20" s="405" t="s">
        <v>423</v>
      </c>
      <c r="F20" s="405" t="s">
        <v>1189</v>
      </c>
      <c r="G20" s="405"/>
      <c r="H20" s="405" t="s">
        <v>1190</v>
      </c>
      <c r="I20" s="405"/>
      <c r="J20" s="405" t="s">
        <v>121</v>
      </c>
      <c r="K20" s="405"/>
      <c r="L20" s="405" t="s">
        <v>1191</v>
      </c>
      <c r="M20" s="405" t="s">
        <v>113</v>
      </c>
      <c r="N20" s="405" t="s">
        <v>436</v>
      </c>
      <c r="O20" s="405" t="s">
        <v>1176</v>
      </c>
      <c r="P20" s="405"/>
      <c r="Q20" s="405"/>
      <c r="R20" s="405"/>
      <c r="S20" s="405"/>
      <c r="T20" s="405"/>
      <c r="U20" s="405" t="s">
        <v>1216</v>
      </c>
      <c r="V20" s="405" t="s">
        <v>68</v>
      </c>
      <c r="W20" s="405" t="s">
        <v>68</v>
      </c>
      <c r="X20" s="405" t="s">
        <v>68</v>
      </c>
      <c r="Y20" s="405" t="s">
        <v>68</v>
      </c>
      <c r="Z20" s="405" t="s">
        <v>69</v>
      </c>
      <c r="AA20" s="405"/>
      <c r="AB20" s="405" t="s">
        <v>238</v>
      </c>
      <c r="AC20" s="406">
        <v>25</v>
      </c>
      <c r="AD20" s="406">
        <v>8</v>
      </c>
      <c r="AE20" s="406">
        <v>0</v>
      </c>
      <c r="AF20" s="407">
        <v>52.800000000000004</v>
      </c>
      <c r="AG20" s="407">
        <v>0</v>
      </c>
      <c r="AH20" s="408">
        <f t="shared" si="0"/>
        <v>52.800000000000004</v>
      </c>
      <c r="AI20" s="599">
        <f t="shared" si="1"/>
        <v>56.496000000000009</v>
      </c>
    </row>
    <row r="21" spans="1:35" s="409" customFormat="1">
      <c r="A21" s="404">
        <v>19</v>
      </c>
      <c r="B21" s="405" t="s">
        <v>8</v>
      </c>
      <c r="C21" s="405" t="s">
        <v>1217</v>
      </c>
      <c r="D21" s="405" t="s">
        <v>1164</v>
      </c>
      <c r="E21" s="405" t="s">
        <v>412</v>
      </c>
      <c r="F21" s="405" t="s">
        <v>1189</v>
      </c>
      <c r="G21" s="405"/>
      <c r="H21" s="405" t="s">
        <v>1218</v>
      </c>
      <c r="I21" s="405">
        <v>2000</v>
      </c>
      <c r="J21" s="405" t="s">
        <v>108</v>
      </c>
      <c r="K21" s="405" t="s">
        <v>437</v>
      </c>
      <c r="L21" s="405" t="s">
        <v>1168</v>
      </c>
      <c r="M21" s="405" t="s">
        <v>113</v>
      </c>
      <c r="N21" s="405" t="s">
        <v>113</v>
      </c>
      <c r="O21" s="405" t="s">
        <v>1169</v>
      </c>
      <c r="P21" s="405">
        <v>0</v>
      </c>
      <c r="Q21" s="405"/>
      <c r="R21" s="405"/>
      <c r="S21" s="405" t="s">
        <v>1219</v>
      </c>
      <c r="T21" s="405"/>
      <c r="U21" s="405" t="s">
        <v>1220</v>
      </c>
      <c r="V21" s="405" t="s">
        <v>332</v>
      </c>
      <c r="W21" s="405" t="s">
        <v>332</v>
      </c>
      <c r="X21" s="405" t="s">
        <v>68</v>
      </c>
      <c r="Y21" s="405" t="s">
        <v>68</v>
      </c>
      <c r="Z21" s="405" t="s">
        <v>69</v>
      </c>
      <c r="AA21" s="405"/>
      <c r="AB21" s="405" t="s">
        <v>1221</v>
      </c>
      <c r="AC21" s="406">
        <v>25</v>
      </c>
      <c r="AD21" s="406">
        <v>0</v>
      </c>
      <c r="AE21" s="406">
        <v>0</v>
      </c>
      <c r="AF21" s="407">
        <v>40</v>
      </c>
      <c r="AG21" s="407">
        <v>0</v>
      </c>
      <c r="AH21" s="408">
        <f t="shared" si="0"/>
        <v>40</v>
      </c>
      <c r="AI21" s="599">
        <f t="shared" si="1"/>
        <v>42.800000000000004</v>
      </c>
    </row>
    <row r="22" spans="1:35" s="409" customFormat="1">
      <c r="A22" s="404">
        <v>20</v>
      </c>
      <c r="B22" s="405" t="s">
        <v>8</v>
      </c>
      <c r="C22" s="405" t="s">
        <v>1222</v>
      </c>
      <c r="D22" s="405" t="s">
        <v>1164</v>
      </c>
      <c r="E22" s="405" t="s">
        <v>430</v>
      </c>
      <c r="F22" s="405" t="s">
        <v>1189</v>
      </c>
      <c r="G22" s="405"/>
      <c r="H22" s="405" t="s">
        <v>1218</v>
      </c>
      <c r="I22" s="405">
        <v>2000</v>
      </c>
      <c r="J22" s="405" t="s">
        <v>108</v>
      </c>
      <c r="K22" s="405" t="s">
        <v>437</v>
      </c>
      <c r="L22" s="405" t="s">
        <v>1168</v>
      </c>
      <c r="M22" s="405" t="s">
        <v>113</v>
      </c>
      <c r="N22" s="405" t="s">
        <v>113</v>
      </c>
      <c r="O22" s="405" t="s">
        <v>1169</v>
      </c>
      <c r="P22" s="405">
        <v>0</v>
      </c>
      <c r="Q22" s="405"/>
      <c r="R22" s="405"/>
      <c r="S22" s="405" t="s">
        <v>1219</v>
      </c>
      <c r="T22" s="405"/>
      <c r="U22" s="405" t="s">
        <v>1223</v>
      </c>
      <c r="V22" s="405" t="s">
        <v>68</v>
      </c>
      <c r="W22" s="405" t="s">
        <v>68</v>
      </c>
      <c r="X22" s="405" t="s">
        <v>68</v>
      </c>
      <c r="Y22" s="405" t="s">
        <v>68</v>
      </c>
      <c r="Z22" s="405" t="s">
        <v>69</v>
      </c>
      <c r="AA22" s="405"/>
      <c r="AB22" s="405" t="s">
        <v>1224</v>
      </c>
      <c r="AC22" s="406">
        <v>25</v>
      </c>
      <c r="AD22" s="406">
        <v>0</v>
      </c>
      <c r="AE22" s="406">
        <v>0</v>
      </c>
      <c r="AF22" s="407">
        <v>40</v>
      </c>
      <c r="AG22" s="407">
        <v>0</v>
      </c>
      <c r="AH22" s="408">
        <f t="shared" si="0"/>
        <v>40</v>
      </c>
      <c r="AI22" s="599">
        <f t="shared" si="1"/>
        <v>42.800000000000004</v>
      </c>
    </row>
    <row r="23" spans="1:35" s="409" customFormat="1">
      <c r="A23" s="404">
        <v>21</v>
      </c>
      <c r="B23" s="405" t="s">
        <v>8</v>
      </c>
      <c r="C23" s="405" t="s">
        <v>1225</v>
      </c>
      <c r="D23" s="405" t="s">
        <v>1164</v>
      </c>
      <c r="E23" s="405" t="s">
        <v>430</v>
      </c>
      <c r="F23" s="405" t="s">
        <v>1189</v>
      </c>
      <c r="G23" s="405"/>
      <c r="H23" s="405" t="s">
        <v>1218</v>
      </c>
      <c r="I23" s="405">
        <v>2000</v>
      </c>
      <c r="J23" s="405" t="s">
        <v>108</v>
      </c>
      <c r="K23" s="405" t="s">
        <v>437</v>
      </c>
      <c r="L23" s="405" t="s">
        <v>1168</v>
      </c>
      <c r="M23" s="405" t="s">
        <v>113</v>
      </c>
      <c r="N23" s="405" t="s">
        <v>113</v>
      </c>
      <c r="O23" s="405" t="s">
        <v>1169</v>
      </c>
      <c r="P23" s="405">
        <v>0</v>
      </c>
      <c r="Q23" s="405"/>
      <c r="R23" s="405"/>
      <c r="S23" s="405" t="s">
        <v>1219</v>
      </c>
      <c r="T23" s="405"/>
      <c r="U23" s="405" t="s">
        <v>1226</v>
      </c>
      <c r="V23" s="405" t="s">
        <v>68</v>
      </c>
      <c r="W23" s="405" t="s">
        <v>68</v>
      </c>
      <c r="X23" s="405" t="s">
        <v>68</v>
      </c>
      <c r="Y23" s="405" t="s">
        <v>68</v>
      </c>
      <c r="Z23" s="405" t="s">
        <v>69</v>
      </c>
      <c r="AA23" s="405"/>
      <c r="AB23" s="405" t="s">
        <v>1224</v>
      </c>
      <c r="AC23" s="406">
        <v>25</v>
      </c>
      <c r="AD23" s="406">
        <v>0</v>
      </c>
      <c r="AE23" s="406">
        <v>0</v>
      </c>
      <c r="AF23" s="407">
        <v>40</v>
      </c>
      <c r="AG23" s="407">
        <v>0</v>
      </c>
      <c r="AH23" s="408">
        <f t="shared" si="0"/>
        <v>40</v>
      </c>
      <c r="AI23" s="599">
        <f t="shared" si="1"/>
        <v>42.800000000000004</v>
      </c>
    </row>
    <row r="24" spans="1:35" s="409" customFormat="1">
      <c r="A24" s="404">
        <v>22</v>
      </c>
      <c r="B24" s="405" t="s">
        <v>8</v>
      </c>
      <c r="C24" s="405" t="s">
        <v>1227</v>
      </c>
      <c r="D24" s="405" t="s">
        <v>1164</v>
      </c>
      <c r="E24" s="405" t="s">
        <v>412</v>
      </c>
      <c r="F24" s="405" t="s">
        <v>1189</v>
      </c>
      <c r="G24" s="405"/>
      <c r="H24" s="405" t="s">
        <v>1218</v>
      </c>
      <c r="I24" s="405">
        <v>2000</v>
      </c>
      <c r="J24" s="405" t="s">
        <v>108</v>
      </c>
      <c r="K24" s="405" t="s">
        <v>437</v>
      </c>
      <c r="L24" s="405"/>
      <c r="M24" s="405" t="s">
        <v>113</v>
      </c>
      <c r="N24" s="405" t="s">
        <v>113</v>
      </c>
      <c r="O24" s="405" t="s">
        <v>1169</v>
      </c>
      <c r="P24" s="405">
        <v>0</v>
      </c>
      <c r="Q24" s="405"/>
      <c r="R24" s="405"/>
      <c r="S24" s="405" t="s">
        <v>1219</v>
      </c>
      <c r="T24" s="405"/>
      <c r="U24" s="405" t="s">
        <v>1228</v>
      </c>
      <c r="V24" s="405" t="s">
        <v>332</v>
      </c>
      <c r="W24" s="405" t="s">
        <v>332</v>
      </c>
      <c r="X24" s="405" t="s">
        <v>68</v>
      </c>
      <c r="Y24" s="405" t="s">
        <v>68</v>
      </c>
      <c r="Z24" s="405" t="s">
        <v>69</v>
      </c>
      <c r="AA24" s="405"/>
      <c r="AB24" s="405" t="s">
        <v>1221</v>
      </c>
      <c r="AC24" s="406">
        <v>25</v>
      </c>
      <c r="AD24" s="406">
        <v>0</v>
      </c>
      <c r="AE24" s="406">
        <v>0</v>
      </c>
      <c r="AF24" s="407">
        <v>40</v>
      </c>
      <c r="AG24" s="407">
        <v>0</v>
      </c>
      <c r="AH24" s="408">
        <f t="shared" si="0"/>
        <v>40</v>
      </c>
      <c r="AI24" s="599">
        <f t="shared" si="1"/>
        <v>42.800000000000004</v>
      </c>
    </row>
    <row r="25" spans="1:35" s="409" customFormat="1">
      <c r="A25" s="404">
        <v>23</v>
      </c>
      <c r="B25" s="405" t="s">
        <v>8</v>
      </c>
      <c r="C25" s="405" t="s">
        <v>1229</v>
      </c>
      <c r="D25" s="405" t="s">
        <v>1164</v>
      </c>
      <c r="E25" s="405" t="s">
        <v>430</v>
      </c>
      <c r="F25" s="405" t="s">
        <v>1189</v>
      </c>
      <c r="G25" s="405"/>
      <c r="H25" s="405" t="s">
        <v>1218</v>
      </c>
      <c r="I25" s="405">
        <v>2000</v>
      </c>
      <c r="J25" s="405" t="s">
        <v>121</v>
      </c>
      <c r="K25" s="405" t="s">
        <v>437</v>
      </c>
      <c r="L25" s="405" t="s">
        <v>1191</v>
      </c>
      <c r="M25" s="405" t="s">
        <v>113</v>
      </c>
      <c r="N25" s="405" t="s">
        <v>113</v>
      </c>
      <c r="O25" s="405" t="s">
        <v>1169</v>
      </c>
      <c r="P25" s="405">
        <v>0</v>
      </c>
      <c r="Q25" s="405"/>
      <c r="R25" s="405"/>
      <c r="S25" s="405" t="s">
        <v>1219</v>
      </c>
      <c r="T25" s="405"/>
      <c r="U25" s="405" t="s">
        <v>1230</v>
      </c>
      <c r="V25" s="405" t="s">
        <v>68</v>
      </c>
      <c r="W25" s="405" t="s">
        <v>68</v>
      </c>
      <c r="X25" s="405" t="s">
        <v>68</v>
      </c>
      <c r="Y25" s="405" t="s">
        <v>68</v>
      </c>
      <c r="Z25" s="405" t="s">
        <v>69</v>
      </c>
      <c r="AA25" s="405"/>
      <c r="AB25" s="405" t="s">
        <v>1224</v>
      </c>
      <c r="AC25" s="406">
        <v>25</v>
      </c>
      <c r="AD25" s="406">
        <v>8</v>
      </c>
      <c r="AE25" s="406">
        <v>0</v>
      </c>
      <c r="AF25" s="407">
        <v>52.800000000000004</v>
      </c>
      <c r="AG25" s="407">
        <v>0</v>
      </c>
      <c r="AH25" s="408">
        <f t="shared" si="0"/>
        <v>52.800000000000004</v>
      </c>
      <c r="AI25" s="599">
        <f t="shared" si="1"/>
        <v>56.496000000000009</v>
      </c>
    </row>
    <row r="26" spans="1:35" s="409" customFormat="1">
      <c r="A26" s="404">
        <v>24</v>
      </c>
      <c r="B26" s="405" t="s">
        <v>8</v>
      </c>
      <c r="C26" s="405" t="s">
        <v>1231</v>
      </c>
      <c r="D26" s="405" t="s">
        <v>1164</v>
      </c>
      <c r="E26" s="405" t="s">
        <v>412</v>
      </c>
      <c r="F26" s="405" t="s">
        <v>1232</v>
      </c>
      <c r="G26" s="405"/>
      <c r="H26" s="405" t="s">
        <v>1233</v>
      </c>
      <c r="I26" s="405">
        <v>2000</v>
      </c>
      <c r="J26" s="405" t="s">
        <v>108</v>
      </c>
      <c r="K26" s="405" t="s">
        <v>194</v>
      </c>
      <c r="L26" s="405" t="s">
        <v>1180</v>
      </c>
      <c r="M26" s="405" t="s">
        <v>113</v>
      </c>
      <c r="N26" s="405" t="s">
        <v>113</v>
      </c>
      <c r="O26" s="405" t="s">
        <v>1169</v>
      </c>
      <c r="P26" s="405">
        <v>0</v>
      </c>
      <c r="Q26" s="405"/>
      <c r="R26" s="405"/>
      <c r="S26" s="405" t="s">
        <v>1234</v>
      </c>
      <c r="T26" s="405"/>
      <c r="U26" s="405" t="s">
        <v>1235</v>
      </c>
      <c r="V26" s="405" t="s">
        <v>68</v>
      </c>
      <c r="W26" s="405" t="s">
        <v>68</v>
      </c>
      <c r="X26" s="405" t="s">
        <v>68</v>
      </c>
      <c r="Y26" s="405" t="s">
        <v>68</v>
      </c>
      <c r="Z26" s="405" t="s">
        <v>69</v>
      </c>
      <c r="AA26" s="405"/>
      <c r="AB26" s="405" t="s">
        <v>141</v>
      </c>
      <c r="AC26" s="406">
        <v>35</v>
      </c>
      <c r="AD26" s="406">
        <v>0</v>
      </c>
      <c r="AE26" s="406">
        <v>0</v>
      </c>
      <c r="AF26" s="407">
        <v>56</v>
      </c>
      <c r="AG26" s="407">
        <v>0</v>
      </c>
      <c r="AH26" s="408">
        <f t="shared" si="0"/>
        <v>56</v>
      </c>
      <c r="AI26" s="599">
        <f t="shared" si="1"/>
        <v>59.92</v>
      </c>
    </row>
    <row r="27" spans="1:35" s="409" customFormat="1">
      <c r="A27" s="404">
        <v>25</v>
      </c>
      <c r="B27" s="405" t="s">
        <v>8</v>
      </c>
      <c r="C27" s="405" t="s">
        <v>1236</v>
      </c>
      <c r="D27" s="405" t="s">
        <v>1164</v>
      </c>
      <c r="E27" s="405" t="s">
        <v>423</v>
      </c>
      <c r="F27" s="405" t="s">
        <v>1232</v>
      </c>
      <c r="G27" s="405"/>
      <c r="H27" s="405" t="s">
        <v>1237</v>
      </c>
      <c r="I27" s="405"/>
      <c r="J27" s="405" t="s">
        <v>121</v>
      </c>
      <c r="K27" s="405"/>
      <c r="L27" s="405" t="s">
        <v>1191</v>
      </c>
      <c r="M27" s="405" t="s">
        <v>113</v>
      </c>
      <c r="N27" s="405" t="s">
        <v>436</v>
      </c>
      <c r="O27" s="405" t="s">
        <v>1176</v>
      </c>
      <c r="P27" s="405"/>
      <c r="Q27" s="405"/>
      <c r="R27" s="405"/>
      <c r="S27" s="405"/>
      <c r="T27" s="405"/>
      <c r="U27" s="405" t="s">
        <v>1238</v>
      </c>
      <c r="V27" s="405" t="s">
        <v>68</v>
      </c>
      <c r="W27" s="405" t="s">
        <v>68</v>
      </c>
      <c r="X27" s="405" t="s">
        <v>68</v>
      </c>
      <c r="Y27" s="405" t="s">
        <v>68</v>
      </c>
      <c r="Z27" s="405" t="s">
        <v>69</v>
      </c>
      <c r="AA27" s="405"/>
      <c r="AB27" s="405" t="s">
        <v>238</v>
      </c>
      <c r="AC27" s="406">
        <v>35</v>
      </c>
      <c r="AD27" s="406">
        <v>8</v>
      </c>
      <c r="AE27" s="406">
        <v>0</v>
      </c>
      <c r="AF27" s="407">
        <v>68.8</v>
      </c>
      <c r="AG27" s="407">
        <v>0</v>
      </c>
      <c r="AH27" s="408">
        <f t="shared" si="0"/>
        <v>68.8</v>
      </c>
      <c r="AI27" s="599">
        <f t="shared" si="1"/>
        <v>73.616</v>
      </c>
    </row>
    <row r="28" spans="1:35" s="409" customFormat="1">
      <c r="A28" s="404">
        <v>26</v>
      </c>
      <c r="B28" s="405" t="s">
        <v>8</v>
      </c>
      <c r="C28" s="405" t="s">
        <v>1239</v>
      </c>
      <c r="D28" s="405" t="s">
        <v>1164</v>
      </c>
      <c r="E28" s="405" t="s">
        <v>423</v>
      </c>
      <c r="F28" s="405" t="s">
        <v>1232</v>
      </c>
      <c r="G28" s="405"/>
      <c r="H28" s="405" t="s">
        <v>1237</v>
      </c>
      <c r="I28" s="405"/>
      <c r="J28" s="405" t="s">
        <v>121</v>
      </c>
      <c r="K28" s="405"/>
      <c r="L28" s="405" t="s">
        <v>1191</v>
      </c>
      <c r="M28" s="405" t="s">
        <v>113</v>
      </c>
      <c r="N28" s="405" t="s">
        <v>436</v>
      </c>
      <c r="O28" s="405" t="s">
        <v>1176</v>
      </c>
      <c r="P28" s="405"/>
      <c r="Q28" s="405"/>
      <c r="R28" s="405"/>
      <c r="S28" s="405"/>
      <c r="T28" s="405"/>
      <c r="U28" s="405" t="s">
        <v>1240</v>
      </c>
      <c r="V28" s="405" t="s">
        <v>68</v>
      </c>
      <c r="W28" s="405" t="s">
        <v>68</v>
      </c>
      <c r="X28" s="405" t="s">
        <v>68</v>
      </c>
      <c r="Y28" s="405" t="s">
        <v>68</v>
      </c>
      <c r="Z28" s="405" t="s">
        <v>69</v>
      </c>
      <c r="AA28" s="405"/>
      <c r="AB28" s="405" t="s">
        <v>238</v>
      </c>
      <c r="AC28" s="406">
        <v>35</v>
      </c>
      <c r="AD28" s="406">
        <v>8</v>
      </c>
      <c r="AE28" s="406">
        <v>0</v>
      </c>
      <c r="AF28" s="407">
        <v>68.8</v>
      </c>
      <c r="AG28" s="407">
        <v>0</v>
      </c>
      <c r="AH28" s="408">
        <f t="shared" si="0"/>
        <v>68.8</v>
      </c>
      <c r="AI28" s="599">
        <f t="shared" si="1"/>
        <v>73.616</v>
      </c>
    </row>
    <row r="29" spans="1:35" s="409" customFormat="1">
      <c r="A29" s="404">
        <v>27</v>
      </c>
      <c r="B29" s="405" t="s">
        <v>8</v>
      </c>
      <c r="C29" s="405" t="s">
        <v>1241</v>
      </c>
      <c r="D29" s="405" t="s">
        <v>1164</v>
      </c>
      <c r="E29" s="405" t="s">
        <v>423</v>
      </c>
      <c r="F29" s="405" t="s">
        <v>1232</v>
      </c>
      <c r="G29" s="405"/>
      <c r="H29" s="405" t="s">
        <v>1237</v>
      </c>
      <c r="I29" s="405"/>
      <c r="J29" s="405" t="s">
        <v>121</v>
      </c>
      <c r="K29" s="405"/>
      <c r="L29" s="405" t="s">
        <v>1191</v>
      </c>
      <c r="M29" s="405" t="s">
        <v>113</v>
      </c>
      <c r="N29" s="405" t="s">
        <v>436</v>
      </c>
      <c r="O29" s="405" t="s">
        <v>1176</v>
      </c>
      <c r="P29" s="405"/>
      <c r="Q29" s="405"/>
      <c r="R29" s="405"/>
      <c r="S29" s="405"/>
      <c r="T29" s="405"/>
      <c r="U29" s="405" t="s">
        <v>1242</v>
      </c>
      <c r="V29" s="405" t="s">
        <v>68</v>
      </c>
      <c r="W29" s="405" t="s">
        <v>68</v>
      </c>
      <c r="X29" s="405" t="s">
        <v>68</v>
      </c>
      <c r="Y29" s="405" t="s">
        <v>68</v>
      </c>
      <c r="Z29" s="405" t="s">
        <v>69</v>
      </c>
      <c r="AA29" s="405"/>
      <c r="AB29" s="405" t="s">
        <v>238</v>
      </c>
      <c r="AC29" s="406">
        <v>35</v>
      </c>
      <c r="AD29" s="406">
        <v>8</v>
      </c>
      <c r="AE29" s="406">
        <v>0</v>
      </c>
      <c r="AF29" s="407">
        <v>68.8</v>
      </c>
      <c r="AG29" s="407">
        <v>0</v>
      </c>
      <c r="AH29" s="408">
        <f t="shared" si="0"/>
        <v>68.8</v>
      </c>
      <c r="AI29" s="599">
        <f t="shared" si="1"/>
        <v>73.616</v>
      </c>
    </row>
    <row r="30" spans="1:35" s="409" customFormat="1">
      <c r="A30" s="404">
        <v>28</v>
      </c>
      <c r="B30" s="405" t="s">
        <v>8</v>
      </c>
      <c r="C30" s="405" t="s">
        <v>1243</v>
      </c>
      <c r="D30" s="405" t="s">
        <v>1164</v>
      </c>
      <c r="E30" s="405" t="s">
        <v>423</v>
      </c>
      <c r="F30" s="405" t="s">
        <v>1232</v>
      </c>
      <c r="G30" s="405"/>
      <c r="H30" s="405" t="s">
        <v>1237</v>
      </c>
      <c r="I30" s="405"/>
      <c r="J30" s="405" t="s">
        <v>121</v>
      </c>
      <c r="K30" s="405"/>
      <c r="L30" s="405" t="s">
        <v>1191</v>
      </c>
      <c r="M30" s="405" t="s">
        <v>113</v>
      </c>
      <c r="N30" s="405" t="s">
        <v>436</v>
      </c>
      <c r="O30" s="405" t="s">
        <v>1176</v>
      </c>
      <c r="P30" s="405"/>
      <c r="Q30" s="405"/>
      <c r="R30" s="405"/>
      <c r="S30" s="405"/>
      <c r="T30" s="405"/>
      <c r="U30" s="405" t="s">
        <v>1244</v>
      </c>
      <c r="V30" s="405" t="s">
        <v>68</v>
      </c>
      <c r="W30" s="405" t="s">
        <v>68</v>
      </c>
      <c r="X30" s="405" t="s">
        <v>68</v>
      </c>
      <c r="Y30" s="405" t="s">
        <v>68</v>
      </c>
      <c r="Z30" s="405" t="s">
        <v>69</v>
      </c>
      <c r="AA30" s="405"/>
      <c r="AB30" s="405" t="s">
        <v>238</v>
      </c>
      <c r="AC30" s="406">
        <v>35</v>
      </c>
      <c r="AD30" s="406">
        <v>8</v>
      </c>
      <c r="AE30" s="406">
        <v>0</v>
      </c>
      <c r="AF30" s="407">
        <v>68.8</v>
      </c>
      <c r="AG30" s="407">
        <v>0</v>
      </c>
      <c r="AH30" s="408">
        <f t="shared" si="0"/>
        <v>68.8</v>
      </c>
      <c r="AI30" s="599">
        <f t="shared" si="1"/>
        <v>73.616</v>
      </c>
    </row>
    <row r="31" spans="1:35" s="409" customFormat="1">
      <c r="A31" s="404">
        <v>29</v>
      </c>
      <c r="B31" s="405" t="s">
        <v>8</v>
      </c>
      <c r="C31" s="405" t="s">
        <v>1245</v>
      </c>
      <c r="D31" s="405" t="s">
        <v>1164</v>
      </c>
      <c r="E31" s="405" t="s">
        <v>423</v>
      </c>
      <c r="F31" s="405" t="s">
        <v>1232</v>
      </c>
      <c r="G31" s="405"/>
      <c r="H31" s="405" t="s">
        <v>1237</v>
      </c>
      <c r="I31" s="405"/>
      <c r="J31" s="405" t="s">
        <v>121</v>
      </c>
      <c r="K31" s="405"/>
      <c r="L31" s="405" t="s">
        <v>1191</v>
      </c>
      <c r="M31" s="405" t="s">
        <v>113</v>
      </c>
      <c r="N31" s="405" t="s">
        <v>401</v>
      </c>
      <c r="O31" s="405" t="s">
        <v>1176</v>
      </c>
      <c r="P31" s="405"/>
      <c r="Q31" s="405"/>
      <c r="R31" s="405"/>
      <c r="S31" s="405"/>
      <c r="T31" s="405"/>
      <c r="U31" s="405" t="s">
        <v>1246</v>
      </c>
      <c r="V31" s="405" t="s">
        <v>68</v>
      </c>
      <c r="W31" s="405" t="s">
        <v>68</v>
      </c>
      <c r="X31" s="405" t="s">
        <v>68</v>
      </c>
      <c r="Y31" s="405" t="s">
        <v>68</v>
      </c>
      <c r="Z31" s="405" t="s">
        <v>69</v>
      </c>
      <c r="AA31" s="405"/>
      <c r="AB31" s="405" t="s">
        <v>238</v>
      </c>
      <c r="AC31" s="406">
        <v>35</v>
      </c>
      <c r="AD31" s="406">
        <v>8</v>
      </c>
      <c r="AE31" s="406">
        <v>0</v>
      </c>
      <c r="AF31" s="407">
        <v>68.8</v>
      </c>
      <c r="AG31" s="407">
        <v>0</v>
      </c>
      <c r="AH31" s="408">
        <f t="shared" si="0"/>
        <v>68.8</v>
      </c>
      <c r="AI31" s="599">
        <f t="shared" si="1"/>
        <v>73.616</v>
      </c>
    </row>
    <row r="32" spans="1:35" s="409" customFormat="1">
      <c r="A32" s="404">
        <v>30</v>
      </c>
      <c r="B32" s="405" t="s">
        <v>8</v>
      </c>
      <c r="C32" s="405" t="s">
        <v>1247</v>
      </c>
      <c r="D32" s="405" t="s">
        <v>1164</v>
      </c>
      <c r="E32" s="405" t="s">
        <v>423</v>
      </c>
      <c r="F32" s="405" t="s">
        <v>1232</v>
      </c>
      <c r="G32" s="405"/>
      <c r="H32" s="405" t="s">
        <v>1237</v>
      </c>
      <c r="I32" s="405"/>
      <c r="J32" s="405" t="s">
        <v>121</v>
      </c>
      <c r="K32" s="405"/>
      <c r="L32" s="405" t="s">
        <v>1191</v>
      </c>
      <c r="M32" s="405" t="s">
        <v>113</v>
      </c>
      <c r="N32" s="405" t="s">
        <v>436</v>
      </c>
      <c r="O32" s="405" t="s">
        <v>1176</v>
      </c>
      <c r="P32" s="405"/>
      <c r="Q32" s="405"/>
      <c r="R32" s="405"/>
      <c r="S32" s="405"/>
      <c r="T32" s="405"/>
      <c r="U32" s="405" t="s">
        <v>1248</v>
      </c>
      <c r="V32" s="405" t="s">
        <v>68</v>
      </c>
      <c r="W32" s="405" t="s">
        <v>68</v>
      </c>
      <c r="X32" s="405" t="s">
        <v>68</v>
      </c>
      <c r="Y32" s="405" t="s">
        <v>68</v>
      </c>
      <c r="Z32" s="405" t="s">
        <v>69</v>
      </c>
      <c r="AA32" s="405"/>
      <c r="AB32" s="405" t="s">
        <v>238</v>
      </c>
      <c r="AC32" s="406">
        <v>35</v>
      </c>
      <c r="AD32" s="406">
        <v>8</v>
      </c>
      <c r="AE32" s="406">
        <v>0</v>
      </c>
      <c r="AF32" s="407">
        <v>68.8</v>
      </c>
      <c r="AG32" s="407">
        <v>0</v>
      </c>
      <c r="AH32" s="408">
        <f t="shared" si="0"/>
        <v>68.8</v>
      </c>
      <c r="AI32" s="599">
        <f t="shared" si="1"/>
        <v>73.616</v>
      </c>
    </row>
    <row r="33" spans="1:37" s="409" customFormat="1">
      <c r="A33" s="404">
        <v>31</v>
      </c>
      <c r="B33" s="405" t="s">
        <v>8</v>
      </c>
      <c r="C33" s="405" t="s">
        <v>1249</v>
      </c>
      <c r="D33" s="405" t="s">
        <v>1164</v>
      </c>
      <c r="E33" s="405" t="s">
        <v>423</v>
      </c>
      <c r="F33" s="405" t="s">
        <v>1232</v>
      </c>
      <c r="G33" s="405"/>
      <c r="H33" s="405" t="s">
        <v>1237</v>
      </c>
      <c r="I33" s="405"/>
      <c r="J33" s="405" t="s">
        <v>121</v>
      </c>
      <c r="K33" s="405"/>
      <c r="L33" s="405" t="s">
        <v>1191</v>
      </c>
      <c r="M33" s="405" t="s">
        <v>113</v>
      </c>
      <c r="N33" s="405" t="s">
        <v>436</v>
      </c>
      <c r="O33" s="405" t="s">
        <v>1176</v>
      </c>
      <c r="P33" s="405"/>
      <c r="Q33" s="405"/>
      <c r="R33" s="405"/>
      <c r="S33" s="405"/>
      <c r="T33" s="405"/>
      <c r="U33" s="405" t="s">
        <v>1250</v>
      </c>
      <c r="V33" s="405" t="s">
        <v>68</v>
      </c>
      <c r="W33" s="405" t="s">
        <v>68</v>
      </c>
      <c r="X33" s="405" t="s">
        <v>68</v>
      </c>
      <c r="Y33" s="405" t="s">
        <v>68</v>
      </c>
      <c r="Z33" s="405" t="s">
        <v>69</v>
      </c>
      <c r="AA33" s="405"/>
      <c r="AB33" s="405" t="s">
        <v>238</v>
      </c>
      <c r="AC33" s="406">
        <v>35</v>
      </c>
      <c r="AD33" s="406">
        <v>8</v>
      </c>
      <c r="AE33" s="406">
        <v>0</v>
      </c>
      <c r="AF33" s="407">
        <v>68.8</v>
      </c>
      <c r="AG33" s="407">
        <v>0</v>
      </c>
      <c r="AH33" s="408">
        <f t="shared" si="0"/>
        <v>68.8</v>
      </c>
      <c r="AI33" s="599">
        <f t="shared" si="1"/>
        <v>73.616</v>
      </c>
    </row>
    <row r="34" spans="1:37" s="409" customFormat="1">
      <c r="A34" s="404">
        <v>32</v>
      </c>
      <c r="B34" s="405" t="s">
        <v>8</v>
      </c>
      <c r="C34" s="405" t="s">
        <v>1251</v>
      </c>
      <c r="D34" s="405" t="s">
        <v>1164</v>
      </c>
      <c r="E34" s="405" t="s">
        <v>423</v>
      </c>
      <c r="F34" s="405" t="s">
        <v>1232</v>
      </c>
      <c r="G34" s="405"/>
      <c r="H34" s="405" t="s">
        <v>1237</v>
      </c>
      <c r="I34" s="405"/>
      <c r="J34" s="405" t="s">
        <v>121</v>
      </c>
      <c r="K34" s="405"/>
      <c r="L34" s="405" t="s">
        <v>1191</v>
      </c>
      <c r="M34" s="405" t="s">
        <v>113</v>
      </c>
      <c r="N34" s="405" t="s">
        <v>75</v>
      </c>
      <c r="O34" s="405" t="s">
        <v>1176</v>
      </c>
      <c r="P34" s="405"/>
      <c r="Q34" s="405"/>
      <c r="R34" s="405"/>
      <c r="S34" s="405"/>
      <c r="T34" s="405"/>
      <c r="U34" s="405" t="s">
        <v>1252</v>
      </c>
      <c r="V34" s="405" t="s">
        <v>68</v>
      </c>
      <c r="W34" s="405" t="s">
        <v>68</v>
      </c>
      <c r="X34" s="405" t="s">
        <v>68</v>
      </c>
      <c r="Y34" s="405" t="s">
        <v>68</v>
      </c>
      <c r="Z34" s="405" t="s">
        <v>69</v>
      </c>
      <c r="AA34" s="405"/>
      <c r="AB34" s="405" t="s">
        <v>238</v>
      </c>
      <c r="AC34" s="406">
        <v>35</v>
      </c>
      <c r="AD34" s="406">
        <v>8</v>
      </c>
      <c r="AE34" s="406">
        <v>0</v>
      </c>
      <c r="AF34" s="407">
        <v>68.8</v>
      </c>
      <c r="AG34" s="407">
        <v>0</v>
      </c>
      <c r="AH34" s="408">
        <f t="shared" si="0"/>
        <v>68.8</v>
      </c>
      <c r="AI34" s="599">
        <f t="shared" si="1"/>
        <v>73.616</v>
      </c>
    </row>
    <row r="35" spans="1:37" s="409" customFormat="1">
      <c r="A35" s="404">
        <v>33</v>
      </c>
      <c r="B35" s="405" t="s">
        <v>8</v>
      </c>
      <c r="C35" s="405" t="s">
        <v>1253</v>
      </c>
      <c r="D35" s="405" t="s">
        <v>1164</v>
      </c>
      <c r="E35" s="405" t="s">
        <v>423</v>
      </c>
      <c r="F35" s="405" t="s">
        <v>1232</v>
      </c>
      <c r="G35" s="405"/>
      <c r="H35" s="405" t="s">
        <v>1237</v>
      </c>
      <c r="I35" s="405"/>
      <c r="J35" s="405" t="s">
        <v>121</v>
      </c>
      <c r="K35" s="405"/>
      <c r="L35" s="405" t="s">
        <v>1191</v>
      </c>
      <c r="M35" s="405" t="s">
        <v>113</v>
      </c>
      <c r="N35" s="405" t="s">
        <v>75</v>
      </c>
      <c r="O35" s="405" t="s">
        <v>1176</v>
      </c>
      <c r="P35" s="405"/>
      <c r="Q35" s="405"/>
      <c r="R35" s="405"/>
      <c r="S35" s="405"/>
      <c r="T35" s="405"/>
      <c r="U35" s="405" t="s">
        <v>1254</v>
      </c>
      <c r="V35" s="405" t="s">
        <v>68</v>
      </c>
      <c r="W35" s="405" t="s">
        <v>68</v>
      </c>
      <c r="X35" s="405" t="s">
        <v>68</v>
      </c>
      <c r="Y35" s="405" t="s">
        <v>68</v>
      </c>
      <c r="Z35" s="405" t="s">
        <v>69</v>
      </c>
      <c r="AA35" s="405"/>
      <c r="AB35" s="405" t="s">
        <v>238</v>
      </c>
      <c r="AC35" s="406">
        <v>35</v>
      </c>
      <c r="AD35" s="406">
        <v>8</v>
      </c>
      <c r="AE35" s="406">
        <v>0</v>
      </c>
      <c r="AF35" s="407">
        <v>68.8</v>
      </c>
      <c r="AG35" s="407">
        <v>0</v>
      </c>
      <c r="AH35" s="408">
        <f t="shared" si="0"/>
        <v>68.8</v>
      </c>
      <c r="AI35" s="599">
        <f t="shared" si="1"/>
        <v>73.616</v>
      </c>
    </row>
    <row r="36" spans="1:37" s="409" customFormat="1">
      <c r="A36" s="404">
        <v>34</v>
      </c>
      <c r="B36" s="405" t="s">
        <v>8</v>
      </c>
      <c r="C36" s="405" t="s">
        <v>1255</v>
      </c>
      <c r="D36" s="405" t="s">
        <v>1164</v>
      </c>
      <c r="E36" s="405" t="s">
        <v>423</v>
      </c>
      <c r="F36" s="405" t="s">
        <v>1232</v>
      </c>
      <c r="G36" s="405"/>
      <c r="H36" s="405" t="s">
        <v>1237</v>
      </c>
      <c r="I36" s="405"/>
      <c r="J36" s="405" t="s">
        <v>121</v>
      </c>
      <c r="K36" s="405"/>
      <c r="L36" s="405" t="s">
        <v>1191</v>
      </c>
      <c r="M36" s="405" t="s">
        <v>113</v>
      </c>
      <c r="N36" s="405" t="s">
        <v>75</v>
      </c>
      <c r="O36" s="405" t="s">
        <v>1176</v>
      </c>
      <c r="P36" s="405"/>
      <c r="Q36" s="405"/>
      <c r="R36" s="405"/>
      <c r="S36" s="405"/>
      <c r="T36" s="405"/>
      <c r="U36" s="405" t="s">
        <v>1256</v>
      </c>
      <c r="V36" s="405" t="s">
        <v>68</v>
      </c>
      <c r="W36" s="405" t="s">
        <v>68</v>
      </c>
      <c r="X36" s="405" t="s">
        <v>68</v>
      </c>
      <c r="Y36" s="405" t="s">
        <v>68</v>
      </c>
      <c r="Z36" s="405" t="s">
        <v>69</v>
      </c>
      <c r="AA36" s="405"/>
      <c r="AB36" s="405" t="s">
        <v>238</v>
      </c>
      <c r="AC36" s="406">
        <v>35</v>
      </c>
      <c r="AD36" s="406">
        <v>8</v>
      </c>
      <c r="AE36" s="406">
        <v>0</v>
      </c>
      <c r="AF36" s="407">
        <v>68.8</v>
      </c>
      <c r="AG36" s="407">
        <v>0</v>
      </c>
      <c r="AH36" s="408">
        <f t="shared" si="0"/>
        <v>68.8</v>
      </c>
      <c r="AI36" s="599">
        <f t="shared" si="1"/>
        <v>73.616</v>
      </c>
    </row>
    <row r="37" spans="1:37" s="409" customFormat="1">
      <c r="A37" s="404">
        <v>35</v>
      </c>
      <c r="B37" s="405" t="s">
        <v>8</v>
      </c>
      <c r="C37" s="405" t="s">
        <v>1257</v>
      </c>
      <c r="D37" s="405" t="s">
        <v>1164</v>
      </c>
      <c r="E37" s="405" t="s">
        <v>423</v>
      </c>
      <c r="F37" s="405" t="s">
        <v>1232</v>
      </c>
      <c r="G37" s="405"/>
      <c r="H37" s="405" t="s">
        <v>1237</v>
      </c>
      <c r="I37" s="405"/>
      <c r="J37" s="405" t="s">
        <v>121</v>
      </c>
      <c r="K37" s="405"/>
      <c r="L37" s="405" t="s">
        <v>1191</v>
      </c>
      <c r="M37" s="405" t="s">
        <v>113</v>
      </c>
      <c r="N37" s="405" t="s">
        <v>75</v>
      </c>
      <c r="O37" s="405" t="s">
        <v>1176</v>
      </c>
      <c r="P37" s="405"/>
      <c r="Q37" s="405"/>
      <c r="R37" s="405"/>
      <c r="S37" s="405"/>
      <c r="T37" s="405"/>
      <c r="U37" s="405" t="s">
        <v>1258</v>
      </c>
      <c r="V37" s="405" t="s">
        <v>68</v>
      </c>
      <c r="W37" s="405" t="s">
        <v>68</v>
      </c>
      <c r="X37" s="405" t="s">
        <v>68</v>
      </c>
      <c r="Y37" s="405" t="s">
        <v>68</v>
      </c>
      <c r="Z37" s="405" t="s">
        <v>69</v>
      </c>
      <c r="AA37" s="405"/>
      <c r="AB37" s="405" t="s">
        <v>238</v>
      </c>
      <c r="AC37" s="406">
        <v>35</v>
      </c>
      <c r="AD37" s="406">
        <v>8</v>
      </c>
      <c r="AE37" s="406">
        <v>0</v>
      </c>
      <c r="AF37" s="407">
        <v>68.8</v>
      </c>
      <c r="AG37" s="407">
        <v>0</v>
      </c>
      <c r="AH37" s="408">
        <f t="shared" si="0"/>
        <v>68.8</v>
      </c>
      <c r="AI37" s="599">
        <f t="shared" si="1"/>
        <v>73.616</v>
      </c>
    </row>
    <row r="38" spans="1:37" s="409" customFormat="1">
      <c r="A38" s="404">
        <v>36</v>
      </c>
      <c r="B38" s="405" t="s">
        <v>8</v>
      </c>
      <c r="C38" s="405" t="s">
        <v>1259</v>
      </c>
      <c r="D38" s="405" t="s">
        <v>1164</v>
      </c>
      <c r="E38" s="405" t="s">
        <v>423</v>
      </c>
      <c r="F38" s="405" t="s">
        <v>1232</v>
      </c>
      <c r="G38" s="405"/>
      <c r="H38" s="405" t="s">
        <v>1237</v>
      </c>
      <c r="I38" s="405"/>
      <c r="J38" s="405" t="s">
        <v>121</v>
      </c>
      <c r="K38" s="405"/>
      <c r="L38" s="405" t="s">
        <v>1191</v>
      </c>
      <c r="M38" s="405" t="s">
        <v>113</v>
      </c>
      <c r="N38" s="405" t="s">
        <v>75</v>
      </c>
      <c r="O38" s="405" t="s">
        <v>1176</v>
      </c>
      <c r="P38" s="405"/>
      <c r="Q38" s="405"/>
      <c r="R38" s="405"/>
      <c r="S38" s="405"/>
      <c r="T38" s="405"/>
      <c r="U38" s="405" t="s">
        <v>1260</v>
      </c>
      <c r="V38" s="405" t="s">
        <v>68</v>
      </c>
      <c r="W38" s="405" t="s">
        <v>68</v>
      </c>
      <c r="X38" s="405" t="s">
        <v>68</v>
      </c>
      <c r="Y38" s="405" t="s">
        <v>68</v>
      </c>
      <c r="Z38" s="405" t="s">
        <v>69</v>
      </c>
      <c r="AA38" s="405"/>
      <c r="AB38" s="405" t="s">
        <v>238</v>
      </c>
      <c r="AC38" s="406">
        <v>35</v>
      </c>
      <c r="AD38" s="406">
        <v>8</v>
      </c>
      <c r="AE38" s="406">
        <v>0</v>
      </c>
      <c r="AF38" s="407">
        <v>68.8</v>
      </c>
      <c r="AG38" s="407">
        <v>0</v>
      </c>
      <c r="AH38" s="408">
        <f t="shared" si="0"/>
        <v>68.8</v>
      </c>
      <c r="AI38" s="599">
        <f t="shared" si="1"/>
        <v>73.616</v>
      </c>
    </row>
    <row r="39" spans="1:37" s="409" customFormat="1">
      <c r="A39" s="404">
        <v>37</v>
      </c>
      <c r="B39" s="405" t="s">
        <v>8</v>
      </c>
      <c r="C39" s="405" t="s">
        <v>1261</v>
      </c>
      <c r="D39" s="405" t="s">
        <v>1164</v>
      </c>
      <c r="E39" s="405" t="s">
        <v>423</v>
      </c>
      <c r="F39" s="405" t="s">
        <v>1232</v>
      </c>
      <c r="G39" s="405"/>
      <c r="H39" s="405" t="s">
        <v>1237</v>
      </c>
      <c r="I39" s="405"/>
      <c r="J39" s="405" t="s">
        <v>121</v>
      </c>
      <c r="K39" s="405"/>
      <c r="L39" s="405" t="s">
        <v>1191</v>
      </c>
      <c r="M39" s="405" t="s">
        <v>113</v>
      </c>
      <c r="N39" s="405" t="s">
        <v>75</v>
      </c>
      <c r="O39" s="405" t="s">
        <v>1176</v>
      </c>
      <c r="P39" s="405"/>
      <c r="Q39" s="405"/>
      <c r="R39" s="405"/>
      <c r="S39" s="405"/>
      <c r="T39" s="405"/>
      <c r="U39" s="405" t="s">
        <v>1262</v>
      </c>
      <c r="V39" s="405" t="s">
        <v>68</v>
      </c>
      <c r="W39" s="405" t="s">
        <v>68</v>
      </c>
      <c r="X39" s="405" t="s">
        <v>68</v>
      </c>
      <c r="Y39" s="405" t="s">
        <v>68</v>
      </c>
      <c r="Z39" s="405" t="s">
        <v>69</v>
      </c>
      <c r="AA39" s="405"/>
      <c r="AB39" s="405" t="s">
        <v>238</v>
      </c>
      <c r="AC39" s="406">
        <v>35</v>
      </c>
      <c r="AD39" s="406">
        <v>8</v>
      </c>
      <c r="AE39" s="406">
        <v>0</v>
      </c>
      <c r="AF39" s="407">
        <v>68.8</v>
      </c>
      <c r="AG39" s="407">
        <v>0</v>
      </c>
      <c r="AH39" s="408">
        <f t="shared" si="0"/>
        <v>68.8</v>
      </c>
      <c r="AI39" s="599">
        <f t="shared" si="1"/>
        <v>73.616</v>
      </c>
    </row>
    <row r="40" spans="1:37" s="417" customFormat="1" ht="15.75" thickBot="1">
      <c r="A40" s="411">
        <v>38</v>
      </c>
      <c r="B40" s="412" t="s">
        <v>8</v>
      </c>
      <c r="C40" s="412" t="s">
        <v>1263</v>
      </c>
      <c r="D40" s="412" t="s">
        <v>1164</v>
      </c>
      <c r="E40" s="412" t="s">
        <v>423</v>
      </c>
      <c r="F40" s="412" t="s">
        <v>1232</v>
      </c>
      <c r="G40" s="412"/>
      <c r="H40" s="412" t="s">
        <v>1237</v>
      </c>
      <c r="I40" s="412"/>
      <c r="J40" s="412" t="s">
        <v>121</v>
      </c>
      <c r="K40" s="412"/>
      <c r="L40" s="412" t="s">
        <v>1191</v>
      </c>
      <c r="M40" s="412" t="s">
        <v>113</v>
      </c>
      <c r="N40" s="412" t="s">
        <v>75</v>
      </c>
      <c r="O40" s="412" t="s">
        <v>1176</v>
      </c>
      <c r="P40" s="412"/>
      <c r="Q40" s="412"/>
      <c r="R40" s="412"/>
      <c r="S40" s="412"/>
      <c r="T40" s="412"/>
      <c r="U40" s="412" t="s">
        <v>1264</v>
      </c>
      <c r="V40" s="412" t="s">
        <v>68</v>
      </c>
      <c r="W40" s="412" t="s">
        <v>68</v>
      </c>
      <c r="X40" s="412" t="s">
        <v>68</v>
      </c>
      <c r="Y40" s="412" t="s">
        <v>68</v>
      </c>
      <c r="Z40" s="412" t="s">
        <v>69</v>
      </c>
      <c r="AA40" s="412"/>
      <c r="AB40" s="412" t="s">
        <v>238</v>
      </c>
      <c r="AC40" s="413">
        <v>35</v>
      </c>
      <c r="AD40" s="413">
        <v>8</v>
      </c>
      <c r="AE40" s="413">
        <v>0</v>
      </c>
      <c r="AF40" s="414">
        <v>68.8</v>
      </c>
      <c r="AG40" s="414">
        <v>0</v>
      </c>
      <c r="AH40" s="415">
        <f t="shared" si="0"/>
        <v>68.8</v>
      </c>
      <c r="AI40" s="600">
        <f t="shared" si="1"/>
        <v>73.616</v>
      </c>
    </row>
    <row r="41" spans="1:37" s="11" customFormat="1" ht="15.75" thickBot="1">
      <c r="A41" s="382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15"/>
      <c r="AD41" s="15"/>
      <c r="AE41" s="15"/>
      <c r="AF41" s="376"/>
      <c r="AG41" s="376"/>
      <c r="AH41" s="17"/>
      <c r="AI41" s="16"/>
    </row>
    <row r="42" spans="1:37" s="371" customFormat="1" ht="15.75" thickBot="1">
      <c r="A42" s="439" t="s">
        <v>22</v>
      </c>
      <c r="B42" s="366" t="s">
        <v>23</v>
      </c>
      <c r="C42" s="366" t="s">
        <v>24</v>
      </c>
      <c r="D42" s="366" t="s">
        <v>25</v>
      </c>
      <c r="E42" s="366" t="s">
        <v>26</v>
      </c>
      <c r="F42" s="366" t="s">
        <v>27</v>
      </c>
      <c r="G42" s="366" t="s">
        <v>28</v>
      </c>
      <c r="H42" s="366" t="s">
        <v>29</v>
      </c>
      <c r="I42" s="366" t="s">
        <v>30</v>
      </c>
      <c r="J42" s="366" t="s">
        <v>31</v>
      </c>
      <c r="K42" s="366" t="s">
        <v>32</v>
      </c>
      <c r="L42" s="366" t="s">
        <v>33</v>
      </c>
      <c r="M42" s="366" t="s">
        <v>34</v>
      </c>
      <c r="N42" s="366" t="s">
        <v>35</v>
      </c>
      <c r="O42" s="366" t="s">
        <v>36</v>
      </c>
      <c r="P42" s="366" t="s">
        <v>37</v>
      </c>
      <c r="Q42" s="366" t="s">
        <v>38</v>
      </c>
      <c r="R42" s="366" t="s">
        <v>39</v>
      </c>
      <c r="S42" s="366" t="s">
        <v>40</v>
      </c>
      <c r="T42" s="366" t="s">
        <v>41</v>
      </c>
      <c r="U42" s="366" t="s">
        <v>42</v>
      </c>
      <c r="V42" s="366" t="s">
        <v>43</v>
      </c>
      <c r="W42" s="366" t="s">
        <v>44</v>
      </c>
      <c r="X42" s="366" t="s">
        <v>45</v>
      </c>
      <c r="Y42" s="366" t="s">
        <v>46</v>
      </c>
      <c r="Z42" s="366" t="s">
        <v>47</v>
      </c>
      <c r="AA42" s="366" t="s">
        <v>48</v>
      </c>
      <c r="AB42" s="366" t="s">
        <v>49</v>
      </c>
      <c r="AC42" s="367" t="s">
        <v>50</v>
      </c>
      <c r="AD42" s="367" t="s">
        <v>51</v>
      </c>
      <c r="AE42" s="367" t="s">
        <v>52</v>
      </c>
      <c r="AF42" s="377" t="s">
        <v>53</v>
      </c>
      <c r="AG42" s="377" t="s">
        <v>54</v>
      </c>
      <c r="AH42" s="367" t="s">
        <v>55</v>
      </c>
      <c r="AI42" s="368" t="s">
        <v>56</v>
      </c>
      <c r="AJ42" s="369"/>
      <c r="AK42" s="370"/>
    </row>
    <row r="43" spans="1:37" s="338" customFormat="1">
      <c r="A43" s="633">
        <v>1</v>
      </c>
      <c r="B43" s="335" t="s">
        <v>8</v>
      </c>
      <c r="C43" s="335" t="s">
        <v>1265</v>
      </c>
      <c r="D43" s="335" t="s">
        <v>1266</v>
      </c>
      <c r="E43" s="335" t="s">
        <v>1090</v>
      </c>
      <c r="F43" s="335" t="s">
        <v>1165</v>
      </c>
      <c r="G43" s="335" t="s">
        <v>133</v>
      </c>
      <c r="H43" s="335" t="s">
        <v>1166</v>
      </c>
      <c r="I43" s="335" t="s">
        <v>1167</v>
      </c>
      <c r="J43" s="335" t="s">
        <v>108</v>
      </c>
      <c r="K43" s="335" t="s">
        <v>194</v>
      </c>
      <c r="L43" s="335" t="s">
        <v>1180</v>
      </c>
      <c r="M43" s="335" t="s">
        <v>113</v>
      </c>
      <c r="N43" s="335" t="s">
        <v>401</v>
      </c>
      <c r="O43" s="335" t="s">
        <v>1169</v>
      </c>
      <c r="P43" s="335">
        <v>0</v>
      </c>
      <c r="Q43" s="335" t="s">
        <v>133</v>
      </c>
      <c r="R43" s="335" t="s">
        <v>133</v>
      </c>
      <c r="S43" s="335" t="s">
        <v>1170</v>
      </c>
      <c r="T43" s="335" t="s">
        <v>133</v>
      </c>
      <c r="U43" s="335" t="s">
        <v>1267</v>
      </c>
      <c r="V43" s="335" t="s">
        <v>68</v>
      </c>
      <c r="W43" s="335" t="s">
        <v>68</v>
      </c>
      <c r="X43" s="335" t="s">
        <v>68</v>
      </c>
      <c r="Y43" s="335" t="s">
        <v>68</v>
      </c>
      <c r="Z43" s="335" t="s">
        <v>69</v>
      </c>
      <c r="AA43" s="335" t="s">
        <v>133</v>
      </c>
      <c r="AB43" s="335" t="s">
        <v>141</v>
      </c>
      <c r="AC43" s="336">
        <v>20</v>
      </c>
      <c r="AD43" s="336">
        <v>0</v>
      </c>
      <c r="AE43" s="336">
        <v>0</v>
      </c>
      <c r="AF43" s="634">
        <v>32</v>
      </c>
      <c r="AG43" s="634">
        <f t="shared" ref="AG43:AG49" si="2">AF43*(1-(0.95^0*0.9^0*0.8^0*0.7^0*0.65^0*0.93^0*0.93^0*1^0))</f>
        <v>0</v>
      </c>
      <c r="AH43" s="635">
        <f t="shared" ref="AH43:AH74" si="3">AF43-AG43</f>
        <v>32</v>
      </c>
      <c r="AI43" s="636">
        <f>AF43*1.07</f>
        <v>34.24</v>
      </c>
      <c r="AJ43" s="637"/>
    </row>
    <row r="44" spans="1:37" s="338" customFormat="1">
      <c r="A44" s="633">
        <v>2</v>
      </c>
      <c r="B44" s="335" t="s">
        <v>8</v>
      </c>
      <c r="C44" s="335" t="s">
        <v>1268</v>
      </c>
      <c r="D44" s="335" t="s">
        <v>1266</v>
      </c>
      <c r="E44" s="335" t="s">
        <v>1090</v>
      </c>
      <c r="F44" s="335" t="s">
        <v>1165</v>
      </c>
      <c r="G44" s="335" t="s">
        <v>133</v>
      </c>
      <c r="H44" s="335" t="s">
        <v>1166</v>
      </c>
      <c r="I44" s="335" t="s">
        <v>1167</v>
      </c>
      <c r="J44" s="335" t="s">
        <v>108</v>
      </c>
      <c r="K44" s="335" t="s">
        <v>194</v>
      </c>
      <c r="L44" s="335" t="s">
        <v>1180</v>
      </c>
      <c r="M44" s="335" t="s">
        <v>113</v>
      </c>
      <c r="N44" s="335" t="s">
        <v>401</v>
      </c>
      <c r="O44" s="335" t="s">
        <v>1169</v>
      </c>
      <c r="P44" s="335">
        <v>0</v>
      </c>
      <c r="Q44" s="335" t="s">
        <v>133</v>
      </c>
      <c r="R44" s="335" t="s">
        <v>133</v>
      </c>
      <c r="S44" s="335" t="s">
        <v>1170</v>
      </c>
      <c r="T44" s="335" t="s">
        <v>133</v>
      </c>
      <c r="U44" s="335" t="s">
        <v>1269</v>
      </c>
      <c r="V44" s="335" t="s">
        <v>68</v>
      </c>
      <c r="W44" s="335" t="s">
        <v>68</v>
      </c>
      <c r="X44" s="335" t="s">
        <v>68</v>
      </c>
      <c r="Y44" s="335" t="s">
        <v>68</v>
      </c>
      <c r="Z44" s="335" t="s">
        <v>69</v>
      </c>
      <c r="AA44" s="335" t="s">
        <v>133</v>
      </c>
      <c r="AB44" s="335" t="s">
        <v>141</v>
      </c>
      <c r="AC44" s="336">
        <v>20</v>
      </c>
      <c r="AD44" s="336">
        <v>0</v>
      </c>
      <c r="AE44" s="336">
        <v>0</v>
      </c>
      <c r="AF44" s="634">
        <v>32</v>
      </c>
      <c r="AG44" s="634">
        <f t="shared" si="2"/>
        <v>0</v>
      </c>
      <c r="AH44" s="635">
        <f t="shared" si="3"/>
        <v>32</v>
      </c>
      <c r="AI44" s="636">
        <f t="shared" ref="AI44:AI107" si="4">AF44*1.07</f>
        <v>34.24</v>
      </c>
      <c r="AJ44" s="637"/>
    </row>
    <row r="45" spans="1:37" s="338" customFormat="1">
      <c r="A45" s="633">
        <v>3</v>
      </c>
      <c r="B45" s="335" t="s">
        <v>8</v>
      </c>
      <c r="C45" s="335" t="s">
        <v>1270</v>
      </c>
      <c r="D45" s="335" t="s">
        <v>1266</v>
      </c>
      <c r="E45" s="335" t="s">
        <v>1090</v>
      </c>
      <c r="F45" s="335" t="s">
        <v>1165</v>
      </c>
      <c r="G45" s="335" t="s">
        <v>133</v>
      </c>
      <c r="H45" s="335" t="s">
        <v>1166</v>
      </c>
      <c r="I45" s="335" t="s">
        <v>1167</v>
      </c>
      <c r="J45" s="335" t="s">
        <v>108</v>
      </c>
      <c r="K45" s="335" t="s">
        <v>194</v>
      </c>
      <c r="L45" s="335" t="s">
        <v>1180</v>
      </c>
      <c r="M45" s="335" t="s">
        <v>113</v>
      </c>
      <c r="N45" s="335" t="s">
        <v>401</v>
      </c>
      <c r="O45" s="335" t="s">
        <v>1169</v>
      </c>
      <c r="P45" s="335">
        <v>0</v>
      </c>
      <c r="Q45" s="335" t="s">
        <v>133</v>
      </c>
      <c r="R45" s="335" t="s">
        <v>133</v>
      </c>
      <c r="S45" s="335" t="s">
        <v>1170</v>
      </c>
      <c r="T45" s="335" t="s">
        <v>133</v>
      </c>
      <c r="U45" s="335" t="s">
        <v>1271</v>
      </c>
      <c r="V45" s="335" t="s">
        <v>68</v>
      </c>
      <c r="W45" s="335" t="s">
        <v>68</v>
      </c>
      <c r="X45" s="335" t="s">
        <v>68</v>
      </c>
      <c r="Y45" s="335" t="s">
        <v>68</v>
      </c>
      <c r="Z45" s="335" t="s">
        <v>69</v>
      </c>
      <c r="AA45" s="335" t="s">
        <v>133</v>
      </c>
      <c r="AB45" s="335" t="s">
        <v>141</v>
      </c>
      <c r="AC45" s="336">
        <v>20</v>
      </c>
      <c r="AD45" s="336">
        <v>0</v>
      </c>
      <c r="AE45" s="336">
        <v>0</v>
      </c>
      <c r="AF45" s="634">
        <v>32</v>
      </c>
      <c r="AG45" s="634">
        <f t="shared" si="2"/>
        <v>0</v>
      </c>
      <c r="AH45" s="635">
        <f t="shared" si="3"/>
        <v>32</v>
      </c>
      <c r="AI45" s="636">
        <f t="shared" si="4"/>
        <v>34.24</v>
      </c>
      <c r="AJ45" s="637"/>
    </row>
    <row r="46" spans="1:37" s="338" customFormat="1">
      <c r="A46" s="633">
        <v>4</v>
      </c>
      <c r="B46" s="335" t="s">
        <v>8</v>
      </c>
      <c r="C46" s="335" t="s">
        <v>1272</v>
      </c>
      <c r="D46" s="335" t="s">
        <v>1266</v>
      </c>
      <c r="E46" s="335" t="s">
        <v>1090</v>
      </c>
      <c r="F46" s="335" t="s">
        <v>1165</v>
      </c>
      <c r="G46" s="335" t="s">
        <v>133</v>
      </c>
      <c r="H46" s="335" t="s">
        <v>1166</v>
      </c>
      <c r="I46" s="335" t="s">
        <v>1167</v>
      </c>
      <c r="J46" s="335" t="s">
        <v>108</v>
      </c>
      <c r="K46" s="335" t="s">
        <v>194</v>
      </c>
      <c r="L46" s="335" t="s">
        <v>1180</v>
      </c>
      <c r="M46" s="335" t="s">
        <v>113</v>
      </c>
      <c r="N46" s="335" t="s">
        <v>401</v>
      </c>
      <c r="O46" s="335" t="s">
        <v>1169</v>
      </c>
      <c r="P46" s="335">
        <v>0</v>
      </c>
      <c r="Q46" s="335" t="s">
        <v>133</v>
      </c>
      <c r="R46" s="335" t="s">
        <v>133</v>
      </c>
      <c r="S46" s="335" t="s">
        <v>1170</v>
      </c>
      <c r="T46" s="335" t="s">
        <v>133</v>
      </c>
      <c r="U46" s="335" t="s">
        <v>1273</v>
      </c>
      <c r="V46" s="335" t="s">
        <v>68</v>
      </c>
      <c r="W46" s="335" t="s">
        <v>68</v>
      </c>
      <c r="X46" s="335" t="s">
        <v>68</v>
      </c>
      <c r="Y46" s="335" t="s">
        <v>68</v>
      </c>
      <c r="Z46" s="335" t="s">
        <v>69</v>
      </c>
      <c r="AA46" s="335" t="s">
        <v>133</v>
      </c>
      <c r="AB46" s="335" t="s">
        <v>141</v>
      </c>
      <c r="AC46" s="336">
        <v>20</v>
      </c>
      <c r="AD46" s="336">
        <v>0</v>
      </c>
      <c r="AE46" s="336">
        <v>0</v>
      </c>
      <c r="AF46" s="634">
        <v>32</v>
      </c>
      <c r="AG46" s="634">
        <f t="shared" si="2"/>
        <v>0</v>
      </c>
      <c r="AH46" s="635">
        <f t="shared" si="3"/>
        <v>32</v>
      </c>
      <c r="AI46" s="636">
        <f t="shared" si="4"/>
        <v>34.24</v>
      </c>
      <c r="AJ46" s="637"/>
    </row>
    <row r="47" spans="1:37" s="338" customFormat="1">
      <c r="A47" s="633">
        <v>5</v>
      </c>
      <c r="B47" s="335" t="s">
        <v>8</v>
      </c>
      <c r="C47" s="335" t="s">
        <v>1274</v>
      </c>
      <c r="D47" s="335" t="s">
        <v>1266</v>
      </c>
      <c r="E47" s="335" t="s">
        <v>1090</v>
      </c>
      <c r="F47" s="335" t="s">
        <v>1165</v>
      </c>
      <c r="G47" s="335" t="s">
        <v>133</v>
      </c>
      <c r="H47" s="335" t="s">
        <v>1166</v>
      </c>
      <c r="I47" s="335" t="s">
        <v>1167</v>
      </c>
      <c r="J47" s="335" t="s">
        <v>108</v>
      </c>
      <c r="K47" s="335" t="s">
        <v>194</v>
      </c>
      <c r="L47" s="335" t="s">
        <v>1180</v>
      </c>
      <c r="M47" s="335" t="s">
        <v>113</v>
      </c>
      <c r="N47" s="335" t="s">
        <v>401</v>
      </c>
      <c r="O47" s="335" t="s">
        <v>1169</v>
      </c>
      <c r="P47" s="335">
        <v>0</v>
      </c>
      <c r="Q47" s="335" t="s">
        <v>133</v>
      </c>
      <c r="R47" s="335" t="s">
        <v>133</v>
      </c>
      <c r="S47" s="335" t="s">
        <v>1170</v>
      </c>
      <c r="T47" s="335" t="s">
        <v>133</v>
      </c>
      <c r="U47" s="335" t="s">
        <v>1275</v>
      </c>
      <c r="V47" s="335" t="s">
        <v>68</v>
      </c>
      <c r="W47" s="335" t="s">
        <v>68</v>
      </c>
      <c r="X47" s="335" t="s">
        <v>68</v>
      </c>
      <c r="Y47" s="335" t="s">
        <v>68</v>
      </c>
      <c r="Z47" s="335" t="s">
        <v>69</v>
      </c>
      <c r="AA47" s="335" t="s">
        <v>133</v>
      </c>
      <c r="AB47" s="335" t="s">
        <v>141</v>
      </c>
      <c r="AC47" s="336">
        <v>20</v>
      </c>
      <c r="AD47" s="336">
        <v>0</v>
      </c>
      <c r="AE47" s="336">
        <v>0</v>
      </c>
      <c r="AF47" s="634">
        <v>32</v>
      </c>
      <c r="AG47" s="634">
        <f t="shared" si="2"/>
        <v>0</v>
      </c>
      <c r="AH47" s="635">
        <f t="shared" si="3"/>
        <v>32</v>
      </c>
      <c r="AI47" s="636">
        <f t="shared" si="4"/>
        <v>34.24</v>
      </c>
      <c r="AJ47" s="637"/>
    </row>
    <row r="48" spans="1:37" s="338" customFormat="1">
      <c r="A48" s="633">
        <v>6</v>
      </c>
      <c r="B48" s="335" t="s">
        <v>8</v>
      </c>
      <c r="C48" s="335" t="s">
        <v>1276</v>
      </c>
      <c r="D48" s="335" t="s">
        <v>1266</v>
      </c>
      <c r="E48" s="335" t="s">
        <v>1277</v>
      </c>
      <c r="F48" s="335" t="s">
        <v>1165</v>
      </c>
      <c r="G48" s="335" t="s">
        <v>133</v>
      </c>
      <c r="H48" s="335" t="s">
        <v>1166</v>
      </c>
      <c r="I48" s="335" t="s">
        <v>1167</v>
      </c>
      <c r="J48" s="335" t="s">
        <v>108</v>
      </c>
      <c r="K48" s="335" t="s">
        <v>194</v>
      </c>
      <c r="L48" s="335" t="s">
        <v>1180</v>
      </c>
      <c r="M48" s="335" t="s">
        <v>113</v>
      </c>
      <c r="N48" s="335" t="s">
        <v>1278</v>
      </c>
      <c r="O48" s="335" t="s">
        <v>1169</v>
      </c>
      <c r="P48" s="335">
        <v>0</v>
      </c>
      <c r="Q48" s="335" t="s">
        <v>133</v>
      </c>
      <c r="R48" s="335" t="s">
        <v>133</v>
      </c>
      <c r="S48" s="335" t="s">
        <v>1170</v>
      </c>
      <c r="T48" s="335" t="s">
        <v>133</v>
      </c>
      <c r="U48" s="335" t="s">
        <v>1279</v>
      </c>
      <c r="V48" s="335" t="s">
        <v>68</v>
      </c>
      <c r="W48" s="335" t="s">
        <v>68</v>
      </c>
      <c r="X48" s="335" t="s">
        <v>68</v>
      </c>
      <c r="Y48" s="335" t="s">
        <v>68</v>
      </c>
      <c r="Z48" s="335" t="s">
        <v>69</v>
      </c>
      <c r="AA48" s="335" t="s">
        <v>133</v>
      </c>
      <c r="AB48" s="335" t="s">
        <v>141</v>
      </c>
      <c r="AC48" s="336">
        <v>20</v>
      </c>
      <c r="AD48" s="336">
        <v>0</v>
      </c>
      <c r="AE48" s="336">
        <v>0</v>
      </c>
      <c r="AF48" s="634">
        <v>32</v>
      </c>
      <c r="AG48" s="634">
        <f t="shared" si="2"/>
        <v>0</v>
      </c>
      <c r="AH48" s="635">
        <f t="shared" si="3"/>
        <v>32</v>
      </c>
      <c r="AI48" s="636">
        <f t="shared" si="4"/>
        <v>34.24</v>
      </c>
      <c r="AJ48" s="637"/>
    </row>
    <row r="49" spans="1:36" s="338" customFormat="1">
      <c r="A49" s="633">
        <v>7</v>
      </c>
      <c r="B49" s="335" t="s">
        <v>8</v>
      </c>
      <c r="C49" s="335" t="s">
        <v>1280</v>
      </c>
      <c r="D49" s="335" t="s">
        <v>1266</v>
      </c>
      <c r="E49" s="335" t="s">
        <v>304</v>
      </c>
      <c r="F49" s="335" t="s">
        <v>1173</v>
      </c>
      <c r="G49" s="335" t="s">
        <v>133</v>
      </c>
      <c r="H49" s="335" t="s">
        <v>1281</v>
      </c>
      <c r="I49" s="335">
        <v>1000</v>
      </c>
      <c r="J49" s="335" t="s">
        <v>108</v>
      </c>
      <c r="K49" s="335" t="s">
        <v>194</v>
      </c>
      <c r="L49" s="335" t="s">
        <v>1180</v>
      </c>
      <c r="M49" s="335" t="s">
        <v>113</v>
      </c>
      <c r="N49" s="335" t="s">
        <v>1278</v>
      </c>
      <c r="O49" s="335" t="s">
        <v>1169</v>
      </c>
      <c r="P49" s="335">
        <v>0</v>
      </c>
      <c r="Q49" s="335" t="s">
        <v>133</v>
      </c>
      <c r="R49" s="335" t="s">
        <v>133</v>
      </c>
      <c r="S49" s="335" t="s">
        <v>1282</v>
      </c>
      <c r="T49" s="335" t="s">
        <v>375</v>
      </c>
      <c r="U49" s="335" t="s">
        <v>1283</v>
      </c>
      <c r="V49" s="335" t="s">
        <v>68</v>
      </c>
      <c r="W49" s="335" t="s">
        <v>68</v>
      </c>
      <c r="X49" s="335" t="s">
        <v>68</v>
      </c>
      <c r="Y49" s="335" t="s">
        <v>68</v>
      </c>
      <c r="Z49" s="335" t="s">
        <v>69</v>
      </c>
      <c r="AA49" s="335" t="s">
        <v>133</v>
      </c>
      <c r="AB49" s="335" t="s">
        <v>1284</v>
      </c>
      <c r="AC49" s="336">
        <v>30</v>
      </c>
      <c r="AD49" s="336">
        <v>0</v>
      </c>
      <c r="AE49" s="336">
        <v>0</v>
      </c>
      <c r="AF49" s="634">
        <v>48</v>
      </c>
      <c r="AG49" s="634">
        <f t="shared" si="2"/>
        <v>0</v>
      </c>
      <c r="AH49" s="635">
        <f t="shared" si="3"/>
        <v>48</v>
      </c>
      <c r="AI49" s="636">
        <f t="shared" si="4"/>
        <v>51.36</v>
      </c>
      <c r="AJ49" s="637"/>
    </row>
    <row r="50" spans="1:36" s="338" customFormat="1">
      <c r="A50" s="633">
        <v>8</v>
      </c>
      <c r="B50" s="335" t="s">
        <v>8</v>
      </c>
      <c r="C50" s="335" t="s">
        <v>1285</v>
      </c>
      <c r="D50" s="335" t="s">
        <v>1266</v>
      </c>
      <c r="E50" s="335" t="s">
        <v>304</v>
      </c>
      <c r="F50" s="335" t="s">
        <v>1173</v>
      </c>
      <c r="G50" s="335" t="s">
        <v>133</v>
      </c>
      <c r="H50" s="335" t="s">
        <v>1281</v>
      </c>
      <c r="I50" s="335">
        <v>1000</v>
      </c>
      <c r="J50" s="335" t="s">
        <v>108</v>
      </c>
      <c r="K50" s="335" t="s">
        <v>194</v>
      </c>
      <c r="L50" s="335" t="s">
        <v>1180</v>
      </c>
      <c r="M50" s="335" t="s">
        <v>113</v>
      </c>
      <c r="N50" s="335" t="s">
        <v>1278</v>
      </c>
      <c r="O50" s="335" t="s">
        <v>1169</v>
      </c>
      <c r="P50" s="335">
        <v>0</v>
      </c>
      <c r="Q50" s="335" t="s">
        <v>133</v>
      </c>
      <c r="R50" s="335" t="s">
        <v>133</v>
      </c>
      <c r="S50" s="335" t="s">
        <v>1282</v>
      </c>
      <c r="T50" s="335" t="s">
        <v>375</v>
      </c>
      <c r="U50" s="335" t="s">
        <v>1286</v>
      </c>
      <c r="V50" s="335" t="s">
        <v>416</v>
      </c>
      <c r="W50" s="335" t="s">
        <v>416</v>
      </c>
      <c r="X50" s="335" t="s">
        <v>68</v>
      </c>
      <c r="Y50" s="335" t="s">
        <v>68</v>
      </c>
      <c r="Z50" s="335" t="s">
        <v>69</v>
      </c>
      <c r="AA50" s="335" t="s">
        <v>133</v>
      </c>
      <c r="AB50" s="335" t="s">
        <v>1287</v>
      </c>
      <c r="AC50" s="336">
        <v>30</v>
      </c>
      <c r="AD50" s="336">
        <v>0</v>
      </c>
      <c r="AE50" s="336">
        <v>0</v>
      </c>
      <c r="AF50" s="634">
        <v>48</v>
      </c>
      <c r="AG50" s="634">
        <v>0</v>
      </c>
      <c r="AH50" s="635">
        <f t="shared" si="3"/>
        <v>48</v>
      </c>
      <c r="AI50" s="636">
        <f t="shared" si="4"/>
        <v>51.36</v>
      </c>
      <c r="AJ50" s="637"/>
    </row>
    <row r="51" spans="1:36" s="338" customFormat="1">
      <c r="A51" s="633">
        <v>9</v>
      </c>
      <c r="B51" s="335" t="s">
        <v>8</v>
      </c>
      <c r="C51" s="335" t="s">
        <v>1288</v>
      </c>
      <c r="D51" s="335" t="s">
        <v>1266</v>
      </c>
      <c r="E51" s="335" t="s">
        <v>304</v>
      </c>
      <c r="F51" s="335" t="s">
        <v>1173</v>
      </c>
      <c r="G51" s="335" t="s">
        <v>133</v>
      </c>
      <c r="H51" s="335" t="s">
        <v>1281</v>
      </c>
      <c r="I51" s="335">
        <v>1000</v>
      </c>
      <c r="J51" s="335" t="s">
        <v>108</v>
      </c>
      <c r="K51" s="335" t="s">
        <v>194</v>
      </c>
      <c r="L51" s="335" t="s">
        <v>1180</v>
      </c>
      <c r="M51" s="335" t="s">
        <v>113</v>
      </c>
      <c r="N51" s="335" t="s">
        <v>1278</v>
      </c>
      <c r="O51" s="335" t="s">
        <v>1169</v>
      </c>
      <c r="P51" s="335">
        <v>0</v>
      </c>
      <c r="Q51" s="335" t="s">
        <v>133</v>
      </c>
      <c r="R51" s="335" t="s">
        <v>133</v>
      </c>
      <c r="S51" s="335" t="s">
        <v>1282</v>
      </c>
      <c r="T51" s="335" t="s">
        <v>133</v>
      </c>
      <c r="U51" s="335" t="s">
        <v>1289</v>
      </c>
      <c r="V51" s="335" t="s">
        <v>68</v>
      </c>
      <c r="W51" s="335" t="s">
        <v>68</v>
      </c>
      <c r="X51" s="335" t="s">
        <v>68</v>
      </c>
      <c r="Y51" s="335" t="s">
        <v>68</v>
      </c>
      <c r="Z51" s="335" t="s">
        <v>69</v>
      </c>
      <c r="AA51" s="335" t="s">
        <v>133</v>
      </c>
      <c r="AB51" s="335" t="s">
        <v>1284</v>
      </c>
      <c r="AC51" s="336">
        <v>30</v>
      </c>
      <c r="AD51" s="336">
        <v>0</v>
      </c>
      <c r="AE51" s="336">
        <v>0</v>
      </c>
      <c r="AF51" s="634">
        <v>48</v>
      </c>
      <c r="AG51" s="634">
        <f>AF51*(1-(0.95^0*0.9^0*0.8^0*0.7^0*0.65^0*0.93^0*0.93^0*1^0))</f>
        <v>0</v>
      </c>
      <c r="AH51" s="635">
        <f t="shared" si="3"/>
        <v>48</v>
      </c>
      <c r="AI51" s="636">
        <f t="shared" si="4"/>
        <v>51.36</v>
      </c>
      <c r="AJ51" s="637"/>
    </row>
    <row r="52" spans="1:36" s="338" customFormat="1">
      <c r="A52" s="633">
        <v>10</v>
      </c>
      <c r="B52" s="335" t="s">
        <v>8</v>
      </c>
      <c r="C52" s="335" t="s">
        <v>1290</v>
      </c>
      <c r="D52" s="335" t="s">
        <v>1266</v>
      </c>
      <c r="E52" s="335" t="s">
        <v>304</v>
      </c>
      <c r="F52" s="335" t="s">
        <v>1173</v>
      </c>
      <c r="G52" s="335" t="s">
        <v>133</v>
      </c>
      <c r="H52" s="335" t="s">
        <v>1281</v>
      </c>
      <c r="I52" s="335">
        <v>1000</v>
      </c>
      <c r="J52" s="335" t="s">
        <v>108</v>
      </c>
      <c r="K52" s="335" t="s">
        <v>194</v>
      </c>
      <c r="L52" s="335" t="s">
        <v>1180</v>
      </c>
      <c r="M52" s="335" t="s">
        <v>113</v>
      </c>
      <c r="N52" s="335" t="s">
        <v>1278</v>
      </c>
      <c r="O52" s="335" t="s">
        <v>1169</v>
      </c>
      <c r="P52" s="335">
        <v>0</v>
      </c>
      <c r="Q52" s="335" t="s">
        <v>133</v>
      </c>
      <c r="R52" s="335" t="s">
        <v>133</v>
      </c>
      <c r="S52" s="335" t="s">
        <v>1282</v>
      </c>
      <c r="T52" s="335" t="s">
        <v>133</v>
      </c>
      <c r="U52" s="335" t="s">
        <v>1291</v>
      </c>
      <c r="V52" s="335" t="s">
        <v>416</v>
      </c>
      <c r="W52" s="335" t="s">
        <v>416</v>
      </c>
      <c r="X52" s="335" t="s">
        <v>68</v>
      </c>
      <c r="Y52" s="335" t="s">
        <v>68</v>
      </c>
      <c r="Z52" s="335" t="s">
        <v>69</v>
      </c>
      <c r="AA52" s="335" t="s">
        <v>133</v>
      </c>
      <c r="AB52" s="335" t="s">
        <v>1287</v>
      </c>
      <c r="AC52" s="336">
        <v>30</v>
      </c>
      <c r="AD52" s="336">
        <v>0</v>
      </c>
      <c r="AE52" s="336">
        <v>0</v>
      </c>
      <c r="AF52" s="634">
        <v>48</v>
      </c>
      <c r="AG52" s="634">
        <v>0</v>
      </c>
      <c r="AH52" s="635">
        <f t="shared" si="3"/>
        <v>48</v>
      </c>
      <c r="AI52" s="636">
        <f t="shared" si="4"/>
        <v>51.36</v>
      </c>
      <c r="AJ52" s="637"/>
    </row>
    <row r="53" spans="1:36" s="338" customFormat="1">
      <c r="A53" s="633">
        <v>11</v>
      </c>
      <c r="B53" s="335" t="s">
        <v>8</v>
      </c>
      <c r="C53" s="335" t="s">
        <v>1292</v>
      </c>
      <c r="D53" s="335" t="s">
        <v>1266</v>
      </c>
      <c r="E53" s="335" t="s">
        <v>304</v>
      </c>
      <c r="F53" s="335" t="s">
        <v>1173</v>
      </c>
      <c r="G53" s="335" t="s">
        <v>133</v>
      </c>
      <c r="H53" s="335" t="s">
        <v>1281</v>
      </c>
      <c r="I53" s="335">
        <v>1000</v>
      </c>
      <c r="J53" s="335" t="s">
        <v>108</v>
      </c>
      <c r="K53" s="335" t="s">
        <v>194</v>
      </c>
      <c r="L53" s="335" t="s">
        <v>1180</v>
      </c>
      <c r="M53" s="335" t="s">
        <v>113</v>
      </c>
      <c r="N53" s="335" t="s">
        <v>1278</v>
      </c>
      <c r="O53" s="335" t="s">
        <v>1169</v>
      </c>
      <c r="P53" s="335">
        <v>0</v>
      </c>
      <c r="Q53" s="335" t="s">
        <v>133</v>
      </c>
      <c r="R53" s="335" t="s">
        <v>133</v>
      </c>
      <c r="S53" s="335" t="s">
        <v>1282</v>
      </c>
      <c r="T53" s="335" t="s">
        <v>133</v>
      </c>
      <c r="U53" s="335" t="s">
        <v>1293</v>
      </c>
      <c r="V53" s="335" t="s">
        <v>418</v>
      </c>
      <c r="W53" s="335" t="s">
        <v>418</v>
      </c>
      <c r="X53" s="335" t="s">
        <v>68</v>
      </c>
      <c r="Y53" s="335" t="s">
        <v>68</v>
      </c>
      <c r="Z53" s="335" t="s">
        <v>69</v>
      </c>
      <c r="AA53" s="335" t="s">
        <v>133</v>
      </c>
      <c r="AB53" s="335" t="s">
        <v>1287</v>
      </c>
      <c r="AC53" s="336">
        <v>30</v>
      </c>
      <c r="AD53" s="336">
        <v>0</v>
      </c>
      <c r="AE53" s="336">
        <v>0</v>
      </c>
      <c r="AF53" s="634">
        <v>48</v>
      </c>
      <c r="AG53" s="634">
        <v>0</v>
      </c>
      <c r="AH53" s="635">
        <f t="shared" si="3"/>
        <v>48</v>
      </c>
      <c r="AI53" s="636">
        <f t="shared" si="4"/>
        <v>51.36</v>
      </c>
      <c r="AJ53" s="637"/>
    </row>
    <row r="54" spans="1:36" s="338" customFormat="1">
      <c r="A54" s="633">
        <v>12</v>
      </c>
      <c r="B54" s="335" t="s">
        <v>8</v>
      </c>
      <c r="C54" s="335" t="s">
        <v>1294</v>
      </c>
      <c r="D54" s="335" t="s">
        <v>1266</v>
      </c>
      <c r="E54" s="335" t="s">
        <v>304</v>
      </c>
      <c r="F54" s="335" t="s">
        <v>1173</v>
      </c>
      <c r="G54" s="335" t="s">
        <v>133</v>
      </c>
      <c r="H54" s="335" t="s">
        <v>1281</v>
      </c>
      <c r="I54" s="335">
        <v>1000</v>
      </c>
      <c r="J54" s="335" t="s">
        <v>108</v>
      </c>
      <c r="K54" s="335" t="s">
        <v>194</v>
      </c>
      <c r="L54" s="335" t="s">
        <v>1180</v>
      </c>
      <c r="M54" s="335" t="s">
        <v>113</v>
      </c>
      <c r="N54" s="335" t="s">
        <v>1278</v>
      </c>
      <c r="O54" s="335" t="s">
        <v>1169</v>
      </c>
      <c r="P54" s="335">
        <v>0</v>
      </c>
      <c r="Q54" s="335" t="s">
        <v>133</v>
      </c>
      <c r="R54" s="335" t="s">
        <v>133</v>
      </c>
      <c r="S54" s="335" t="s">
        <v>1282</v>
      </c>
      <c r="T54" s="335" t="s">
        <v>133</v>
      </c>
      <c r="U54" s="335" t="s">
        <v>1295</v>
      </c>
      <c r="V54" s="335" t="s">
        <v>416</v>
      </c>
      <c r="W54" s="335" t="s">
        <v>416</v>
      </c>
      <c r="X54" s="335" t="s">
        <v>68</v>
      </c>
      <c r="Y54" s="335" t="s">
        <v>68</v>
      </c>
      <c r="Z54" s="335" t="s">
        <v>69</v>
      </c>
      <c r="AA54" s="335" t="s">
        <v>133</v>
      </c>
      <c r="AB54" s="335" t="s">
        <v>1287</v>
      </c>
      <c r="AC54" s="336">
        <v>30</v>
      </c>
      <c r="AD54" s="336">
        <v>0</v>
      </c>
      <c r="AE54" s="336">
        <v>0</v>
      </c>
      <c r="AF54" s="634">
        <v>48</v>
      </c>
      <c r="AG54" s="634">
        <v>0</v>
      </c>
      <c r="AH54" s="635">
        <f t="shared" si="3"/>
        <v>48</v>
      </c>
      <c r="AI54" s="636">
        <f t="shared" si="4"/>
        <v>51.36</v>
      </c>
      <c r="AJ54" s="637"/>
    </row>
    <row r="55" spans="1:36" s="338" customFormat="1">
      <c r="A55" s="633">
        <v>13</v>
      </c>
      <c r="B55" s="335" t="s">
        <v>8</v>
      </c>
      <c r="C55" s="335" t="s">
        <v>1296</v>
      </c>
      <c r="D55" s="335" t="s">
        <v>1266</v>
      </c>
      <c r="E55" s="335" t="s">
        <v>304</v>
      </c>
      <c r="F55" s="335" t="s">
        <v>1173</v>
      </c>
      <c r="G55" s="335" t="s">
        <v>133</v>
      </c>
      <c r="H55" s="335" t="s">
        <v>1281</v>
      </c>
      <c r="I55" s="335">
        <v>1000</v>
      </c>
      <c r="J55" s="335" t="s">
        <v>108</v>
      </c>
      <c r="K55" s="335" t="s">
        <v>194</v>
      </c>
      <c r="L55" s="335" t="s">
        <v>1180</v>
      </c>
      <c r="M55" s="335" t="s">
        <v>113</v>
      </c>
      <c r="N55" s="335" t="s">
        <v>1278</v>
      </c>
      <c r="O55" s="335" t="s">
        <v>1169</v>
      </c>
      <c r="P55" s="335">
        <v>0</v>
      </c>
      <c r="Q55" s="335" t="s">
        <v>133</v>
      </c>
      <c r="R55" s="335" t="s">
        <v>133</v>
      </c>
      <c r="S55" s="335" t="s">
        <v>1282</v>
      </c>
      <c r="T55" s="335" t="s">
        <v>133</v>
      </c>
      <c r="U55" s="335" t="s">
        <v>1297</v>
      </c>
      <c r="V55" s="335" t="s">
        <v>68</v>
      </c>
      <c r="W55" s="335" t="s">
        <v>68</v>
      </c>
      <c r="X55" s="335" t="s">
        <v>68</v>
      </c>
      <c r="Y55" s="335" t="s">
        <v>68</v>
      </c>
      <c r="Z55" s="335" t="s">
        <v>69</v>
      </c>
      <c r="AA55" s="335" t="s">
        <v>133</v>
      </c>
      <c r="AB55" s="335" t="s">
        <v>1284</v>
      </c>
      <c r="AC55" s="336">
        <v>30</v>
      </c>
      <c r="AD55" s="336">
        <v>0</v>
      </c>
      <c r="AE55" s="336">
        <v>0</v>
      </c>
      <c r="AF55" s="634">
        <v>48</v>
      </c>
      <c r="AG55" s="634">
        <f t="shared" ref="AG55:AG85" si="5">AF55*(1-(0.95^0*0.9^0*0.8^0*0.7^0*0.65^0*0.93^0*0.93^0*1^0))</f>
        <v>0</v>
      </c>
      <c r="AH55" s="635">
        <f t="shared" si="3"/>
        <v>48</v>
      </c>
      <c r="AI55" s="636">
        <f t="shared" si="4"/>
        <v>51.36</v>
      </c>
      <c r="AJ55" s="637"/>
    </row>
    <row r="56" spans="1:36" s="338" customFormat="1">
      <c r="A56" s="633">
        <v>14</v>
      </c>
      <c r="B56" s="335" t="s">
        <v>8</v>
      </c>
      <c r="C56" s="335" t="s">
        <v>1298</v>
      </c>
      <c r="D56" s="335" t="s">
        <v>1266</v>
      </c>
      <c r="E56" s="335" t="s">
        <v>304</v>
      </c>
      <c r="F56" s="335" t="s">
        <v>1173</v>
      </c>
      <c r="G56" s="335" t="s">
        <v>133</v>
      </c>
      <c r="H56" s="335" t="s">
        <v>1281</v>
      </c>
      <c r="I56" s="335">
        <v>1000</v>
      </c>
      <c r="J56" s="335" t="s">
        <v>108</v>
      </c>
      <c r="K56" s="335" t="s">
        <v>194</v>
      </c>
      <c r="L56" s="335" t="s">
        <v>1180</v>
      </c>
      <c r="M56" s="335" t="s">
        <v>113</v>
      </c>
      <c r="N56" s="335" t="s">
        <v>1278</v>
      </c>
      <c r="O56" s="335" t="s">
        <v>1169</v>
      </c>
      <c r="P56" s="335">
        <v>0</v>
      </c>
      <c r="Q56" s="335" t="s">
        <v>133</v>
      </c>
      <c r="R56" s="335" t="s">
        <v>133</v>
      </c>
      <c r="S56" s="335" t="s">
        <v>1282</v>
      </c>
      <c r="T56" s="335" t="s">
        <v>133</v>
      </c>
      <c r="U56" s="335" t="s">
        <v>1299</v>
      </c>
      <c r="V56" s="335" t="s">
        <v>68</v>
      </c>
      <c r="W56" s="335" t="s">
        <v>68</v>
      </c>
      <c r="X56" s="335" t="s">
        <v>68</v>
      </c>
      <c r="Y56" s="335" t="s">
        <v>68</v>
      </c>
      <c r="Z56" s="335" t="s">
        <v>69</v>
      </c>
      <c r="AA56" s="335" t="s">
        <v>133</v>
      </c>
      <c r="AB56" s="335" t="s">
        <v>1284</v>
      </c>
      <c r="AC56" s="336">
        <v>30</v>
      </c>
      <c r="AD56" s="336">
        <v>0</v>
      </c>
      <c r="AE56" s="336">
        <v>0</v>
      </c>
      <c r="AF56" s="634">
        <v>48</v>
      </c>
      <c r="AG56" s="634">
        <f t="shared" si="5"/>
        <v>0</v>
      </c>
      <c r="AH56" s="635">
        <f t="shared" si="3"/>
        <v>48</v>
      </c>
      <c r="AI56" s="636">
        <f t="shared" si="4"/>
        <v>51.36</v>
      </c>
      <c r="AJ56" s="637"/>
    </row>
    <row r="57" spans="1:36" s="338" customFormat="1">
      <c r="A57" s="633">
        <v>15</v>
      </c>
      <c r="B57" s="335" t="s">
        <v>8</v>
      </c>
      <c r="C57" s="335" t="s">
        <v>1300</v>
      </c>
      <c r="D57" s="335" t="s">
        <v>1266</v>
      </c>
      <c r="E57" s="335" t="s">
        <v>304</v>
      </c>
      <c r="F57" s="335" t="s">
        <v>1173</v>
      </c>
      <c r="G57" s="335" t="s">
        <v>133</v>
      </c>
      <c r="H57" s="335" t="s">
        <v>1281</v>
      </c>
      <c r="I57" s="335">
        <v>1000</v>
      </c>
      <c r="J57" s="335" t="s">
        <v>108</v>
      </c>
      <c r="K57" s="335" t="s">
        <v>194</v>
      </c>
      <c r="L57" s="335" t="s">
        <v>1180</v>
      </c>
      <c r="M57" s="335" t="s">
        <v>113</v>
      </c>
      <c r="N57" s="335" t="s">
        <v>1278</v>
      </c>
      <c r="O57" s="335" t="s">
        <v>1169</v>
      </c>
      <c r="P57" s="335">
        <v>0</v>
      </c>
      <c r="Q57" s="335" t="s">
        <v>133</v>
      </c>
      <c r="R57" s="335" t="s">
        <v>133</v>
      </c>
      <c r="S57" s="335" t="s">
        <v>1282</v>
      </c>
      <c r="T57" s="335" t="s">
        <v>133</v>
      </c>
      <c r="U57" s="335" t="s">
        <v>1301</v>
      </c>
      <c r="V57" s="335" t="s">
        <v>68</v>
      </c>
      <c r="W57" s="335" t="s">
        <v>68</v>
      </c>
      <c r="X57" s="335" t="s">
        <v>68</v>
      </c>
      <c r="Y57" s="335" t="s">
        <v>68</v>
      </c>
      <c r="Z57" s="335" t="s">
        <v>69</v>
      </c>
      <c r="AA57" s="335" t="s">
        <v>133</v>
      </c>
      <c r="AB57" s="335" t="s">
        <v>1284</v>
      </c>
      <c r="AC57" s="336">
        <v>30</v>
      </c>
      <c r="AD57" s="336">
        <v>0</v>
      </c>
      <c r="AE57" s="336">
        <v>0</v>
      </c>
      <c r="AF57" s="634">
        <v>48</v>
      </c>
      <c r="AG57" s="634">
        <f t="shared" si="5"/>
        <v>0</v>
      </c>
      <c r="AH57" s="635">
        <f t="shared" si="3"/>
        <v>48</v>
      </c>
      <c r="AI57" s="636">
        <f t="shared" si="4"/>
        <v>51.36</v>
      </c>
      <c r="AJ57" s="637"/>
    </row>
    <row r="58" spans="1:36" s="338" customFormat="1">
      <c r="A58" s="633">
        <v>16</v>
      </c>
      <c r="B58" s="335" t="s">
        <v>8</v>
      </c>
      <c r="C58" s="335" t="s">
        <v>1302</v>
      </c>
      <c r="D58" s="335" t="s">
        <v>1266</v>
      </c>
      <c r="E58" s="335" t="s">
        <v>304</v>
      </c>
      <c r="F58" s="335" t="s">
        <v>1173</v>
      </c>
      <c r="G58" s="335" t="s">
        <v>133</v>
      </c>
      <c r="H58" s="335" t="s">
        <v>1281</v>
      </c>
      <c r="I58" s="335">
        <v>1000</v>
      </c>
      <c r="J58" s="335" t="s">
        <v>108</v>
      </c>
      <c r="K58" s="335" t="s">
        <v>194</v>
      </c>
      <c r="L58" s="335" t="s">
        <v>1180</v>
      </c>
      <c r="M58" s="335" t="s">
        <v>113</v>
      </c>
      <c r="N58" s="335" t="s">
        <v>1278</v>
      </c>
      <c r="O58" s="335" t="s">
        <v>1169</v>
      </c>
      <c r="P58" s="335">
        <v>0</v>
      </c>
      <c r="Q58" s="335" t="s">
        <v>133</v>
      </c>
      <c r="R58" s="335" t="s">
        <v>133</v>
      </c>
      <c r="S58" s="335" t="s">
        <v>1282</v>
      </c>
      <c r="T58" s="335" t="s">
        <v>133</v>
      </c>
      <c r="U58" s="335" t="s">
        <v>1303</v>
      </c>
      <c r="V58" s="335" t="s">
        <v>68</v>
      </c>
      <c r="W58" s="335" t="s">
        <v>68</v>
      </c>
      <c r="X58" s="335" t="s">
        <v>68</v>
      </c>
      <c r="Y58" s="335" t="s">
        <v>68</v>
      </c>
      <c r="Z58" s="335" t="s">
        <v>69</v>
      </c>
      <c r="AA58" s="335" t="s">
        <v>133</v>
      </c>
      <c r="AB58" s="335" t="s">
        <v>1284</v>
      </c>
      <c r="AC58" s="336">
        <v>30</v>
      </c>
      <c r="AD58" s="336">
        <v>0</v>
      </c>
      <c r="AE58" s="336">
        <v>0</v>
      </c>
      <c r="AF58" s="634">
        <v>48</v>
      </c>
      <c r="AG58" s="634">
        <f t="shared" si="5"/>
        <v>0</v>
      </c>
      <c r="AH58" s="635">
        <f t="shared" si="3"/>
        <v>48</v>
      </c>
      <c r="AI58" s="636">
        <f t="shared" si="4"/>
        <v>51.36</v>
      </c>
      <c r="AJ58" s="637"/>
    </row>
    <row r="59" spans="1:36" s="338" customFormat="1">
      <c r="A59" s="633">
        <v>17</v>
      </c>
      <c r="B59" s="335" t="s">
        <v>8</v>
      </c>
      <c r="C59" s="335" t="s">
        <v>1304</v>
      </c>
      <c r="D59" s="335" t="s">
        <v>1266</v>
      </c>
      <c r="E59" s="335" t="s">
        <v>304</v>
      </c>
      <c r="F59" s="335" t="s">
        <v>1173</v>
      </c>
      <c r="G59" s="335" t="s">
        <v>133</v>
      </c>
      <c r="H59" s="335" t="s">
        <v>1281</v>
      </c>
      <c r="I59" s="335">
        <v>1000</v>
      </c>
      <c r="J59" s="335" t="s">
        <v>108</v>
      </c>
      <c r="K59" s="335" t="s">
        <v>194</v>
      </c>
      <c r="L59" s="335" t="s">
        <v>1180</v>
      </c>
      <c r="M59" s="335" t="s">
        <v>113</v>
      </c>
      <c r="N59" s="335" t="s">
        <v>1278</v>
      </c>
      <c r="O59" s="335" t="s">
        <v>1169</v>
      </c>
      <c r="P59" s="335">
        <v>0</v>
      </c>
      <c r="Q59" s="335" t="s">
        <v>133</v>
      </c>
      <c r="R59" s="335" t="s">
        <v>133</v>
      </c>
      <c r="S59" s="335" t="s">
        <v>1282</v>
      </c>
      <c r="T59" s="335" t="s">
        <v>133</v>
      </c>
      <c r="U59" s="335" t="s">
        <v>1305</v>
      </c>
      <c r="V59" s="335" t="s">
        <v>68</v>
      </c>
      <c r="W59" s="335" t="s">
        <v>68</v>
      </c>
      <c r="X59" s="335" t="s">
        <v>68</v>
      </c>
      <c r="Y59" s="335" t="s">
        <v>68</v>
      </c>
      <c r="Z59" s="335" t="s">
        <v>69</v>
      </c>
      <c r="AA59" s="335" t="s">
        <v>133</v>
      </c>
      <c r="AB59" s="335" t="s">
        <v>1284</v>
      </c>
      <c r="AC59" s="336">
        <v>30</v>
      </c>
      <c r="AD59" s="336">
        <v>0</v>
      </c>
      <c r="AE59" s="336">
        <v>0</v>
      </c>
      <c r="AF59" s="634">
        <v>48</v>
      </c>
      <c r="AG59" s="634">
        <f t="shared" si="5"/>
        <v>0</v>
      </c>
      <c r="AH59" s="635">
        <f t="shared" si="3"/>
        <v>48</v>
      </c>
      <c r="AI59" s="636">
        <f t="shared" si="4"/>
        <v>51.36</v>
      </c>
      <c r="AJ59" s="637"/>
    </row>
    <row r="60" spans="1:36" s="338" customFormat="1">
      <c r="A60" s="633">
        <v>18</v>
      </c>
      <c r="B60" s="335" t="s">
        <v>8</v>
      </c>
      <c r="C60" s="335" t="s">
        <v>1306</v>
      </c>
      <c r="D60" s="335" t="s">
        <v>1266</v>
      </c>
      <c r="E60" s="335" t="s">
        <v>304</v>
      </c>
      <c r="F60" s="335" t="s">
        <v>1173</v>
      </c>
      <c r="G60" s="335" t="s">
        <v>133</v>
      </c>
      <c r="H60" s="335" t="s">
        <v>1281</v>
      </c>
      <c r="I60" s="335">
        <v>1000</v>
      </c>
      <c r="J60" s="335" t="s">
        <v>108</v>
      </c>
      <c r="K60" s="335" t="s">
        <v>194</v>
      </c>
      <c r="L60" s="335" t="s">
        <v>1180</v>
      </c>
      <c r="M60" s="335" t="s">
        <v>113</v>
      </c>
      <c r="N60" s="335" t="s">
        <v>1278</v>
      </c>
      <c r="O60" s="335" t="s">
        <v>1169</v>
      </c>
      <c r="P60" s="335">
        <v>0</v>
      </c>
      <c r="Q60" s="335" t="s">
        <v>133</v>
      </c>
      <c r="R60" s="335" t="s">
        <v>133</v>
      </c>
      <c r="S60" s="335" t="s">
        <v>1282</v>
      </c>
      <c r="T60" s="335" t="s">
        <v>133</v>
      </c>
      <c r="U60" s="335" t="s">
        <v>1307</v>
      </c>
      <c r="V60" s="335" t="s">
        <v>68</v>
      </c>
      <c r="W60" s="335" t="s">
        <v>68</v>
      </c>
      <c r="X60" s="335" t="s">
        <v>68</v>
      </c>
      <c r="Y60" s="335" t="s">
        <v>68</v>
      </c>
      <c r="Z60" s="335" t="s">
        <v>69</v>
      </c>
      <c r="AA60" s="335" t="s">
        <v>133</v>
      </c>
      <c r="AB60" s="335" t="s">
        <v>1284</v>
      </c>
      <c r="AC60" s="336">
        <v>30</v>
      </c>
      <c r="AD60" s="336">
        <v>0</v>
      </c>
      <c r="AE60" s="336">
        <v>0</v>
      </c>
      <c r="AF60" s="634">
        <v>48</v>
      </c>
      <c r="AG60" s="634">
        <f t="shared" si="5"/>
        <v>0</v>
      </c>
      <c r="AH60" s="635">
        <f t="shared" si="3"/>
        <v>48</v>
      </c>
      <c r="AI60" s="636">
        <f t="shared" si="4"/>
        <v>51.36</v>
      </c>
      <c r="AJ60" s="637"/>
    </row>
    <row r="61" spans="1:36" s="338" customFormat="1">
      <c r="A61" s="633">
        <v>19</v>
      </c>
      <c r="B61" s="335" t="s">
        <v>8</v>
      </c>
      <c r="C61" s="335" t="s">
        <v>1308</v>
      </c>
      <c r="D61" s="335" t="s">
        <v>1266</v>
      </c>
      <c r="E61" s="335" t="s">
        <v>1309</v>
      </c>
      <c r="F61" s="335" t="s">
        <v>1173</v>
      </c>
      <c r="G61" s="335" t="s">
        <v>133</v>
      </c>
      <c r="H61" s="335" t="s">
        <v>1281</v>
      </c>
      <c r="I61" s="335">
        <v>1000</v>
      </c>
      <c r="J61" s="335" t="s">
        <v>108</v>
      </c>
      <c r="K61" s="335" t="s">
        <v>194</v>
      </c>
      <c r="L61" s="335" t="s">
        <v>1180</v>
      </c>
      <c r="M61" s="335" t="s">
        <v>113</v>
      </c>
      <c r="N61" s="335" t="s">
        <v>1278</v>
      </c>
      <c r="O61" s="335" t="s">
        <v>1169</v>
      </c>
      <c r="P61" s="335">
        <v>0</v>
      </c>
      <c r="Q61" s="335" t="s">
        <v>133</v>
      </c>
      <c r="R61" s="335" t="s">
        <v>133</v>
      </c>
      <c r="S61" s="335" t="s">
        <v>1282</v>
      </c>
      <c r="T61" s="335" t="s">
        <v>133</v>
      </c>
      <c r="U61" s="335" t="s">
        <v>1310</v>
      </c>
      <c r="V61" s="335" t="s">
        <v>68</v>
      </c>
      <c r="W61" s="335" t="s">
        <v>68</v>
      </c>
      <c r="X61" s="335" t="s">
        <v>68</v>
      </c>
      <c r="Y61" s="335" t="s">
        <v>68</v>
      </c>
      <c r="Z61" s="335" t="s">
        <v>69</v>
      </c>
      <c r="AA61" s="335" t="s">
        <v>133</v>
      </c>
      <c r="AB61" s="335" t="s">
        <v>1284</v>
      </c>
      <c r="AC61" s="336">
        <v>30</v>
      </c>
      <c r="AD61" s="336">
        <v>0</v>
      </c>
      <c r="AE61" s="336">
        <v>0</v>
      </c>
      <c r="AF61" s="634">
        <v>48</v>
      </c>
      <c r="AG61" s="634">
        <f t="shared" si="5"/>
        <v>0</v>
      </c>
      <c r="AH61" s="635">
        <f t="shared" si="3"/>
        <v>48</v>
      </c>
      <c r="AI61" s="636">
        <f t="shared" si="4"/>
        <v>51.36</v>
      </c>
      <c r="AJ61" s="637"/>
    </row>
    <row r="62" spans="1:36" s="338" customFormat="1">
      <c r="A62" s="633">
        <v>20</v>
      </c>
      <c r="B62" s="335" t="s">
        <v>8</v>
      </c>
      <c r="C62" s="335" t="s">
        <v>1311</v>
      </c>
      <c r="D62" s="335" t="s">
        <v>1266</v>
      </c>
      <c r="E62" s="335" t="s">
        <v>1312</v>
      </c>
      <c r="F62" s="335" t="s">
        <v>1173</v>
      </c>
      <c r="G62" s="335" t="s">
        <v>133</v>
      </c>
      <c r="H62" s="335" t="s">
        <v>1281</v>
      </c>
      <c r="I62" s="335">
        <v>1000</v>
      </c>
      <c r="J62" s="335" t="s">
        <v>108</v>
      </c>
      <c r="K62" s="335" t="s">
        <v>194</v>
      </c>
      <c r="L62" s="335" t="s">
        <v>1180</v>
      </c>
      <c r="M62" s="335" t="s">
        <v>113</v>
      </c>
      <c r="N62" s="335" t="s">
        <v>1278</v>
      </c>
      <c r="O62" s="335" t="s">
        <v>1169</v>
      </c>
      <c r="P62" s="335">
        <v>0</v>
      </c>
      <c r="Q62" s="335" t="s">
        <v>133</v>
      </c>
      <c r="R62" s="335" t="s">
        <v>133</v>
      </c>
      <c r="S62" s="335" t="s">
        <v>1282</v>
      </c>
      <c r="T62" s="335" t="s">
        <v>133</v>
      </c>
      <c r="U62" s="335" t="s">
        <v>1313</v>
      </c>
      <c r="V62" s="335" t="s">
        <v>68</v>
      </c>
      <c r="W62" s="335" t="s">
        <v>68</v>
      </c>
      <c r="X62" s="335" t="s">
        <v>68</v>
      </c>
      <c r="Y62" s="335" t="s">
        <v>68</v>
      </c>
      <c r="Z62" s="335" t="s">
        <v>69</v>
      </c>
      <c r="AA62" s="335" t="s">
        <v>133</v>
      </c>
      <c r="AB62" s="335" t="s">
        <v>1284</v>
      </c>
      <c r="AC62" s="336">
        <v>30</v>
      </c>
      <c r="AD62" s="336">
        <v>0</v>
      </c>
      <c r="AE62" s="336">
        <v>0</v>
      </c>
      <c r="AF62" s="634">
        <v>48</v>
      </c>
      <c r="AG62" s="634">
        <f t="shared" si="5"/>
        <v>0</v>
      </c>
      <c r="AH62" s="635">
        <f t="shared" si="3"/>
        <v>48</v>
      </c>
      <c r="AI62" s="636">
        <f t="shared" si="4"/>
        <v>51.36</v>
      </c>
      <c r="AJ62" s="637"/>
    </row>
    <row r="63" spans="1:36" s="338" customFormat="1">
      <c r="A63" s="633">
        <v>21</v>
      </c>
      <c r="B63" s="335" t="s">
        <v>8</v>
      </c>
      <c r="C63" s="335" t="s">
        <v>1314</v>
      </c>
      <c r="D63" s="335" t="s">
        <v>1266</v>
      </c>
      <c r="E63" s="335" t="s">
        <v>1312</v>
      </c>
      <c r="F63" s="335" t="s">
        <v>1173</v>
      </c>
      <c r="G63" s="335" t="s">
        <v>133</v>
      </c>
      <c r="H63" s="335" t="s">
        <v>1281</v>
      </c>
      <c r="I63" s="335">
        <v>1000</v>
      </c>
      <c r="J63" s="335" t="s">
        <v>108</v>
      </c>
      <c r="K63" s="335" t="s">
        <v>194</v>
      </c>
      <c r="L63" s="335" t="s">
        <v>1180</v>
      </c>
      <c r="M63" s="335" t="s">
        <v>113</v>
      </c>
      <c r="N63" s="335" t="s">
        <v>1278</v>
      </c>
      <c r="O63" s="335" t="s">
        <v>1169</v>
      </c>
      <c r="P63" s="335">
        <v>0</v>
      </c>
      <c r="Q63" s="335" t="s">
        <v>133</v>
      </c>
      <c r="R63" s="335" t="s">
        <v>133</v>
      </c>
      <c r="S63" s="335" t="s">
        <v>1282</v>
      </c>
      <c r="T63" s="335" t="s">
        <v>133</v>
      </c>
      <c r="U63" s="335" t="s">
        <v>1315</v>
      </c>
      <c r="V63" s="335" t="s">
        <v>68</v>
      </c>
      <c r="W63" s="335" t="s">
        <v>68</v>
      </c>
      <c r="X63" s="335" t="s">
        <v>68</v>
      </c>
      <c r="Y63" s="335" t="s">
        <v>68</v>
      </c>
      <c r="Z63" s="335" t="s">
        <v>69</v>
      </c>
      <c r="AA63" s="335" t="s">
        <v>133</v>
      </c>
      <c r="AB63" s="335" t="s">
        <v>1284</v>
      </c>
      <c r="AC63" s="336">
        <v>30</v>
      </c>
      <c r="AD63" s="336">
        <v>0</v>
      </c>
      <c r="AE63" s="336">
        <v>0</v>
      </c>
      <c r="AF63" s="634">
        <v>48</v>
      </c>
      <c r="AG63" s="634">
        <f t="shared" si="5"/>
        <v>0</v>
      </c>
      <c r="AH63" s="635">
        <f t="shared" si="3"/>
        <v>48</v>
      </c>
      <c r="AI63" s="636">
        <f t="shared" si="4"/>
        <v>51.36</v>
      </c>
      <c r="AJ63" s="637"/>
    </row>
    <row r="64" spans="1:36" s="338" customFormat="1">
      <c r="A64" s="633">
        <v>22</v>
      </c>
      <c r="B64" s="335" t="s">
        <v>8</v>
      </c>
      <c r="C64" s="335" t="s">
        <v>1316</v>
      </c>
      <c r="D64" s="335" t="s">
        <v>1266</v>
      </c>
      <c r="E64" s="335" t="s">
        <v>304</v>
      </c>
      <c r="F64" s="335" t="s">
        <v>1173</v>
      </c>
      <c r="G64" s="335" t="s">
        <v>133</v>
      </c>
      <c r="H64" s="335" t="s">
        <v>1281</v>
      </c>
      <c r="I64" s="335">
        <v>1000</v>
      </c>
      <c r="J64" s="335" t="s">
        <v>108</v>
      </c>
      <c r="K64" s="335" t="s">
        <v>194</v>
      </c>
      <c r="L64" s="335" t="s">
        <v>1180</v>
      </c>
      <c r="M64" s="335" t="s">
        <v>113</v>
      </c>
      <c r="N64" s="335" t="s">
        <v>1278</v>
      </c>
      <c r="O64" s="335" t="s">
        <v>1169</v>
      </c>
      <c r="P64" s="335">
        <v>0</v>
      </c>
      <c r="Q64" s="335" t="s">
        <v>133</v>
      </c>
      <c r="R64" s="335" t="s">
        <v>133</v>
      </c>
      <c r="S64" s="335" t="s">
        <v>1282</v>
      </c>
      <c r="T64" s="335" t="s">
        <v>133</v>
      </c>
      <c r="U64" s="335" t="s">
        <v>1317</v>
      </c>
      <c r="V64" s="335" t="s">
        <v>68</v>
      </c>
      <c r="W64" s="335" t="s">
        <v>68</v>
      </c>
      <c r="X64" s="335" t="s">
        <v>68</v>
      </c>
      <c r="Y64" s="335" t="s">
        <v>68</v>
      </c>
      <c r="Z64" s="335" t="s">
        <v>69</v>
      </c>
      <c r="AA64" s="335" t="s">
        <v>133</v>
      </c>
      <c r="AB64" s="335" t="s">
        <v>1284</v>
      </c>
      <c r="AC64" s="336">
        <v>30</v>
      </c>
      <c r="AD64" s="336">
        <v>0</v>
      </c>
      <c r="AE64" s="336">
        <v>0</v>
      </c>
      <c r="AF64" s="634">
        <v>48</v>
      </c>
      <c r="AG64" s="634">
        <f t="shared" si="5"/>
        <v>0</v>
      </c>
      <c r="AH64" s="635">
        <f t="shared" si="3"/>
        <v>48</v>
      </c>
      <c r="AI64" s="636">
        <f t="shared" si="4"/>
        <v>51.36</v>
      </c>
      <c r="AJ64" s="637"/>
    </row>
    <row r="65" spans="1:36" s="338" customFormat="1">
      <c r="A65" s="633">
        <v>23</v>
      </c>
      <c r="B65" s="335" t="s">
        <v>8</v>
      </c>
      <c r="C65" s="335" t="s">
        <v>1318</v>
      </c>
      <c r="D65" s="335" t="s">
        <v>1266</v>
      </c>
      <c r="E65" s="335" t="s">
        <v>304</v>
      </c>
      <c r="F65" s="335" t="s">
        <v>1173</v>
      </c>
      <c r="G65" s="335" t="s">
        <v>133</v>
      </c>
      <c r="H65" s="335" t="s">
        <v>1281</v>
      </c>
      <c r="I65" s="335">
        <v>1000</v>
      </c>
      <c r="J65" s="335" t="s">
        <v>108</v>
      </c>
      <c r="K65" s="335" t="s">
        <v>194</v>
      </c>
      <c r="L65" s="335" t="s">
        <v>1180</v>
      </c>
      <c r="M65" s="335" t="s">
        <v>113</v>
      </c>
      <c r="N65" s="335" t="s">
        <v>1278</v>
      </c>
      <c r="O65" s="335" t="s">
        <v>1169</v>
      </c>
      <c r="P65" s="335">
        <v>0</v>
      </c>
      <c r="Q65" s="335" t="s">
        <v>133</v>
      </c>
      <c r="R65" s="335" t="s">
        <v>133</v>
      </c>
      <c r="S65" s="335" t="s">
        <v>1282</v>
      </c>
      <c r="T65" s="335" t="s">
        <v>133</v>
      </c>
      <c r="U65" s="335" t="s">
        <v>1319</v>
      </c>
      <c r="V65" s="335" t="s">
        <v>68</v>
      </c>
      <c r="W65" s="335" t="s">
        <v>68</v>
      </c>
      <c r="X65" s="335" t="s">
        <v>68</v>
      </c>
      <c r="Y65" s="335" t="s">
        <v>68</v>
      </c>
      <c r="Z65" s="335" t="s">
        <v>69</v>
      </c>
      <c r="AA65" s="335" t="s">
        <v>133</v>
      </c>
      <c r="AB65" s="335" t="s">
        <v>1284</v>
      </c>
      <c r="AC65" s="336">
        <v>30</v>
      </c>
      <c r="AD65" s="336">
        <v>0</v>
      </c>
      <c r="AE65" s="336">
        <v>0</v>
      </c>
      <c r="AF65" s="634">
        <v>48</v>
      </c>
      <c r="AG65" s="634">
        <f t="shared" si="5"/>
        <v>0</v>
      </c>
      <c r="AH65" s="635">
        <f t="shared" si="3"/>
        <v>48</v>
      </c>
      <c r="AI65" s="636">
        <f t="shared" si="4"/>
        <v>51.36</v>
      </c>
      <c r="AJ65" s="637"/>
    </row>
    <row r="66" spans="1:36" s="338" customFormat="1">
      <c r="A66" s="633">
        <v>24</v>
      </c>
      <c r="B66" s="335" t="s">
        <v>8</v>
      </c>
      <c r="C66" s="335" t="s">
        <v>1320</v>
      </c>
      <c r="D66" s="335" t="s">
        <v>1266</v>
      </c>
      <c r="E66" s="335" t="s">
        <v>304</v>
      </c>
      <c r="F66" s="335" t="s">
        <v>1173</v>
      </c>
      <c r="G66" s="335" t="s">
        <v>133</v>
      </c>
      <c r="H66" s="335" t="s">
        <v>1281</v>
      </c>
      <c r="I66" s="335">
        <v>1000</v>
      </c>
      <c r="J66" s="335" t="s">
        <v>108</v>
      </c>
      <c r="K66" s="335" t="s">
        <v>194</v>
      </c>
      <c r="L66" s="335" t="s">
        <v>1180</v>
      </c>
      <c r="M66" s="335" t="s">
        <v>113</v>
      </c>
      <c r="N66" s="335" t="s">
        <v>1278</v>
      </c>
      <c r="O66" s="335" t="s">
        <v>1169</v>
      </c>
      <c r="P66" s="335">
        <v>0</v>
      </c>
      <c r="Q66" s="335" t="s">
        <v>133</v>
      </c>
      <c r="R66" s="335" t="s">
        <v>133</v>
      </c>
      <c r="S66" s="335" t="s">
        <v>1282</v>
      </c>
      <c r="T66" s="335" t="s">
        <v>133</v>
      </c>
      <c r="U66" s="335" t="s">
        <v>1321</v>
      </c>
      <c r="V66" s="335" t="s">
        <v>68</v>
      </c>
      <c r="W66" s="335" t="s">
        <v>68</v>
      </c>
      <c r="X66" s="335" t="s">
        <v>68</v>
      </c>
      <c r="Y66" s="335" t="s">
        <v>68</v>
      </c>
      <c r="Z66" s="335" t="s">
        <v>69</v>
      </c>
      <c r="AA66" s="335" t="s">
        <v>133</v>
      </c>
      <c r="AB66" s="335" t="s">
        <v>1284</v>
      </c>
      <c r="AC66" s="336">
        <v>30</v>
      </c>
      <c r="AD66" s="336">
        <v>0</v>
      </c>
      <c r="AE66" s="336">
        <v>0</v>
      </c>
      <c r="AF66" s="634">
        <v>48</v>
      </c>
      <c r="AG66" s="634">
        <f t="shared" si="5"/>
        <v>0</v>
      </c>
      <c r="AH66" s="635">
        <f t="shared" si="3"/>
        <v>48</v>
      </c>
      <c r="AI66" s="636">
        <f t="shared" si="4"/>
        <v>51.36</v>
      </c>
      <c r="AJ66" s="637"/>
    </row>
    <row r="67" spans="1:36" s="338" customFormat="1">
      <c r="A67" s="633">
        <v>25</v>
      </c>
      <c r="B67" s="335" t="s">
        <v>8</v>
      </c>
      <c r="C67" s="335" t="s">
        <v>1322</v>
      </c>
      <c r="D67" s="335" t="s">
        <v>1266</v>
      </c>
      <c r="E67" s="335" t="s">
        <v>304</v>
      </c>
      <c r="F67" s="335" t="s">
        <v>1173</v>
      </c>
      <c r="G67" s="335" t="s">
        <v>133</v>
      </c>
      <c r="H67" s="335" t="s">
        <v>1281</v>
      </c>
      <c r="I67" s="335">
        <v>1000</v>
      </c>
      <c r="J67" s="335" t="s">
        <v>108</v>
      </c>
      <c r="K67" s="335" t="s">
        <v>194</v>
      </c>
      <c r="L67" s="335" t="s">
        <v>1180</v>
      </c>
      <c r="M67" s="335" t="s">
        <v>113</v>
      </c>
      <c r="N67" s="335" t="s">
        <v>1278</v>
      </c>
      <c r="O67" s="335" t="s">
        <v>1169</v>
      </c>
      <c r="P67" s="335">
        <v>0</v>
      </c>
      <c r="Q67" s="335" t="s">
        <v>133</v>
      </c>
      <c r="R67" s="335" t="s">
        <v>133</v>
      </c>
      <c r="S67" s="335" t="s">
        <v>1282</v>
      </c>
      <c r="T67" s="335" t="s">
        <v>133</v>
      </c>
      <c r="U67" s="335" t="s">
        <v>1323</v>
      </c>
      <c r="V67" s="335" t="s">
        <v>68</v>
      </c>
      <c r="W67" s="335" t="s">
        <v>68</v>
      </c>
      <c r="X67" s="335" t="s">
        <v>68</v>
      </c>
      <c r="Y67" s="335" t="s">
        <v>68</v>
      </c>
      <c r="Z67" s="335" t="s">
        <v>69</v>
      </c>
      <c r="AA67" s="335" t="s">
        <v>133</v>
      </c>
      <c r="AB67" s="335" t="s">
        <v>1284</v>
      </c>
      <c r="AC67" s="336">
        <v>30</v>
      </c>
      <c r="AD67" s="336">
        <v>0</v>
      </c>
      <c r="AE67" s="336">
        <v>0</v>
      </c>
      <c r="AF67" s="634">
        <v>48</v>
      </c>
      <c r="AG67" s="634">
        <f t="shared" si="5"/>
        <v>0</v>
      </c>
      <c r="AH67" s="635">
        <f t="shared" si="3"/>
        <v>48</v>
      </c>
      <c r="AI67" s="636">
        <f t="shared" si="4"/>
        <v>51.36</v>
      </c>
      <c r="AJ67" s="637"/>
    </row>
    <row r="68" spans="1:36" s="338" customFormat="1">
      <c r="A68" s="633">
        <v>26</v>
      </c>
      <c r="B68" s="335" t="s">
        <v>8</v>
      </c>
      <c r="C68" s="335" t="s">
        <v>1324</v>
      </c>
      <c r="D68" s="335" t="s">
        <v>1266</v>
      </c>
      <c r="E68" s="335" t="s">
        <v>304</v>
      </c>
      <c r="F68" s="335" t="s">
        <v>1173</v>
      </c>
      <c r="G68" s="335" t="s">
        <v>133</v>
      </c>
      <c r="H68" s="335" t="s">
        <v>1281</v>
      </c>
      <c r="I68" s="335">
        <v>1000</v>
      </c>
      <c r="J68" s="335" t="s">
        <v>108</v>
      </c>
      <c r="K68" s="335" t="s">
        <v>194</v>
      </c>
      <c r="L68" s="335" t="s">
        <v>1180</v>
      </c>
      <c r="M68" s="335" t="s">
        <v>113</v>
      </c>
      <c r="N68" s="335" t="s">
        <v>1278</v>
      </c>
      <c r="O68" s="335" t="s">
        <v>1169</v>
      </c>
      <c r="P68" s="335">
        <v>0</v>
      </c>
      <c r="Q68" s="335" t="s">
        <v>133</v>
      </c>
      <c r="R68" s="335" t="s">
        <v>133</v>
      </c>
      <c r="S68" s="335" t="s">
        <v>1282</v>
      </c>
      <c r="T68" s="335" t="s">
        <v>133</v>
      </c>
      <c r="U68" s="335" t="s">
        <v>1325</v>
      </c>
      <c r="V68" s="335" t="s">
        <v>68</v>
      </c>
      <c r="W68" s="335" t="s">
        <v>68</v>
      </c>
      <c r="X68" s="335" t="s">
        <v>68</v>
      </c>
      <c r="Y68" s="335" t="s">
        <v>68</v>
      </c>
      <c r="Z68" s="335" t="s">
        <v>69</v>
      </c>
      <c r="AA68" s="335" t="s">
        <v>133</v>
      </c>
      <c r="AB68" s="335" t="s">
        <v>1284</v>
      </c>
      <c r="AC68" s="336">
        <v>30</v>
      </c>
      <c r="AD68" s="336">
        <v>0</v>
      </c>
      <c r="AE68" s="336">
        <v>0</v>
      </c>
      <c r="AF68" s="634">
        <v>48</v>
      </c>
      <c r="AG68" s="634">
        <f t="shared" si="5"/>
        <v>0</v>
      </c>
      <c r="AH68" s="635">
        <f t="shared" si="3"/>
        <v>48</v>
      </c>
      <c r="AI68" s="636">
        <f t="shared" si="4"/>
        <v>51.36</v>
      </c>
      <c r="AJ68" s="637"/>
    </row>
    <row r="69" spans="1:36" s="338" customFormat="1">
      <c r="A69" s="633">
        <v>27</v>
      </c>
      <c r="B69" s="335" t="s">
        <v>8</v>
      </c>
      <c r="C69" s="335" t="s">
        <v>1326</v>
      </c>
      <c r="D69" s="335" t="s">
        <v>1266</v>
      </c>
      <c r="E69" s="335" t="s">
        <v>304</v>
      </c>
      <c r="F69" s="335" t="s">
        <v>1173</v>
      </c>
      <c r="G69" s="335" t="s">
        <v>133</v>
      </c>
      <c r="H69" s="335" t="s">
        <v>1281</v>
      </c>
      <c r="I69" s="335">
        <v>1000</v>
      </c>
      <c r="J69" s="335" t="s">
        <v>108</v>
      </c>
      <c r="K69" s="335" t="s">
        <v>194</v>
      </c>
      <c r="L69" s="335" t="s">
        <v>1180</v>
      </c>
      <c r="M69" s="335" t="s">
        <v>113</v>
      </c>
      <c r="N69" s="335" t="s">
        <v>1278</v>
      </c>
      <c r="O69" s="335" t="s">
        <v>1169</v>
      </c>
      <c r="P69" s="335">
        <v>0</v>
      </c>
      <c r="Q69" s="335" t="s">
        <v>133</v>
      </c>
      <c r="R69" s="335" t="s">
        <v>133</v>
      </c>
      <c r="S69" s="335" t="s">
        <v>1282</v>
      </c>
      <c r="T69" s="335" t="s">
        <v>133</v>
      </c>
      <c r="U69" s="335" t="s">
        <v>1327</v>
      </c>
      <c r="V69" s="335" t="s">
        <v>68</v>
      </c>
      <c r="W69" s="335" t="s">
        <v>68</v>
      </c>
      <c r="X69" s="335" t="s">
        <v>68</v>
      </c>
      <c r="Y69" s="335" t="s">
        <v>68</v>
      </c>
      <c r="Z69" s="335" t="s">
        <v>69</v>
      </c>
      <c r="AA69" s="335" t="s">
        <v>133</v>
      </c>
      <c r="AB69" s="335" t="s">
        <v>1284</v>
      </c>
      <c r="AC69" s="336">
        <v>30</v>
      </c>
      <c r="AD69" s="336">
        <v>0</v>
      </c>
      <c r="AE69" s="336">
        <v>0</v>
      </c>
      <c r="AF69" s="634">
        <v>48</v>
      </c>
      <c r="AG69" s="634">
        <f t="shared" si="5"/>
        <v>0</v>
      </c>
      <c r="AH69" s="635">
        <f t="shared" si="3"/>
        <v>48</v>
      </c>
      <c r="AI69" s="636">
        <f t="shared" si="4"/>
        <v>51.36</v>
      </c>
      <c r="AJ69" s="637"/>
    </row>
    <row r="70" spans="1:36" s="338" customFormat="1">
      <c r="A70" s="633">
        <v>28</v>
      </c>
      <c r="B70" s="335" t="s">
        <v>8</v>
      </c>
      <c r="C70" s="335" t="s">
        <v>1328</v>
      </c>
      <c r="D70" s="335" t="s">
        <v>1266</v>
      </c>
      <c r="E70" s="335" t="s">
        <v>304</v>
      </c>
      <c r="F70" s="335" t="s">
        <v>1173</v>
      </c>
      <c r="G70" s="335" t="s">
        <v>133</v>
      </c>
      <c r="H70" s="335" t="s">
        <v>1281</v>
      </c>
      <c r="I70" s="335">
        <v>1000</v>
      </c>
      <c r="J70" s="335" t="s">
        <v>108</v>
      </c>
      <c r="K70" s="335" t="s">
        <v>194</v>
      </c>
      <c r="L70" s="335" t="s">
        <v>1180</v>
      </c>
      <c r="M70" s="335" t="s">
        <v>113</v>
      </c>
      <c r="N70" s="335" t="s">
        <v>1278</v>
      </c>
      <c r="O70" s="335" t="s">
        <v>1169</v>
      </c>
      <c r="P70" s="335">
        <v>0</v>
      </c>
      <c r="Q70" s="335" t="s">
        <v>133</v>
      </c>
      <c r="R70" s="335" t="s">
        <v>133</v>
      </c>
      <c r="S70" s="335" t="s">
        <v>1282</v>
      </c>
      <c r="T70" s="335" t="s">
        <v>133</v>
      </c>
      <c r="U70" s="335" t="s">
        <v>1329</v>
      </c>
      <c r="V70" s="335" t="s">
        <v>68</v>
      </c>
      <c r="W70" s="335" t="s">
        <v>68</v>
      </c>
      <c r="X70" s="335" t="s">
        <v>68</v>
      </c>
      <c r="Y70" s="335" t="s">
        <v>68</v>
      </c>
      <c r="Z70" s="335" t="s">
        <v>69</v>
      </c>
      <c r="AA70" s="335" t="s">
        <v>133</v>
      </c>
      <c r="AB70" s="335" t="s">
        <v>1284</v>
      </c>
      <c r="AC70" s="336">
        <v>30</v>
      </c>
      <c r="AD70" s="336">
        <v>0</v>
      </c>
      <c r="AE70" s="336">
        <v>0</v>
      </c>
      <c r="AF70" s="634">
        <v>48</v>
      </c>
      <c r="AG70" s="634">
        <f t="shared" si="5"/>
        <v>0</v>
      </c>
      <c r="AH70" s="635">
        <f t="shared" si="3"/>
        <v>48</v>
      </c>
      <c r="AI70" s="636">
        <f t="shared" si="4"/>
        <v>51.36</v>
      </c>
      <c r="AJ70" s="637"/>
    </row>
    <row r="71" spans="1:36" s="338" customFormat="1">
      <c r="A71" s="633">
        <v>29</v>
      </c>
      <c r="B71" s="335" t="s">
        <v>8</v>
      </c>
      <c r="C71" s="335" t="s">
        <v>1330</v>
      </c>
      <c r="D71" s="335" t="s">
        <v>1266</v>
      </c>
      <c r="E71" s="335" t="s">
        <v>304</v>
      </c>
      <c r="F71" s="335" t="s">
        <v>1173</v>
      </c>
      <c r="G71" s="335" t="s">
        <v>133</v>
      </c>
      <c r="H71" s="335" t="s">
        <v>1281</v>
      </c>
      <c r="I71" s="335">
        <v>1000</v>
      </c>
      <c r="J71" s="335" t="s">
        <v>108</v>
      </c>
      <c r="K71" s="335" t="s">
        <v>194</v>
      </c>
      <c r="L71" s="335" t="s">
        <v>1180</v>
      </c>
      <c r="M71" s="335" t="s">
        <v>113</v>
      </c>
      <c r="N71" s="335" t="s">
        <v>1278</v>
      </c>
      <c r="O71" s="335" t="s">
        <v>1169</v>
      </c>
      <c r="P71" s="335">
        <v>0</v>
      </c>
      <c r="Q71" s="335" t="s">
        <v>133</v>
      </c>
      <c r="R71" s="335" t="s">
        <v>133</v>
      </c>
      <c r="S71" s="335" t="s">
        <v>1282</v>
      </c>
      <c r="T71" s="335" t="s">
        <v>133</v>
      </c>
      <c r="U71" s="335" t="s">
        <v>1331</v>
      </c>
      <c r="V71" s="335" t="s">
        <v>68</v>
      </c>
      <c r="W71" s="335" t="s">
        <v>68</v>
      </c>
      <c r="X71" s="335" t="s">
        <v>68</v>
      </c>
      <c r="Y71" s="335" t="s">
        <v>68</v>
      </c>
      <c r="Z71" s="335" t="s">
        <v>69</v>
      </c>
      <c r="AA71" s="335" t="s">
        <v>133</v>
      </c>
      <c r="AB71" s="335" t="s">
        <v>1284</v>
      </c>
      <c r="AC71" s="336">
        <v>30</v>
      </c>
      <c r="AD71" s="336">
        <v>0</v>
      </c>
      <c r="AE71" s="336">
        <v>0</v>
      </c>
      <c r="AF71" s="634">
        <v>48</v>
      </c>
      <c r="AG71" s="634">
        <f t="shared" si="5"/>
        <v>0</v>
      </c>
      <c r="AH71" s="635">
        <f t="shared" si="3"/>
        <v>48</v>
      </c>
      <c r="AI71" s="636">
        <f t="shared" si="4"/>
        <v>51.36</v>
      </c>
      <c r="AJ71" s="637"/>
    </row>
    <row r="72" spans="1:36" s="338" customFormat="1">
      <c r="A72" s="633">
        <v>30</v>
      </c>
      <c r="B72" s="335" t="s">
        <v>8</v>
      </c>
      <c r="C72" s="335" t="s">
        <v>1332</v>
      </c>
      <c r="D72" s="335" t="s">
        <v>1266</v>
      </c>
      <c r="E72" s="335" t="s">
        <v>304</v>
      </c>
      <c r="F72" s="335" t="s">
        <v>1173</v>
      </c>
      <c r="G72" s="335" t="s">
        <v>133</v>
      </c>
      <c r="H72" s="335" t="s">
        <v>1281</v>
      </c>
      <c r="I72" s="335">
        <v>1000</v>
      </c>
      <c r="J72" s="335" t="s">
        <v>108</v>
      </c>
      <c r="K72" s="335" t="s">
        <v>194</v>
      </c>
      <c r="L72" s="335" t="s">
        <v>1180</v>
      </c>
      <c r="M72" s="335" t="s">
        <v>113</v>
      </c>
      <c r="N72" s="335" t="s">
        <v>1278</v>
      </c>
      <c r="O72" s="335" t="s">
        <v>1169</v>
      </c>
      <c r="P72" s="335">
        <v>0</v>
      </c>
      <c r="Q72" s="335" t="s">
        <v>133</v>
      </c>
      <c r="R72" s="335" t="s">
        <v>133</v>
      </c>
      <c r="S72" s="335" t="s">
        <v>1282</v>
      </c>
      <c r="T72" s="335" t="s">
        <v>133</v>
      </c>
      <c r="U72" s="335" t="s">
        <v>1333</v>
      </c>
      <c r="V72" s="335" t="s">
        <v>68</v>
      </c>
      <c r="W72" s="335" t="s">
        <v>68</v>
      </c>
      <c r="X72" s="335" t="s">
        <v>68</v>
      </c>
      <c r="Y72" s="335" t="s">
        <v>68</v>
      </c>
      <c r="Z72" s="335" t="s">
        <v>69</v>
      </c>
      <c r="AA72" s="335" t="s">
        <v>133</v>
      </c>
      <c r="AB72" s="335" t="s">
        <v>1284</v>
      </c>
      <c r="AC72" s="336">
        <v>30</v>
      </c>
      <c r="AD72" s="336">
        <v>0</v>
      </c>
      <c r="AE72" s="336">
        <v>0</v>
      </c>
      <c r="AF72" s="634">
        <v>48</v>
      </c>
      <c r="AG72" s="634">
        <f t="shared" si="5"/>
        <v>0</v>
      </c>
      <c r="AH72" s="635">
        <f t="shared" si="3"/>
        <v>48</v>
      </c>
      <c r="AI72" s="636">
        <f t="shared" si="4"/>
        <v>51.36</v>
      </c>
      <c r="AJ72" s="637"/>
    </row>
    <row r="73" spans="1:36" s="338" customFormat="1">
      <c r="A73" s="633">
        <v>31</v>
      </c>
      <c r="B73" s="335" t="s">
        <v>8</v>
      </c>
      <c r="C73" s="335" t="s">
        <v>1334</v>
      </c>
      <c r="D73" s="335" t="s">
        <v>1266</v>
      </c>
      <c r="E73" s="335" t="s">
        <v>304</v>
      </c>
      <c r="F73" s="335" t="s">
        <v>1173</v>
      </c>
      <c r="G73" s="335" t="s">
        <v>133</v>
      </c>
      <c r="H73" s="335" t="s">
        <v>1281</v>
      </c>
      <c r="I73" s="335">
        <v>1000</v>
      </c>
      <c r="J73" s="335" t="s">
        <v>108</v>
      </c>
      <c r="K73" s="335" t="s">
        <v>194</v>
      </c>
      <c r="L73" s="335" t="s">
        <v>1180</v>
      </c>
      <c r="M73" s="335" t="s">
        <v>113</v>
      </c>
      <c r="N73" s="335" t="s">
        <v>1278</v>
      </c>
      <c r="O73" s="335" t="s">
        <v>1169</v>
      </c>
      <c r="P73" s="335">
        <v>0</v>
      </c>
      <c r="Q73" s="335" t="s">
        <v>133</v>
      </c>
      <c r="R73" s="335" t="s">
        <v>133</v>
      </c>
      <c r="S73" s="335" t="s">
        <v>1282</v>
      </c>
      <c r="T73" s="335" t="s">
        <v>133</v>
      </c>
      <c r="U73" s="335" t="s">
        <v>1335</v>
      </c>
      <c r="V73" s="335" t="s">
        <v>68</v>
      </c>
      <c r="W73" s="335" t="s">
        <v>68</v>
      </c>
      <c r="X73" s="335" t="s">
        <v>68</v>
      </c>
      <c r="Y73" s="335" t="s">
        <v>68</v>
      </c>
      <c r="Z73" s="335" t="s">
        <v>69</v>
      </c>
      <c r="AA73" s="335" t="s">
        <v>133</v>
      </c>
      <c r="AB73" s="335" t="s">
        <v>1284</v>
      </c>
      <c r="AC73" s="336">
        <v>30</v>
      </c>
      <c r="AD73" s="336">
        <v>0</v>
      </c>
      <c r="AE73" s="336">
        <v>0</v>
      </c>
      <c r="AF73" s="634">
        <v>48</v>
      </c>
      <c r="AG73" s="634">
        <f t="shared" si="5"/>
        <v>0</v>
      </c>
      <c r="AH73" s="635">
        <f t="shared" si="3"/>
        <v>48</v>
      </c>
      <c r="AI73" s="636">
        <f t="shared" si="4"/>
        <v>51.36</v>
      </c>
      <c r="AJ73" s="637"/>
    </row>
    <row r="74" spans="1:36" s="338" customFormat="1">
      <c r="A74" s="633">
        <v>32</v>
      </c>
      <c r="B74" s="335" t="s">
        <v>8</v>
      </c>
      <c r="C74" s="335" t="s">
        <v>1336</v>
      </c>
      <c r="D74" s="335" t="s">
        <v>1266</v>
      </c>
      <c r="E74" s="335" t="s">
        <v>304</v>
      </c>
      <c r="F74" s="335" t="s">
        <v>1173</v>
      </c>
      <c r="G74" s="335" t="s">
        <v>133</v>
      </c>
      <c r="H74" s="335" t="s">
        <v>1281</v>
      </c>
      <c r="I74" s="335">
        <v>1000</v>
      </c>
      <c r="J74" s="335" t="s">
        <v>108</v>
      </c>
      <c r="K74" s="335" t="s">
        <v>194</v>
      </c>
      <c r="L74" s="335" t="s">
        <v>1180</v>
      </c>
      <c r="M74" s="335" t="s">
        <v>113</v>
      </c>
      <c r="N74" s="335" t="s">
        <v>1278</v>
      </c>
      <c r="O74" s="335" t="s">
        <v>1169</v>
      </c>
      <c r="P74" s="335">
        <v>0</v>
      </c>
      <c r="Q74" s="335" t="s">
        <v>133</v>
      </c>
      <c r="R74" s="335" t="s">
        <v>133</v>
      </c>
      <c r="S74" s="335" t="s">
        <v>1282</v>
      </c>
      <c r="T74" s="335" t="s">
        <v>133</v>
      </c>
      <c r="U74" s="335" t="s">
        <v>1337</v>
      </c>
      <c r="V74" s="335" t="s">
        <v>68</v>
      </c>
      <c r="W74" s="335" t="s">
        <v>68</v>
      </c>
      <c r="X74" s="335" t="s">
        <v>68</v>
      </c>
      <c r="Y74" s="335" t="s">
        <v>68</v>
      </c>
      <c r="Z74" s="335" t="s">
        <v>69</v>
      </c>
      <c r="AA74" s="335" t="s">
        <v>133</v>
      </c>
      <c r="AB74" s="335" t="s">
        <v>1284</v>
      </c>
      <c r="AC74" s="336">
        <v>30</v>
      </c>
      <c r="AD74" s="336">
        <v>0</v>
      </c>
      <c r="AE74" s="336">
        <v>0</v>
      </c>
      <c r="AF74" s="634">
        <v>48</v>
      </c>
      <c r="AG74" s="634">
        <f t="shared" si="5"/>
        <v>0</v>
      </c>
      <c r="AH74" s="635">
        <f t="shared" si="3"/>
        <v>48</v>
      </c>
      <c r="AI74" s="636">
        <f t="shared" si="4"/>
        <v>51.36</v>
      </c>
      <c r="AJ74" s="637"/>
    </row>
    <row r="75" spans="1:36" s="338" customFormat="1">
      <c r="A75" s="633">
        <v>33</v>
      </c>
      <c r="B75" s="335" t="s">
        <v>8</v>
      </c>
      <c r="C75" s="335" t="s">
        <v>1338</v>
      </c>
      <c r="D75" s="335" t="s">
        <v>1266</v>
      </c>
      <c r="E75" s="335" t="s">
        <v>1339</v>
      </c>
      <c r="F75" s="335" t="s">
        <v>1173</v>
      </c>
      <c r="G75" s="335" t="s">
        <v>133</v>
      </c>
      <c r="H75" s="335" t="s">
        <v>1340</v>
      </c>
      <c r="I75" s="335">
        <v>1000</v>
      </c>
      <c r="J75" s="335" t="s">
        <v>108</v>
      </c>
      <c r="K75" s="335" t="s">
        <v>194</v>
      </c>
      <c r="L75" s="335" t="s">
        <v>1180</v>
      </c>
      <c r="M75" s="335" t="s">
        <v>113</v>
      </c>
      <c r="N75" s="335" t="s">
        <v>392</v>
      </c>
      <c r="O75" s="335" t="s">
        <v>1169</v>
      </c>
      <c r="P75" s="335">
        <v>0</v>
      </c>
      <c r="Q75" s="335" t="s">
        <v>133</v>
      </c>
      <c r="R75" s="335" t="s">
        <v>133</v>
      </c>
      <c r="S75" s="335" t="s">
        <v>1341</v>
      </c>
      <c r="T75" s="335" t="s">
        <v>133</v>
      </c>
      <c r="U75" s="335" t="s">
        <v>1342</v>
      </c>
      <c r="V75" s="335" t="s">
        <v>68</v>
      </c>
      <c r="W75" s="335" t="s">
        <v>68</v>
      </c>
      <c r="X75" s="335" t="s">
        <v>68</v>
      </c>
      <c r="Y75" s="335" t="s">
        <v>68</v>
      </c>
      <c r="Z75" s="335" t="s">
        <v>69</v>
      </c>
      <c r="AA75" s="335" t="s">
        <v>133</v>
      </c>
      <c r="AB75" s="335" t="s">
        <v>1284</v>
      </c>
      <c r="AC75" s="336">
        <v>30</v>
      </c>
      <c r="AD75" s="336">
        <v>0</v>
      </c>
      <c r="AE75" s="336">
        <v>0</v>
      </c>
      <c r="AF75" s="634">
        <v>48</v>
      </c>
      <c r="AG75" s="634">
        <f t="shared" si="5"/>
        <v>0</v>
      </c>
      <c r="AH75" s="635">
        <f t="shared" ref="AH75:AH106" si="6">AF75-AG75</f>
        <v>48</v>
      </c>
      <c r="AI75" s="636">
        <f t="shared" si="4"/>
        <v>51.36</v>
      </c>
      <c r="AJ75" s="637"/>
    </row>
    <row r="76" spans="1:36" s="338" customFormat="1">
      <c r="A76" s="633">
        <v>34</v>
      </c>
      <c r="B76" s="335" t="s">
        <v>8</v>
      </c>
      <c r="C76" s="335" t="s">
        <v>1343</v>
      </c>
      <c r="D76" s="335" t="s">
        <v>1266</v>
      </c>
      <c r="E76" s="335" t="s">
        <v>1339</v>
      </c>
      <c r="F76" s="335" t="s">
        <v>1173</v>
      </c>
      <c r="G76" s="335" t="s">
        <v>133</v>
      </c>
      <c r="H76" s="335" t="s">
        <v>1340</v>
      </c>
      <c r="I76" s="335">
        <v>1000</v>
      </c>
      <c r="J76" s="335" t="s">
        <v>108</v>
      </c>
      <c r="K76" s="335" t="s">
        <v>194</v>
      </c>
      <c r="L76" s="335" t="s">
        <v>1180</v>
      </c>
      <c r="M76" s="335" t="s">
        <v>113</v>
      </c>
      <c r="N76" s="335" t="s">
        <v>392</v>
      </c>
      <c r="O76" s="335" t="s">
        <v>1169</v>
      </c>
      <c r="P76" s="335">
        <v>0</v>
      </c>
      <c r="Q76" s="335" t="s">
        <v>133</v>
      </c>
      <c r="R76" s="335" t="s">
        <v>133</v>
      </c>
      <c r="S76" s="335" t="s">
        <v>1341</v>
      </c>
      <c r="T76" s="335" t="s">
        <v>133</v>
      </c>
      <c r="U76" s="335" t="s">
        <v>1344</v>
      </c>
      <c r="V76" s="335" t="s">
        <v>68</v>
      </c>
      <c r="W76" s="335" t="s">
        <v>68</v>
      </c>
      <c r="X76" s="335" t="s">
        <v>68</v>
      </c>
      <c r="Y76" s="335" t="s">
        <v>68</v>
      </c>
      <c r="Z76" s="335" t="s">
        <v>69</v>
      </c>
      <c r="AA76" s="335" t="s">
        <v>133</v>
      </c>
      <c r="AB76" s="335" t="s">
        <v>1284</v>
      </c>
      <c r="AC76" s="336">
        <v>30</v>
      </c>
      <c r="AD76" s="336">
        <v>0</v>
      </c>
      <c r="AE76" s="336">
        <v>0</v>
      </c>
      <c r="AF76" s="634">
        <v>48</v>
      </c>
      <c r="AG76" s="634">
        <f t="shared" si="5"/>
        <v>0</v>
      </c>
      <c r="AH76" s="635">
        <f t="shared" si="6"/>
        <v>48</v>
      </c>
      <c r="AI76" s="636">
        <f t="shared" si="4"/>
        <v>51.36</v>
      </c>
      <c r="AJ76" s="637"/>
    </row>
    <row r="77" spans="1:36" s="338" customFormat="1">
      <c r="A77" s="633">
        <v>35</v>
      </c>
      <c r="B77" s="335" t="s">
        <v>8</v>
      </c>
      <c r="C77" s="335" t="s">
        <v>1345</v>
      </c>
      <c r="D77" s="335" t="s">
        <v>1266</v>
      </c>
      <c r="E77" s="335" t="s">
        <v>1339</v>
      </c>
      <c r="F77" s="335" t="s">
        <v>1173</v>
      </c>
      <c r="G77" s="335" t="s">
        <v>133</v>
      </c>
      <c r="H77" s="335" t="s">
        <v>1340</v>
      </c>
      <c r="I77" s="335">
        <v>1000</v>
      </c>
      <c r="J77" s="335" t="s">
        <v>108</v>
      </c>
      <c r="K77" s="335" t="s">
        <v>194</v>
      </c>
      <c r="L77" s="335" t="s">
        <v>1180</v>
      </c>
      <c r="M77" s="335" t="s">
        <v>113</v>
      </c>
      <c r="N77" s="335" t="s">
        <v>392</v>
      </c>
      <c r="O77" s="335" t="s">
        <v>1169</v>
      </c>
      <c r="P77" s="335">
        <v>0</v>
      </c>
      <c r="Q77" s="335" t="s">
        <v>133</v>
      </c>
      <c r="R77" s="335" t="s">
        <v>133</v>
      </c>
      <c r="S77" s="335" t="s">
        <v>1341</v>
      </c>
      <c r="T77" s="335" t="s">
        <v>133</v>
      </c>
      <c r="U77" s="335" t="s">
        <v>1346</v>
      </c>
      <c r="V77" s="335" t="s">
        <v>68</v>
      </c>
      <c r="W77" s="335" t="s">
        <v>68</v>
      </c>
      <c r="X77" s="335" t="s">
        <v>68</v>
      </c>
      <c r="Y77" s="335" t="s">
        <v>68</v>
      </c>
      <c r="Z77" s="335" t="s">
        <v>69</v>
      </c>
      <c r="AA77" s="335" t="s">
        <v>133</v>
      </c>
      <c r="AB77" s="335" t="s">
        <v>1284</v>
      </c>
      <c r="AC77" s="336">
        <v>30</v>
      </c>
      <c r="AD77" s="336">
        <v>0</v>
      </c>
      <c r="AE77" s="336">
        <v>0</v>
      </c>
      <c r="AF77" s="634">
        <v>48</v>
      </c>
      <c r="AG77" s="634">
        <f t="shared" si="5"/>
        <v>0</v>
      </c>
      <c r="AH77" s="635">
        <f t="shared" si="6"/>
        <v>48</v>
      </c>
      <c r="AI77" s="636">
        <f t="shared" si="4"/>
        <v>51.36</v>
      </c>
      <c r="AJ77" s="637"/>
    </row>
    <row r="78" spans="1:36" s="338" customFormat="1">
      <c r="A78" s="633">
        <v>36</v>
      </c>
      <c r="B78" s="335" t="s">
        <v>8</v>
      </c>
      <c r="C78" s="335" t="s">
        <v>1347</v>
      </c>
      <c r="D78" s="335" t="s">
        <v>1266</v>
      </c>
      <c r="E78" s="335" t="s">
        <v>1339</v>
      </c>
      <c r="F78" s="335" t="s">
        <v>1173</v>
      </c>
      <c r="G78" s="335" t="s">
        <v>133</v>
      </c>
      <c r="H78" s="335" t="s">
        <v>1340</v>
      </c>
      <c r="I78" s="335">
        <v>1000</v>
      </c>
      <c r="J78" s="335" t="s">
        <v>108</v>
      </c>
      <c r="K78" s="335" t="s">
        <v>194</v>
      </c>
      <c r="L78" s="335" t="s">
        <v>1180</v>
      </c>
      <c r="M78" s="335" t="s">
        <v>113</v>
      </c>
      <c r="N78" s="335" t="s">
        <v>392</v>
      </c>
      <c r="O78" s="335" t="s">
        <v>1169</v>
      </c>
      <c r="P78" s="335">
        <v>0</v>
      </c>
      <c r="Q78" s="335" t="s">
        <v>133</v>
      </c>
      <c r="R78" s="335" t="s">
        <v>133</v>
      </c>
      <c r="S78" s="335" t="s">
        <v>1341</v>
      </c>
      <c r="T78" s="335" t="s">
        <v>133</v>
      </c>
      <c r="U78" s="335" t="s">
        <v>1348</v>
      </c>
      <c r="V78" s="335" t="s">
        <v>68</v>
      </c>
      <c r="W78" s="335" t="s">
        <v>68</v>
      </c>
      <c r="X78" s="335" t="s">
        <v>68</v>
      </c>
      <c r="Y78" s="335" t="s">
        <v>68</v>
      </c>
      <c r="Z78" s="335" t="s">
        <v>69</v>
      </c>
      <c r="AA78" s="335" t="s">
        <v>133</v>
      </c>
      <c r="AB78" s="335" t="s">
        <v>1284</v>
      </c>
      <c r="AC78" s="336">
        <v>30</v>
      </c>
      <c r="AD78" s="336">
        <v>0</v>
      </c>
      <c r="AE78" s="336">
        <v>0</v>
      </c>
      <c r="AF78" s="634">
        <v>48</v>
      </c>
      <c r="AG78" s="634">
        <f t="shared" si="5"/>
        <v>0</v>
      </c>
      <c r="AH78" s="635">
        <f t="shared" si="6"/>
        <v>48</v>
      </c>
      <c r="AI78" s="636">
        <f t="shared" si="4"/>
        <v>51.36</v>
      </c>
      <c r="AJ78" s="637"/>
    </row>
    <row r="79" spans="1:36" s="338" customFormat="1">
      <c r="A79" s="633">
        <v>37</v>
      </c>
      <c r="B79" s="335" t="s">
        <v>8</v>
      </c>
      <c r="C79" s="335" t="s">
        <v>1349</v>
      </c>
      <c r="D79" s="335" t="s">
        <v>1266</v>
      </c>
      <c r="E79" s="335" t="s">
        <v>1339</v>
      </c>
      <c r="F79" s="335" t="s">
        <v>1173</v>
      </c>
      <c r="G79" s="335" t="s">
        <v>133</v>
      </c>
      <c r="H79" s="335" t="s">
        <v>1340</v>
      </c>
      <c r="I79" s="335">
        <v>1000</v>
      </c>
      <c r="J79" s="335" t="s">
        <v>108</v>
      </c>
      <c r="K79" s="335" t="s">
        <v>194</v>
      </c>
      <c r="L79" s="335" t="s">
        <v>1180</v>
      </c>
      <c r="M79" s="335" t="s">
        <v>113</v>
      </c>
      <c r="N79" s="335" t="s">
        <v>392</v>
      </c>
      <c r="O79" s="335" t="s">
        <v>1169</v>
      </c>
      <c r="P79" s="335">
        <v>0</v>
      </c>
      <c r="Q79" s="335" t="s">
        <v>133</v>
      </c>
      <c r="R79" s="335" t="s">
        <v>133</v>
      </c>
      <c r="S79" s="335" t="s">
        <v>1341</v>
      </c>
      <c r="T79" s="335" t="s">
        <v>133</v>
      </c>
      <c r="U79" s="335" t="s">
        <v>1350</v>
      </c>
      <c r="V79" s="335" t="s">
        <v>68</v>
      </c>
      <c r="W79" s="335" t="s">
        <v>68</v>
      </c>
      <c r="X79" s="335" t="s">
        <v>68</v>
      </c>
      <c r="Y79" s="335" t="s">
        <v>68</v>
      </c>
      <c r="Z79" s="335" t="s">
        <v>69</v>
      </c>
      <c r="AA79" s="335" t="s">
        <v>133</v>
      </c>
      <c r="AB79" s="335" t="s">
        <v>1284</v>
      </c>
      <c r="AC79" s="336">
        <v>30</v>
      </c>
      <c r="AD79" s="336">
        <v>0</v>
      </c>
      <c r="AE79" s="336">
        <v>0</v>
      </c>
      <c r="AF79" s="634">
        <v>48</v>
      </c>
      <c r="AG79" s="634">
        <f t="shared" si="5"/>
        <v>0</v>
      </c>
      <c r="AH79" s="635">
        <f t="shared" si="6"/>
        <v>48</v>
      </c>
      <c r="AI79" s="636">
        <f t="shared" si="4"/>
        <v>51.36</v>
      </c>
      <c r="AJ79" s="637"/>
    </row>
    <row r="80" spans="1:36" s="338" customFormat="1">
      <c r="A80" s="633">
        <v>38</v>
      </c>
      <c r="B80" s="335" t="s">
        <v>8</v>
      </c>
      <c r="C80" s="335" t="s">
        <v>1351</v>
      </c>
      <c r="D80" s="335" t="s">
        <v>1266</v>
      </c>
      <c r="E80" s="335" t="s">
        <v>1339</v>
      </c>
      <c r="F80" s="335" t="s">
        <v>1173</v>
      </c>
      <c r="G80" s="335" t="s">
        <v>133</v>
      </c>
      <c r="H80" s="335" t="s">
        <v>1340</v>
      </c>
      <c r="I80" s="335">
        <v>1000</v>
      </c>
      <c r="J80" s="335" t="s">
        <v>108</v>
      </c>
      <c r="K80" s="335" t="s">
        <v>194</v>
      </c>
      <c r="L80" s="335" t="s">
        <v>1180</v>
      </c>
      <c r="M80" s="335" t="s">
        <v>113</v>
      </c>
      <c r="N80" s="335" t="s">
        <v>392</v>
      </c>
      <c r="O80" s="335" t="s">
        <v>1169</v>
      </c>
      <c r="P80" s="335">
        <v>0</v>
      </c>
      <c r="Q80" s="335" t="s">
        <v>133</v>
      </c>
      <c r="R80" s="335" t="s">
        <v>133</v>
      </c>
      <c r="S80" s="335" t="s">
        <v>1341</v>
      </c>
      <c r="T80" s="335" t="s">
        <v>133</v>
      </c>
      <c r="U80" s="335" t="s">
        <v>1352</v>
      </c>
      <c r="V80" s="335" t="s">
        <v>68</v>
      </c>
      <c r="W80" s="335" t="s">
        <v>68</v>
      </c>
      <c r="X80" s="335" t="s">
        <v>68</v>
      </c>
      <c r="Y80" s="335" t="s">
        <v>68</v>
      </c>
      <c r="Z80" s="335" t="s">
        <v>69</v>
      </c>
      <c r="AA80" s="335" t="s">
        <v>133</v>
      </c>
      <c r="AB80" s="335" t="s">
        <v>1284</v>
      </c>
      <c r="AC80" s="336">
        <v>30</v>
      </c>
      <c r="AD80" s="336">
        <v>0</v>
      </c>
      <c r="AE80" s="336">
        <v>0</v>
      </c>
      <c r="AF80" s="634">
        <v>48</v>
      </c>
      <c r="AG80" s="634">
        <f t="shared" si="5"/>
        <v>0</v>
      </c>
      <c r="AH80" s="635">
        <f t="shared" si="6"/>
        <v>48</v>
      </c>
      <c r="AI80" s="636">
        <f t="shared" si="4"/>
        <v>51.36</v>
      </c>
      <c r="AJ80" s="637"/>
    </row>
    <row r="81" spans="1:36" s="338" customFormat="1">
      <c r="A81" s="633">
        <v>39</v>
      </c>
      <c r="B81" s="335" t="s">
        <v>8</v>
      </c>
      <c r="C81" s="335" t="s">
        <v>1353</v>
      </c>
      <c r="D81" s="335" t="s">
        <v>1266</v>
      </c>
      <c r="E81" s="335" t="s">
        <v>1339</v>
      </c>
      <c r="F81" s="335" t="s">
        <v>1173</v>
      </c>
      <c r="G81" s="335" t="s">
        <v>133</v>
      </c>
      <c r="H81" s="335" t="s">
        <v>1340</v>
      </c>
      <c r="I81" s="335">
        <v>1000</v>
      </c>
      <c r="J81" s="335" t="s">
        <v>108</v>
      </c>
      <c r="K81" s="335" t="s">
        <v>194</v>
      </c>
      <c r="L81" s="335" t="s">
        <v>1180</v>
      </c>
      <c r="M81" s="335" t="s">
        <v>113</v>
      </c>
      <c r="N81" s="335" t="s">
        <v>392</v>
      </c>
      <c r="O81" s="335" t="s">
        <v>1169</v>
      </c>
      <c r="P81" s="335">
        <v>0</v>
      </c>
      <c r="Q81" s="335" t="s">
        <v>133</v>
      </c>
      <c r="R81" s="335" t="s">
        <v>133</v>
      </c>
      <c r="S81" s="335" t="s">
        <v>1341</v>
      </c>
      <c r="T81" s="335" t="s">
        <v>133</v>
      </c>
      <c r="U81" s="335" t="s">
        <v>1354</v>
      </c>
      <c r="V81" s="335" t="s">
        <v>68</v>
      </c>
      <c r="W81" s="335" t="s">
        <v>68</v>
      </c>
      <c r="X81" s="335" t="s">
        <v>68</v>
      </c>
      <c r="Y81" s="335" t="s">
        <v>68</v>
      </c>
      <c r="Z81" s="335" t="s">
        <v>69</v>
      </c>
      <c r="AA81" s="335" t="s">
        <v>133</v>
      </c>
      <c r="AB81" s="335" t="s">
        <v>1284</v>
      </c>
      <c r="AC81" s="336">
        <v>30</v>
      </c>
      <c r="AD81" s="336">
        <v>0</v>
      </c>
      <c r="AE81" s="336">
        <v>0</v>
      </c>
      <c r="AF81" s="634">
        <v>48</v>
      </c>
      <c r="AG81" s="634">
        <f t="shared" si="5"/>
        <v>0</v>
      </c>
      <c r="AH81" s="635">
        <f t="shared" si="6"/>
        <v>48</v>
      </c>
      <c r="AI81" s="636">
        <f t="shared" si="4"/>
        <v>51.36</v>
      </c>
      <c r="AJ81" s="637"/>
    </row>
    <row r="82" spans="1:36" s="338" customFormat="1">
      <c r="A82" s="633">
        <v>40</v>
      </c>
      <c r="B82" s="335" t="s">
        <v>8</v>
      </c>
      <c r="C82" s="335" t="s">
        <v>1355</v>
      </c>
      <c r="D82" s="335" t="s">
        <v>1266</v>
      </c>
      <c r="E82" s="335" t="s">
        <v>1339</v>
      </c>
      <c r="F82" s="335" t="s">
        <v>1173</v>
      </c>
      <c r="G82" s="335" t="s">
        <v>133</v>
      </c>
      <c r="H82" s="335" t="s">
        <v>1340</v>
      </c>
      <c r="I82" s="335">
        <v>1000</v>
      </c>
      <c r="J82" s="335" t="s">
        <v>108</v>
      </c>
      <c r="K82" s="335" t="s">
        <v>194</v>
      </c>
      <c r="L82" s="335" t="s">
        <v>1180</v>
      </c>
      <c r="M82" s="335" t="s">
        <v>113</v>
      </c>
      <c r="N82" s="335" t="s">
        <v>392</v>
      </c>
      <c r="O82" s="335" t="s">
        <v>1169</v>
      </c>
      <c r="P82" s="335">
        <v>0</v>
      </c>
      <c r="Q82" s="335" t="s">
        <v>133</v>
      </c>
      <c r="R82" s="335" t="s">
        <v>133</v>
      </c>
      <c r="S82" s="335" t="s">
        <v>1341</v>
      </c>
      <c r="T82" s="335" t="s">
        <v>133</v>
      </c>
      <c r="U82" s="335" t="s">
        <v>1356</v>
      </c>
      <c r="V82" s="335" t="s">
        <v>68</v>
      </c>
      <c r="W82" s="335" t="s">
        <v>68</v>
      </c>
      <c r="X82" s="335" t="s">
        <v>68</v>
      </c>
      <c r="Y82" s="335" t="s">
        <v>68</v>
      </c>
      <c r="Z82" s="335" t="s">
        <v>69</v>
      </c>
      <c r="AA82" s="335" t="s">
        <v>133</v>
      </c>
      <c r="AB82" s="335" t="s">
        <v>1284</v>
      </c>
      <c r="AC82" s="336">
        <v>30</v>
      </c>
      <c r="AD82" s="336">
        <v>0</v>
      </c>
      <c r="AE82" s="336">
        <v>0</v>
      </c>
      <c r="AF82" s="634">
        <v>48</v>
      </c>
      <c r="AG82" s="634">
        <f t="shared" si="5"/>
        <v>0</v>
      </c>
      <c r="AH82" s="635">
        <f t="shared" si="6"/>
        <v>48</v>
      </c>
      <c r="AI82" s="636">
        <f t="shared" si="4"/>
        <v>51.36</v>
      </c>
      <c r="AJ82" s="637"/>
    </row>
    <row r="83" spans="1:36" s="338" customFormat="1">
      <c r="A83" s="633">
        <v>41</v>
      </c>
      <c r="B83" s="335" t="s">
        <v>8</v>
      </c>
      <c r="C83" s="335" t="s">
        <v>1357</v>
      </c>
      <c r="D83" s="335" t="s">
        <v>1266</v>
      </c>
      <c r="E83" s="335" t="s">
        <v>1339</v>
      </c>
      <c r="F83" s="335" t="s">
        <v>1173</v>
      </c>
      <c r="G83" s="335" t="s">
        <v>133</v>
      </c>
      <c r="H83" s="335" t="s">
        <v>1340</v>
      </c>
      <c r="I83" s="335">
        <v>1000</v>
      </c>
      <c r="J83" s="335" t="s">
        <v>108</v>
      </c>
      <c r="K83" s="335" t="s">
        <v>194</v>
      </c>
      <c r="L83" s="335" t="s">
        <v>1180</v>
      </c>
      <c r="M83" s="335" t="s">
        <v>113</v>
      </c>
      <c r="N83" s="335" t="s">
        <v>392</v>
      </c>
      <c r="O83" s="335" t="s">
        <v>1169</v>
      </c>
      <c r="P83" s="335">
        <v>0</v>
      </c>
      <c r="Q83" s="335" t="s">
        <v>133</v>
      </c>
      <c r="R83" s="335" t="s">
        <v>133</v>
      </c>
      <c r="S83" s="335" t="s">
        <v>1341</v>
      </c>
      <c r="T83" s="335" t="s">
        <v>133</v>
      </c>
      <c r="U83" s="335" t="s">
        <v>1358</v>
      </c>
      <c r="V83" s="335" t="s">
        <v>68</v>
      </c>
      <c r="W83" s="335" t="s">
        <v>68</v>
      </c>
      <c r="X83" s="335" t="s">
        <v>68</v>
      </c>
      <c r="Y83" s="335" t="s">
        <v>68</v>
      </c>
      <c r="Z83" s="335" t="s">
        <v>69</v>
      </c>
      <c r="AA83" s="335" t="s">
        <v>133</v>
      </c>
      <c r="AB83" s="335" t="s">
        <v>1284</v>
      </c>
      <c r="AC83" s="336">
        <v>30</v>
      </c>
      <c r="AD83" s="336">
        <v>0</v>
      </c>
      <c r="AE83" s="336">
        <v>0</v>
      </c>
      <c r="AF83" s="634">
        <v>48</v>
      </c>
      <c r="AG83" s="634">
        <f t="shared" si="5"/>
        <v>0</v>
      </c>
      <c r="AH83" s="635">
        <f t="shared" si="6"/>
        <v>48</v>
      </c>
      <c r="AI83" s="636">
        <f t="shared" si="4"/>
        <v>51.36</v>
      </c>
      <c r="AJ83" s="637"/>
    </row>
    <row r="84" spans="1:36" s="338" customFormat="1">
      <c r="A84" s="633">
        <v>42</v>
      </c>
      <c r="B84" s="335" t="s">
        <v>8</v>
      </c>
      <c r="C84" s="335" t="s">
        <v>1359</v>
      </c>
      <c r="D84" s="335" t="s">
        <v>1266</v>
      </c>
      <c r="E84" s="335" t="s">
        <v>1339</v>
      </c>
      <c r="F84" s="335" t="s">
        <v>1173</v>
      </c>
      <c r="G84" s="335" t="s">
        <v>133</v>
      </c>
      <c r="H84" s="335" t="s">
        <v>1340</v>
      </c>
      <c r="I84" s="335">
        <v>1000</v>
      </c>
      <c r="J84" s="335" t="s">
        <v>108</v>
      </c>
      <c r="K84" s="335" t="s">
        <v>194</v>
      </c>
      <c r="L84" s="335" t="s">
        <v>1180</v>
      </c>
      <c r="M84" s="335" t="s">
        <v>113</v>
      </c>
      <c r="N84" s="335" t="s">
        <v>392</v>
      </c>
      <c r="O84" s="335" t="s">
        <v>1169</v>
      </c>
      <c r="P84" s="335">
        <v>0</v>
      </c>
      <c r="Q84" s="335" t="s">
        <v>133</v>
      </c>
      <c r="R84" s="335" t="s">
        <v>133</v>
      </c>
      <c r="S84" s="335" t="s">
        <v>1341</v>
      </c>
      <c r="T84" s="335" t="s">
        <v>133</v>
      </c>
      <c r="U84" s="335" t="s">
        <v>1360</v>
      </c>
      <c r="V84" s="335" t="s">
        <v>68</v>
      </c>
      <c r="W84" s="335" t="s">
        <v>68</v>
      </c>
      <c r="X84" s="335" t="s">
        <v>68</v>
      </c>
      <c r="Y84" s="335" t="s">
        <v>68</v>
      </c>
      <c r="Z84" s="335" t="s">
        <v>69</v>
      </c>
      <c r="AA84" s="335" t="s">
        <v>133</v>
      </c>
      <c r="AB84" s="335" t="s">
        <v>1284</v>
      </c>
      <c r="AC84" s="336">
        <v>30</v>
      </c>
      <c r="AD84" s="336">
        <v>0</v>
      </c>
      <c r="AE84" s="336">
        <v>0</v>
      </c>
      <c r="AF84" s="634">
        <v>48</v>
      </c>
      <c r="AG84" s="634">
        <f t="shared" si="5"/>
        <v>0</v>
      </c>
      <c r="AH84" s="635">
        <f t="shared" si="6"/>
        <v>48</v>
      </c>
      <c r="AI84" s="636">
        <f t="shared" si="4"/>
        <v>51.36</v>
      </c>
      <c r="AJ84" s="637"/>
    </row>
    <row r="85" spans="1:36" s="338" customFormat="1">
      <c r="A85" s="633">
        <v>43</v>
      </c>
      <c r="B85" s="335" t="s">
        <v>8</v>
      </c>
      <c r="C85" s="335" t="s">
        <v>1361</v>
      </c>
      <c r="D85" s="335" t="s">
        <v>1266</v>
      </c>
      <c r="E85" s="335" t="s">
        <v>1339</v>
      </c>
      <c r="F85" s="335" t="s">
        <v>1173</v>
      </c>
      <c r="G85" s="335" t="s">
        <v>133</v>
      </c>
      <c r="H85" s="335" t="s">
        <v>1340</v>
      </c>
      <c r="I85" s="335">
        <v>1000</v>
      </c>
      <c r="J85" s="335" t="s">
        <v>108</v>
      </c>
      <c r="K85" s="335" t="s">
        <v>194</v>
      </c>
      <c r="L85" s="335" t="s">
        <v>1180</v>
      </c>
      <c r="M85" s="335" t="s">
        <v>113</v>
      </c>
      <c r="N85" s="335" t="s">
        <v>392</v>
      </c>
      <c r="O85" s="335" t="s">
        <v>1169</v>
      </c>
      <c r="P85" s="335">
        <v>0</v>
      </c>
      <c r="Q85" s="335" t="s">
        <v>133</v>
      </c>
      <c r="R85" s="335" t="s">
        <v>133</v>
      </c>
      <c r="S85" s="335" t="s">
        <v>1341</v>
      </c>
      <c r="T85" s="335" t="s">
        <v>133</v>
      </c>
      <c r="U85" s="335" t="s">
        <v>1362</v>
      </c>
      <c r="V85" s="335" t="s">
        <v>68</v>
      </c>
      <c r="W85" s="335" t="s">
        <v>68</v>
      </c>
      <c r="X85" s="335" t="s">
        <v>68</v>
      </c>
      <c r="Y85" s="335" t="s">
        <v>68</v>
      </c>
      <c r="Z85" s="335" t="s">
        <v>69</v>
      </c>
      <c r="AA85" s="335" t="s">
        <v>133</v>
      </c>
      <c r="AB85" s="335" t="s">
        <v>1284</v>
      </c>
      <c r="AC85" s="336">
        <v>30</v>
      </c>
      <c r="AD85" s="336">
        <v>0</v>
      </c>
      <c r="AE85" s="336">
        <v>0</v>
      </c>
      <c r="AF85" s="634">
        <v>48</v>
      </c>
      <c r="AG85" s="634">
        <f t="shared" si="5"/>
        <v>0</v>
      </c>
      <c r="AH85" s="635">
        <f t="shared" si="6"/>
        <v>48</v>
      </c>
      <c r="AI85" s="636">
        <f t="shared" si="4"/>
        <v>51.36</v>
      </c>
      <c r="AJ85" s="637"/>
    </row>
    <row r="86" spans="1:36" s="338" customFormat="1">
      <c r="A86" s="633">
        <v>44</v>
      </c>
      <c r="B86" s="335" t="s">
        <v>8</v>
      </c>
      <c r="C86" s="335" t="s">
        <v>1363</v>
      </c>
      <c r="D86" s="335" t="s">
        <v>1266</v>
      </c>
      <c r="E86" s="335" t="s">
        <v>1339</v>
      </c>
      <c r="F86" s="335" t="s">
        <v>1173</v>
      </c>
      <c r="G86" s="335" t="s">
        <v>133</v>
      </c>
      <c r="H86" s="335" t="s">
        <v>5</v>
      </c>
      <c r="I86" s="335"/>
      <c r="J86" s="335" t="s">
        <v>108</v>
      </c>
      <c r="K86" s="335" t="s">
        <v>133</v>
      </c>
      <c r="L86" s="335" t="s">
        <v>133</v>
      </c>
      <c r="M86" s="335" t="s">
        <v>113</v>
      </c>
      <c r="N86" s="335" t="s">
        <v>392</v>
      </c>
      <c r="O86" s="335" t="s">
        <v>1169</v>
      </c>
      <c r="P86" s="335" t="s">
        <v>133</v>
      </c>
      <c r="Q86" s="335" t="s">
        <v>133</v>
      </c>
      <c r="R86" s="335" t="s">
        <v>133</v>
      </c>
      <c r="S86" s="335" t="s">
        <v>133</v>
      </c>
      <c r="T86" s="335" t="s">
        <v>133</v>
      </c>
      <c r="U86" s="335" t="s">
        <v>1364</v>
      </c>
      <c r="V86" s="335" t="s">
        <v>68</v>
      </c>
      <c r="W86" s="335" t="s">
        <v>68</v>
      </c>
      <c r="X86" s="335" t="s">
        <v>68</v>
      </c>
      <c r="Y86" s="335" t="s">
        <v>68</v>
      </c>
      <c r="Z86" s="335" t="s">
        <v>69</v>
      </c>
      <c r="AA86" s="335" t="s">
        <v>133</v>
      </c>
      <c r="AB86" s="335" t="s">
        <v>1284</v>
      </c>
      <c r="AC86" s="336">
        <v>30</v>
      </c>
      <c r="AD86" s="336">
        <v>0</v>
      </c>
      <c r="AE86" s="336">
        <v>0</v>
      </c>
      <c r="AF86" s="634">
        <v>48</v>
      </c>
      <c r="AG86" s="634">
        <v>0</v>
      </c>
      <c r="AH86" s="635">
        <f t="shared" si="6"/>
        <v>48</v>
      </c>
      <c r="AI86" s="636">
        <f t="shared" si="4"/>
        <v>51.36</v>
      </c>
      <c r="AJ86" s="637"/>
    </row>
    <row r="87" spans="1:36" s="338" customFormat="1">
      <c r="A87" s="633">
        <v>45</v>
      </c>
      <c r="B87" s="335" t="s">
        <v>8</v>
      </c>
      <c r="C87" s="335" t="s">
        <v>1365</v>
      </c>
      <c r="D87" s="335" t="s">
        <v>1266</v>
      </c>
      <c r="E87" s="335" t="s">
        <v>1339</v>
      </c>
      <c r="F87" s="335" t="s">
        <v>1173</v>
      </c>
      <c r="G87" s="335" t="s">
        <v>133</v>
      </c>
      <c r="H87" s="335" t="s">
        <v>5</v>
      </c>
      <c r="I87" s="335"/>
      <c r="J87" s="335" t="s">
        <v>108</v>
      </c>
      <c r="K87" s="335" t="s">
        <v>133</v>
      </c>
      <c r="L87" s="335" t="s">
        <v>133</v>
      </c>
      <c r="M87" s="335" t="s">
        <v>113</v>
      </c>
      <c r="N87" s="335" t="s">
        <v>392</v>
      </c>
      <c r="O87" s="335" t="s">
        <v>1169</v>
      </c>
      <c r="P87" s="335" t="s">
        <v>133</v>
      </c>
      <c r="Q87" s="335" t="s">
        <v>133</v>
      </c>
      <c r="R87" s="335" t="s">
        <v>133</v>
      </c>
      <c r="S87" s="335" t="s">
        <v>133</v>
      </c>
      <c r="T87" s="335" t="s">
        <v>133</v>
      </c>
      <c r="U87" s="335" t="s">
        <v>1366</v>
      </c>
      <c r="V87" s="335" t="s">
        <v>68</v>
      </c>
      <c r="W87" s="335" t="s">
        <v>68</v>
      </c>
      <c r="X87" s="335" t="s">
        <v>68</v>
      </c>
      <c r="Y87" s="335" t="s">
        <v>68</v>
      </c>
      <c r="Z87" s="335" t="s">
        <v>69</v>
      </c>
      <c r="AA87" s="335" t="s">
        <v>133</v>
      </c>
      <c r="AB87" s="335" t="s">
        <v>1284</v>
      </c>
      <c r="AC87" s="336">
        <v>30</v>
      </c>
      <c r="AD87" s="336">
        <v>0</v>
      </c>
      <c r="AE87" s="336">
        <v>0</v>
      </c>
      <c r="AF87" s="634">
        <v>48</v>
      </c>
      <c r="AG87" s="634">
        <v>0</v>
      </c>
      <c r="AH87" s="635">
        <f t="shared" si="6"/>
        <v>48</v>
      </c>
      <c r="AI87" s="636">
        <f t="shared" si="4"/>
        <v>51.36</v>
      </c>
      <c r="AJ87" s="637"/>
    </row>
    <row r="88" spans="1:36" s="338" customFormat="1">
      <c r="A88" s="633">
        <v>46</v>
      </c>
      <c r="B88" s="335" t="s">
        <v>8</v>
      </c>
      <c r="C88" s="335" t="s">
        <v>1367</v>
      </c>
      <c r="D88" s="335" t="s">
        <v>1266</v>
      </c>
      <c r="E88" s="335" t="s">
        <v>1339</v>
      </c>
      <c r="F88" s="335" t="s">
        <v>1173</v>
      </c>
      <c r="G88" s="335" t="s">
        <v>133</v>
      </c>
      <c r="H88" s="335" t="s">
        <v>5</v>
      </c>
      <c r="I88" s="335"/>
      <c r="J88" s="335" t="s">
        <v>108</v>
      </c>
      <c r="K88" s="335" t="s">
        <v>133</v>
      </c>
      <c r="L88" s="335" t="s">
        <v>133</v>
      </c>
      <c r="M88" s="335" t="s">
        <v>113</v>
      </c>
      <c r="N88" s="335" t="s">
        <v>392</v>
      </c>
      <c r="O88" s="335" t="s">
        <v>1169</v>
      </c>
      <c r="P88" s="335" t="s">
        <v>133</v>
      </c>
      <c r="Q88" s="335" t="s">
        <v>133</v>
      </c>
      <c r="R88" s="335" t="s">
        <v>133</v>
      </c>
      <c r="S88" s="335" t="s">
        <v>133</v>
      </c>
      <c r="T88" s="335" t="s">
        <v>133</v>
      </c>
      <c r="U88" s="335" t="s">
        <v>1368</v>
      </c>
      <c r="V88" s="335" t="s">
        <v>68</v>
      </c>
      <c r="W88" s="335" t="s">
        <v>68</v>
      </c>
      <c r="X88" s="335" t="s">
        <v>68</v>
      </c>
      <c r="Y88" s="335" t="s">
        <v>68</v>
      </c>
      <c r="Z88" s="335" t="s">
        <v>69</v>
      </c>
      <c r="AA88" s="335" t="s">
        <v>133</v>
      </c>
      <c r="AB88" s="335" t="s">
        <v>1284</v>
      </c>
      <c r="AC88" s="336">
        <v>30</v>
      </c>
      <c r="AD88" s="336">
        <v>0</v>
      </c>
      <c r="AE88" s="336">
        <v>0</v>
      </c>
      <c r="AF88" s="634">
        <v>48</v>
      </c>
      <c r="AG88" s="634">
        <v>0</v>
      </c>
      <c r="AH88" s="635">
        <f t="shared" si="6"/>
        <v>48</v>
      </c>
      <c r="AI88" s="636">
        <f t="shared" si="4"/>
        <v>51.36</v>
      </c>
      <c r="AJ88" s="637"/>
    </row>
    <row r="89" spans="1:36" s="338" customFormat="1">
      <c r="A89" s="633">
        <v>47</v>
      </c>
      <c r="B89" s="335" t="s">
        <v>8</v>
      </c>
      <c r="C89" s="335" t="s">
        <v>1369</v>
      </c>
      <c r="D89" s="335" t="s">
        <v>1266</v>
      </c>
      <c r="E89" s="335" t="s">
        <v>1312</v>
      </c>
      <c r="F89" s="335" t="s">
        <v>1189</v>
      </c>
      <c r="G89" s="335" t="s">
        <v>133</v>
      </c>
      <c r="H89" s="335" t="s">
        <v>1218</v>
      </c>
      <c r="I89" s="335">
        <v>2000</v>
      </c>
      <c r="J89" s="335" t="s">
        <v>108</v>
      </c>
      <c r="K89" s="335" t="s">
        <v>437</v>
      </c>
      <c r="L89" s="335" t="s">
        <v>1191</v>
      </c>
      <c r="M89" s="335" t="s">
        <v>113</v>
      </c>
      <c r="N89" s="335" t="s">
        <v>401</v>
      </c>
      <c r="O89" s="335" t="s">
        <v>1169</v>
      </c>
      <c r="P89" s="335">
        <v>0</v>
      </c>
      <c r="Q89" s="335" t="s">
        <v>133</v>
      </c>
      <c r="R89" s="335" t="s">
        <v>133</v>
      </c>
      <c r="S89" s="335" t="s">
        <v>1219</v>
      </c>
      <c r="T89" s="335" t="s">
        <v>133</v>
      </c>
      <c r="U89" s="335" t="s">
        <v>1370</v>
      </c>
      <c r="V89" s="335" t="s">
        <v>68</v>
      </c>
      <c r="W89" s="335" t="s">
        <v>68</v>
      </c>
      <c r="X89" s="335" t="s">
        <v>68</v>
      </c>
      <c r="Y89" s="335" t="s">
        <v>68</v>
      </c>
      <c r="Z89" s="335" t="s">
        <v>69</v>
      </c>
      <c r="AA89" s="335" t="s">
        <v>133</v>
      </c>
      <c r="AB89" s="335" t="s">
        <v>1224</v>
      </c>
      <c r="AC89" s="336">
        <v>30</v>
      </c>
      <c r="AD89" s="336">
        <v>0</v>
      </c>
      <c r="AE89" s="336">
        <v>0</v>
      </c>
      <c r="AF89" s="634">
        <v>48</v>
      </c>
      <c r="AG89" s="634">
        <f t="shared" ref="AG89:AG107" si="7">AF89*(1-(0.95^0*0.9^0*0.8^0*0.7^0*0.65^0*0.93^0*0.93^0*1^0))</f>
        <v>0</v>
      </c>
      <c r="AH89" s="635">
        <f t="shared" si="6"/>
        <v>48</v>
      </c>
      <c r="AI89" s="636">
        <f t="shared" si="4"/>
        <v>51.36</v>
      </c>
      <c r="AJ89" s="637"/>
    </row>
    <row r="90" spans="1:36" s="338" customFormat="1">
      <c r="A90" s="633">
        <v>48</v>
      </c>
      <c r="B90" s="335" t="s">
        <v>8</v>
      </c>
      <c r="C90" s="335" t="s">
        <v>1371</v>
      </c>
      <c r="D90" s="335" t="s">
        <v>1266</v>
      </c>
      <c r="E90" s="335" t="s">
        <v>1312</v>
      </c>
      <c r="F90" s="335" t="s">
        <v>1189</v>
      </c>
      <c r="G90" s="335" t="s">
        <v>133</v>
      </c>
      <c r="H90" s="335" t="s">
        <v>1218</v>
      </c>
      <c r="I90" s="335">
        <v>2000</v>
      </c>
      <c r="J90" s="335" t="s">
        <v>108</v>
      </c>
      <c r="K90" s="335" t="s">
        <v>437</v>
      </c>
      <c r="L90" s="335" t="s">
        <v>1191</v>
      </c>
      <c r="M90" s="335" t="s">
        <v>113</v>
      </c>
      <c r="N90" s="335" t="s">
        <v>401</v>
      </c>
      <c r="O90" s="335" t="s">
        <v>1169</v>
      </c>
      <c r="P90" s="335">
        <v>0</v>
      </c>
      <c r="Q90" s="335" t="s">
        <v>133</v>
      </c>
      <c r="R90" s="335" t="s">
        <v>133</v>
      </c>
      <c r="S90" s="335" t="s">
        <v>1219</v>
      </c>
      <c r="T90" s="335" t="s">
        <v>133</v>
      </c>
      <c r="U90" s="335" t="s">
        <v>1372</v>
      </c>
      <c r="V90" s="335" t="s">
        <v>68</v>
      </c>
      <c r="W90" s="335" t="s">
        <v>68</v>
      </c>
      <c r="X90" s="335" t="s">
        <v>68</v>
      </c>
      <c r="Y90" s="335" t="s">
        <v>68</v>
      </c>
      <c r="Z90" s="335" t="s">
        <v>69</v>
      </c>
      <c r="AA90" s="335" t="s">
        <v>133</v>
      </c>
      <c r="AB90" s="335" t="s">
        <v>1224</v>
      </c>
      <c r="AC90" s="336">
        <v>30</v>
      </c>
      <c r="AD90" s="336">
        <v>0</v>
      </c>
      <c r="AE90" s="336">
        <v>0</v>
      </c>
      <c r="AF90" s="634">
        <v>48</v>
      </c>
      <c r="AG90" s="634">
        <f t="shared" si="7"/>
        <v>0</v>
      </c>
      <c r="AH90" s="635">
        <f t="shared" si="6"/>
        <v>48</v>
      </c>
      <c r="AI90" s="636">
        <f t="shared" si="4"/>
        <v>51.36</v>
      </c>
      <c r="AJ90" s="637"/>
    </row>
    <row r="91" spans="1:36" s="338" customFormat="1">
      <c r="A91" s="633">
        <v>49</v>
      </c>
      <c r="B91" s="335" t="s">
        <v>8</v>
      </c>
      <c r="C91" s="335" t="s">
        <v>1373</v>
      </c>
      <c r="D91" s="335" t="s">
        <v>1266</v>
      </c>
      <c r="E91" s="335" t="s">
        <v>1312</v>
      </c>
      <c r="F91" s="335" t="s">
        <v>1189</v>
      </c>
      <c r="G91" s="335" t="s">
        <v>133</v>
      </c>
      <c r="H91" s="335" t="s">
        <v>1218</v>
      </c>
      <c r="I91" s="335">
        <v>2000</v>
      </c>
      <c r="J91" s="335" t="s">
        <v>108</v>
      </c>
      <c r="K91" s="335" t="s">
        <v>437</v>
      </c>
      <c r="L91" s="335" t="s">
        <v>1191</v>
      </c>
      <c r="M91" s="335" t="s">
        <v>113</v>
      </c>
      <c r="N91" s="335" t="s">
        <v>401</v>
      </c>
      <c r="O91" s="335" t="s">
        <v>1169</v>
      </c>
      <c r="P91" s="335">
        <v>0</v>
      </c>
      <c r="Q91" s="335" t="s">
        <v>133</v>
      </c>
      <c r="R91" s="335" t="s">
        <v>133</v>
      </c>
      <c r="S91" s="335" t="s">
        <v>1219</v>
      </c>
      <c r="T91" s="335" t="s">
        <v>133</v>
      </c>
      <c r="U91" s="335" t="s">
        <v>1374</v>
      </c>
      <c r="V91" s="335" t="s">
        <v>68</v>
      </c>
      <c r="W91" s="335" t="s">
        <v>68</v>
      </c>
      <c r="X91" s="335" t="s">
        <v>68</v>
      </c>
      <c r="Y91" s="335" t="s">
        <v>68</v>
      </c>
      <c r="Z91" s="335" t="s">
        <v>69</v>
      </c>
      <c r="AA91" s="335" t="s">
        <v>133</v>
      </c>
      <c r="AB91" s="335" t="s">
        <v>1224</v>
      </c>
      <c r="AC91" s="336">
        <v>30</v>
      </c>
      <c r="AD91" s="336">
        <v>0</v>
      </c>
      <c r="AE91" s="336">
        <v>0</v>
      </c>
      <c r="AF91" s="634">
        <v>48</v>
      </c>
      <c r="AG91" s="634">
        <f t="shared" si="7"/>
        <v>0</v>
      </c>
      <c r="AH91" s="635">
        <f t="shared" si="6"/>
        <v>48</v>
      </c>
      <c r="AI91" s="636">
        <f t="shared" si="4"/>
        <v>51.36</v>
      </c>
      <c r="AJ91" s="637"/>
    </row>
    <row r="92" spans="1:36" s="338" customFormat="1">
      <c r="A92" s="633">
        <v>50</v>
      </c>
      <c r="B92" s="335" t="s">
        <v>8</v>
      </c>
      <c r="C92" s="335" t="s">
        <v>1375</v>
      </c>
      <c r="D92" s="335" t="s">
        <v>1266</v>
      </c>
      <c r="E92" s="335" t="s">
        <v>1312</v>
      </c>
      <c r="F92" s="335" t="s">
        <v>1189</v>
      </c>
      <c r="G92" s="335" t="s">
        <v>133</v>
      </c>
      <c r="H92" s="335" t="s">
        <v>1218</v>
      </c>
      <c r="I92" s="335">
        <v>2000</v>
      </c>
      <c r="J92" s="335" t="s">
        <v>108</v>
      </c>
      <c r="K92" s="335" t="s">
        <v>437</v>
      </c>
      <c r="L92" s="335" t="s">
        <v>1191</v>
      </c>
      <c r="M92" s="335" t="s">
        <v>113</v>
      </c>
      <c r="N92" s="335" t="s">
        <v>401</v>
      </c>
      <c r="O92" s="335" t="s">
        <v>1169</v>
      </c>
      <c r="P92" s="335">
        <v>0</v>
      </c>
      <c r="Q92" s="335" t="s">
        <v>133</v>
      </c>
      <c r="R92" s="335" t="s">
        <v>133</v>
      </c>
      <c r="S92" s="335" t="s">
        <v>1219</v>
      </c>
      <c r="T92" s="335" t="s">
        <v>133</v>
      </c>
      <c r="U92" s="335" t="s">
        <v>1376</v>
      </c>
      <c r="V92" s="335" t="s">
        <v>68</v>
      </c>
      <c r="W92" s="335" t="s">
        <v>68</v>
      </c>
      <c r="X92" s="335" t="s">
        <v>68</v>
      </c>
      <c r="Y92" s="335" t="s">
        <v>68</v>
      </c>
      <c r="Z92" s="335" t="s">
        <v>69</v>
      </c>
      <c r="AA92" s="335" t="s">
        <v>133</v>
      </c>
      <c r="AB92" s="335" t="s">
        <v>1224</v>
      </c>
      <c r="AC92" s="336">
        <v>30</v>
      </c>
      <c r="AD92" s="336">
        <v>0</v>
      </c>
      <c r="AE92" s="336">
        <v>0</v>
      </c>
      <c r="AF92" s="634">
        <v>48</v>
      </c>
      <c r="AG92" s="634">
        <f t="shared" si="7"/>
        <v>0</v>
      </c>
      <c r="AH92" s="635">
        <f t="shared" si="6"/>
        <v>48</v>
      </c>
      <c r="AI92" s="636">
        <f t="shared" si="4"/>
        <v>51.36</v>
      </c>
      <c r="AJ92" s="637"/>
    </row>
    <row r="93" spans="1:36" s="338" customFormat="1">
      <c r="A93" s="633">
        <v>51</v>
      </c>
      <c r="B93" s="335" t="s">
        <v>8</v>
      </c>
      <c r="C93" s="335" t="s">
        <v>1377</v>
      </c>
      <c r="D93" s="335" t="s">
        <v>1266</v>
      </c>
      <c r="E93" s="335" t="s">
        <v>1312</v>
      </c>
      <c r="F93" s="335" t="s">
        <v>1189</v>
      </c>
      <c r="G93" s="335" t="s">
        <v>133</v>
      </c>
      <c r="H93" s="335" t="s">
        <v>1218</v>
      </c>
      <c r="I93" s="335">
        <v>2000</v>
      </c>
      <c r="J93" s="335" t="s">
        <v>108</v>
      </c>
      <c r="K93" s="335" t="s">
        <v>437</v>
      </c>
      <c r="L93" s="335" t="s">
        <v>1191</v>
      </c>
      <c r="M93" s="335" t="s">
        <v>113</v>
      </c>
      <c r="N93" s="335" t="s">
        <v>401</v>
      </c>
      <c r="O93" s="335" t="s">
        <v>1169</v>
      </c>
      <c r="P93" s="335">
        <v>0</v>
      </c>
      <c r="Q93" s="335" t="s">
        <v>133</v>
      </c>
      <c r="R93" s="335" t="s">
        <v>133</v>
      </c>
      <c r="S93" s="335" t="s">
        <v>1219</v>
      </c>
      <c r="T93" s="335" t="s">
        <v>133</v>
      </c>
      <c r="U93" s="335" t="s">
        <v>1378</v>
      </c>
      <c r="V93" s="335" t="s">
        <v>68</v>
      </c>
      <c r="W93" s="335" t="s">
        <v>68</v>
      </c>
      <c r="X93" s="335" t="s">
        <v>68</v>
      </c>
      <c r="Y93" s="335" t="s">
        <v>68</v>
      </c>
      <c r="Z93" s="335" t="s">
        <v>69</v>
      </c>
      <c r="AA93" s="335" t="s">
        <v>133</v>
      </c>
      <c r="AB93" s="335" t="s">
        <v>1224</v>
      </c>
      <c r="AC93" s="336">
        <v>30</v>
      </c>
      <c r="AD93" s="336">
        <v>0</v>
      </c>
      <c r="AE93" s="336">
        <v>0</v>
      </c>
      <c r="AF93" s="634">
        <v>48</v>
      </c>
      <c r="AG93" s="634">
        <f t="shared" si="7"/>
        <v>0</v>
      </c>
      <c r="AH93" s="635">
        <f t="shared" si="6"/>
        <v>48</v>
      </c>
      <c r="AI93" s="636">
        <f t="shared" si="4"/>
        <v>51.36</v>
      </c>
      <c r="AJ93" s="637"/>
    </row>
    <row r="94" spans="1:36" s="338" customFormat="1">
      <c r="A94" s="633">
        <v>52</v>
      </c>
      <c r="B94" s="335" t="s">
        <v>8</v>
      </c>
      <c r="C94" s="335" t="s">
        <v>1379</v>
      </c>
      <c r="D94" s="335" t="s">
        <v>1266</v>
      </c>
      <c r="E94" s="335" t="s">
        <v>1312</v>
      </c>
      <c r="F94" s="335" t="s">
        <v>1189</v>
      </c>
      <c r="G94" s="335" t="s">
        <v>133</v>
      </c>
      <c r="H94" s="335" t="s">
        <v>1218</v>
      </c>
      <c r="I94" s="335">
        <v>2000</v>
      </c>
      <c r="J94" s="335" t="s">
        <v>108</v>
      </c>
      <c r="K94" s="335" t="s">
        <v>437</v>
      </c>
      <c r="L94" s="335" t="s">
        <v>1191</v>
      </c>
      <c r="M94" s="335" t="s">
        <v>113</v>
      </c>
      <c r="N94" s="335" t="s">
        <v>401</v>
      </c>
      <c r="O94" s="335" t="s">
        <v>1169</v>
      </c>
      <c r="P94" s="335">
        <v>0</v>
      </c>
      <c r="Q94" s="335" t="s">
        <v>133</v>
      </c>
      <c r="R94" s="335" t="s">
        <v>133</v>
      </c>
      <c r="S94" s="335" t="s">
        <v>1219</v>
      </c>
      <c r="T94" s="335" t="s">
        <v>133</v>
      </c>
      <c r="U94" s="335" t="s">
        <v>1380</v>
      </c>
      <c r="V94" s="335" t="s">
        <v>68</v>
      </c>
      <c r="W94" s="335" t="s">
        <v>68</v>
      </c>
      <c r="X94" s="335" t="s">
        <v>68</v>
      </c>
      <c r="Y94" s="335" t="s">
        <v>68</v>
      </c>
      <c r="Z94" s="335" t="s">
        <v>69</v>
      </c>
      <c r="AA94" s="335" t="s">
        <v>133</v>
      </c>
      <c r="AB94" s="335" t="s">
        <v>1224</v>
      </c>
      <c r="AC94" s="336">
        <v>30</v>
      </c>
      <c r="AD94" s="336">
        <v>0</v>
      </c>
      <c r="AE94" s="336">
        <v>0</v>
      </c>
      <c r="AF94" s="634">
        <v>48</v>
      </c>
      <c r="AG94" s="634">
        <f t="shared" si="7"/>
        <v>0</v>
      </c>
      <c r="AH94" s="635">
        <f t="shared" si="6"/>
        <v>48</v>
      </c>
      <c r="AI94" s="636">
        <f t="shared" si="4"/>
        <v>51.36</v>
      </c>
      <c r="AJ94" s="637"/>
    </row>
    <row r="95" spans="1:36" s="338" customFormat="1">
      <c r="A95" s="633">
        <v>53</v>
      </c>
      <c r="B95" s="335" t="s">
        <v>8</v>
      </c>
      <c r="C95" s="335" t="s">
        <v>1381</v>
      </c>
      <c r="D95" s="335" t="s">
        <v>1266</v>
      </c>
      <c r="E95" s="335" t="s">
        <v>1309</v>
      </c>
      <c r="F95" s="335" t="s">
        <v>1189</v>
      </c>
      <c r="G95" s="335" t="s">
        <v>133</v>
      </c>
      <c r="H95" s="335" t="s">
        <v>1218</v>
      </c>
      <c r="I95" s="335">
        <v>2000</v>
      </c>
      <c r="J95" s="335" t="s">
        <v>108</v>
      </c>
      <c r="K95" s="335" t="s">
        <v>437</v>
      </c>
      <c r="L95" s="335" t="s">
        <v>1191</v>
      </c>
      <c r="M95" s="335" t="s">
        <v>113</v>
      </c>
      <c r="N95" s="335" t="s">
        <v>401</v>
      </c>
      <c r="O95" s="335" t="s">
        <v>1169</v>
      </c>
      <c r="P95" s="335">
        <v>0</v>
      </c>
      <c r="Q95" s="335" t="s">
        <v>133</v>
      </c>
      <c r="R95" s="335" t="s">
        <v>133</v>
      </c>
      <c r="S95" s="335" t="s">
        <v>1219</v>
      </c>
      <c r="T95" s="335" t="s">
        <v>133</v>
      </c>
      <c r="U95" s="335" t="s">
        <v>1382</v>
      </c>
      <c r="V95" s="335" t="s">
        <v>68</v>
      </c>
      <c r="W95" s="335" t="s">
        <v>68</v>
      </c>
      <c r="X95" s="335" t="s">
        <v>68</v>
      </c>
      <c r="Y95" s="335" t="s">
        <v>68</v>
      </c>
      <c r="Z95" s="335" t="s">
        <v>69</v>
      </c>
      <c r="AA95" s="335" t="s">
        <v>133</v>
      </c>
      <c r="AB95" s="335" t="s">
        <v>1224</v>
      </c>
      <c r="AC95" s="336">
        <v>30</v>
      </c>
      <c r="AD95" s="336">
        <v>0</v>
      </c>
      <c r="AE95" s="336">
        <v>0</v>
      </c>
      <c r="AF95" s="634">
        <v>48</v>
      </c>
      <c r="AG95" s="634">
        <f t="shared" si="7"/>
        <v>0</v>
      </c>
      <c r="AH95" s="635">
        <f t="shared" si="6"/>
        <v>48</v>
      </c>
      <c r="AI95" s="636">
        <f t="shared" si="4"/>
        <v>51.36</v>
      </c>
      <c r="AJ95" s="637"/>
    </row>
    <row r="96" spans="1:36" s="338" customFormat="1">
      <c r="A96" s="633">
        <v>54</v>
      </c>
      <c r="B96" s="335" t="s">
        <v>8</v>
      </c>
      <c r="C96" s="335" t="s">
        <v>1383</v>
      </c>
      <c r="D96" s="335" t="s">
        <v>1266</v>
      </c>
      <c r="E96" s="335" t="s">
        <v>1309</v>
      </c>
      <c r="F96" s="335" t="s">
        <v>1189</v>
      </c>
      <c r="G96" s="335" t="s">
        <v>133</v>
      </c>
      <c r="H96" s="335" t="s">
        <v>1218</v>
      </c>
      <c r="I96" s="335">
        <v>2000</v>
      </c>
      <c r="J96" s="335" t="s">
        <v>108</v>
      </c>
      <c r="K96" s="335" t="s">
        <v>437</v>
      </c>
      <c r="L96" s="335" t="s">
        <v>1191</v>
      </c>
      <c r="M96" s="335" t="s">
        <v>113</v>
      </c>
      <c r="N96" s="335" t="s">
        <v>401</v>
      </c>
      <c r="O96" s="335" t="s">
        <v>1169</v>
      </c>
      <c r="P96" s="335">
        <v>0</v>
      </c>
      <c r="Q96" s="335" t="s">
        <v>133</v>
      </c>
      <c r="R96" s="335" t="s">
        <v>133</v>
      </c>
      <c r="S96" s="335" t="s">
        <v>1219</v>
      </c>
      <c r="T96" s="335" t="s">
        <v>133</v>
      </c>
      <c r="U96" s="335" t="s">
        <v>1384</v>
      </c>
      <c r="V96" s="335" t="s">
        <v>68</v>
      </c>
      <c r="W96" s="335" t="s">
        <v>68</v>
      </c>
      <c r="X96" s="335" t="s">
        <v>68</v>
      </c>
      <c r="Y96" s="335" t="s">
        <v>68</v>
      </c>
      <c r="Z96" s="335" t="s">
        <v>69</v>
      </c>
      <c r="AA96" s="335" t="s">
        <v>133</v>
      </c>
      <c r="AB96" s="335" t="s">
        <v>1224</v>
      </c>
      <c r="AC96" s="336">
        <v>30</v>
      </c>
      <c r="AD96" s="336">
        <v>0</v>
      </c>
      <c r="AE96" s="336">
        <v>0</v>
      </c>
      <c r="AF96" s="634">
        <v>48</v>
      </c>
      <c r="AG96" s="634">
        <f t="shared" si="7"/>
        <v>0</v>
      </c>
      <c r="AH96" s="635">
        <f t="shared" si="6"/>
        <v>48</v>
      </c>
      <c r="AI96" s="636">
        <f t="shared" si="4"/>
        <v>51.36</v>
      </c>
      <c r="AJ96" s="637"/>
    </row>
    <row r="97" spans="1:37" s="338" customFormat="1">
      <c r="A97" s="633">
        <v>55</v>
      </c>
      <c r="B97" s="335" t="s">
        <v>8</v>
      </c>
      <c r="C97" s="335" t="s">
        <v>1385</v>
      </c>
      <c r="D97" s="335" t="s">
        <v>1266</v>
      </c>
      <c r="E97" s="335" t="s">
        <v>1312</v>
      </c>
      <c r="F97" s="335" t="s">
        <v>1189</v>
      </c>
      <c r="G97" s="335" t="s">
        <v>133</v>
      </c>
      <c r="H97" s="335" t="s">
        <v>1218</v>
      </c>
      <c r="I97" s="335">
        <v>2000</v>
      </c>
      <c r="J97" s="335" t="s">
        <v>108</v>
      </c>
      <c r="K97" s="335" t="s">
        <v>437</v>
      </c>
      <c r="L97" s="335" t="s">
        <v>1191</v>
      </c>
      <c r="M97" s="335" t="s">
        <v>113</v>
      </c>
      <c r="N97" s="335" t="s">
        <v>401</v>
      </c>
      <c r="O97" s="335" t="s">
        <v>1169</v>
      </c>
      <c r="P97" s="335">
        <v>0</v>
      </c>
      <c r="Q97" s="335" t="s">
        <v>133</v>
      </c>
      <c r="R97" s="335" t="s">
        <v>133</v>
      </c>
      <c r="S97" s="335" t="s">
        <v>1219</v>
      </c>
      <c r="T97" s="335" t="s">
        <v>133</v>
      </c>
      <c r="U97" s="335" t="s">
        <v>1386</v>
      </c>
      <c r="V97" s="335" t="s">
        <v>68</v>
      </c>
      <c r="W97" s="335" t="s">
        <v>68</v>
      </c>
      <c r="X97" s="335" t="s">
        <v>68</v>
      </c>
      <c r="Y97" s="335" t="s">
        <v>68</v>
      </c>
      <c r="Z97" s="335" t="s">
        <v>69</v>
      </c>
      <c r="AA97" s="335" t="s">
        <v>133</v>
      </c>
      <c r="AB97" s="335" t="s">
        <v>1224</v>
      </c>
      <c r="AC97" s="336">
        <v>30</v>
      </c>
      <c r="AD97" s="336">
        <v>0</v>
      </c>
      <c r="AE97" s="336">
        <v>0</v>
      </c>
      <c r="AF97" s="634">
        <v>48</v>
      </c>
      <c r="AG97" s="634">
        <f t="shared" si="7"/>
        <v>0</v>
      </c>
      <c r="AH97" s="635">
        <f t="shared" si="6"/>
        <v>48</v>
      </c>
      <c r="AI97" s="636">
        <f t="shared" si="4"/>
        <v>51.36</v>
      </c>
      <c r="AJ97" s="637"/>
    </row>
    <row r="98" spans="1:37" s="338" customFormat="1">
      <c r="A98" s="633">
        <v>56</v>
      </c>
      <c r="B98" s="335" t="s">
        <v>8</v>
      </c>
      <c r="C98" s="335" t="s">
        <v>1387</v>
      </c>
      <c r="D98" s="335" t="s">
        <v>1266</v>
      </c>
      <c r="E98" s="335" t="s">
        <v>304</v>
      </c>
      <c r="F98" s="335" t="s">
        <v>1189</v>
      </c>
      <c r="G98" s="335" t="s">
        <v>133</v>
      </c>
      <c r="H98" s="335" t="s">
        <v>1218</v>
      </c>
      <c r="I98" s="335">
        <v>2000</v>
      </c>
      <c r="J98" s="335" t="s">
        <v>108</v>
      </c>
      <c r="K98" s="335" t="s">
        <v>437</v>
      </c>
      <c r="L98" s="335" t="s">
        <v>1191</v>
      </c>
      <c r="M98" s="335" t="s">
        <v>113</v>
      </c>
      <c r="N98" s="335" t="s">
        <v>401</v>
      </c>
      <c r="O98" s="335" t="s">
        <v>1169</v>
      </c>
      <c r="P98" s="335">
        <v>0</v>
      </c>
      <c r="Q98" s="335" t="s">
        <v>133</v>
      </c>
      <c r="R98" s="335" t="s">
        <v>133</v>
      </c>
      <c r="S98" s="335" t="s">
        <v>1219</v>
      </c>
      <c r="T98" s="335" t="s">
        <v>133</v>
      </c>
      <c r="U98" s="335" t="s">
        <v>1388</v>
      </c>
      <c r="V98" s="335" t="s">
        <v>68</v>
      </c>
      <c r="W98" s="335" t="s">
        <v>68</v>
      </c>
      <c r="X98" s="335" t="s">
        <v>68</v>
      </c>
      <c r="Y98" s="335" t="s">
        <v>68</v>
      </c>
      <c r="Z98" s="335" t="s">
        <v>69</v>
      </c>
      <c r="AA98" s="335" t="s">
        <v>133</v>
      </c>
      <c r="AB98" s="335" t="s">
        <v>1224</v>
      </c>
      <c r="AC98" s="336">
        <v>30</v>
      </c>
      <c r="AD98" s="336">
        <v>0</v>
      </c>
      <c r="AE98" s="336">
        <v>0</v>
      </c>
      <c r="AF98" s="634">
        <v>48</v>
      </c>
      <c r="AG98" s="634">
        <f t="shared" si="7"/>
        <v>0</v>
      </c>
      <c r="AH98" s="635">
        <f t="shared" si="6"/>
        <v>48</v>
      </c>
      <c r="AI98" s="636">
        <f t="shared" si="4"/>
        <v>51.36</v>
      </c>
      <c r="AJ98" s="637"/>
    </row>
    <row r="99" spans="1:37" s="338" customFormat="1">
      <c r="A99" s="633">
        <v>57</v>
      </c>
      <c r="B99" s="335" t="s">
        <v>8</v>
      </c>
      <c r="C99" s="335" t="s">
        <v>1389</v>
      </c>
      <c r="D99" s="335" t="s">
        <v>1266</v>
      </c>
      <c r="E99" s="335" t="s">
        <v>1312</v>
      </c>
      <c r="F99" s="335" t="s">
        <v>1189</v>
      </c>
      <c r="G99" s="335" t="s">
        <v>133</v>
      </c>
      <c r="H99" s="335" t="s">
        <v>1218</v>
      </c>
      <c r="I99" s="335">
        <v>2000</v>
      </c>
      <c r="J99" s="335" t="s">
        <v>108</v>
      </c>
      <c r="K99" s="335" t="s">
        <v>437</v>
      </c>
      <c r="L99" s="335" t="s">
        <v>1191</v>
      </c>
      <c r="M99" s="335" t="s">
        <v>113</v>
      </c>
      <c r="N99" s="335" t="s">
        <v>401</v>
      </c>
      <c r="O99" s="335" t="s">
        <v>1169</v>
      </c>
      <c r="P99" s="335">
        <v>0</v>
      </c>
      <c r="Q99" s="335" t="s">
        <v>133</v>
      </c>
      <c r="R99" s="335" t="s">
        <v>133</v>
      </c>
      <c r="S99" s="335" t="s">
        <v>1219</v>
      </c>
      <c r="T99" s="335" t="s">
        <v>133</v>
      </c>
      <c r="U99" s="335" t="s">
        <v>1390</v>
      </c>
      <c r="V99" s="335" t="s">
        <v>68</v>
      </c>
      <c r="W99" s="335" t="s">
        <v>68</v>
      </c>
      <c r="X99" s="335" t="s">
        <v>68</v>
      </c>
      <c r="Y99" s="335" t="s">
        <v>68</v>
      </c>
      <c r="Z99" s="335" t="s">
        <v>69</v>
      </c>
      <c r="AA99" s="335" t="s">
        <v>133</v>
      </c>
      <c r="AB99" s="335" t="s">
        <v>1224</v>
      </c>
      <c r="AC99" s="336">
        <v>30</v>
      </c>
      <c r="AD99" s="336">
        <v>0</v>
      </c>
      <c r="AE99" s="336">
        <v>0</v>
      </c>
      <c r="AF99" s="634">
        <v>48</v>
      </c>
      <c r="AG99" s="634">
        <f t="shared" si="7"/>
        <v>0</v>
      </c>
      <c r="AH99" s="635">
        <f t="shared" si="6"/>
        <v>48</v>
      </c>
      <c r="AI99" s="636">
        <f t="shared" si="4"/>
        <v>51.36</v>
      </c>
      <c r="AJ99" s="637"/>
    </row>
    <row r="100" spans="1:37" s="338" customFormat="1">
      <c r="A100" s="633">
        <v>58</v>
      </c>
      <c r="B100" s="335" t="s">
        <v>8</v>
      </c>
      <c r="C100" s="335" t="s">
        <v>1391</v>
      </c>
      <c r="D100" s="335" t="s">
        <v>1266</v>
      </c>
      <c r="E100" s="335" t="s">
        <v>1312</v>
      </c>
      <c r="F100" s="335" t="s">
        <v>1189</v>
      </c>
      <c r="G100" s="335" t="s">
        <v>133</v>
      </c>
      <c r="H100" s="335" t="s">
        <v>1218</v>
      </c>
      <c r="I100" s="335">
        <v>2000</v>
      </c>
      <c r="J100" s="335" t="s">
        <v>108</v>
      </c>
      <c r="K100" s="335" t="s">
        <v>437</v>
      </c>
      <c r="L100" s="335" t="s">
        <v>1191</v>
      </c>
      <c r="M100" s="335" t="s">
        <v>113</v>
      </c>
      <c r="N100" s="335" t="s">
        <v>401</v>
      </c>
      <c r="O100" s="335" t="s">
        <v>1169</v>
      </c>
      <c r="P100" s="335">
        <v>0</v>
      </c>
      <c r="Q100" s="335" t="s">
        <v>133</v>
      </c>
      <c r="R100" s="335" t="s">
        <v>133</v>
      </c>
      <c r="S100" s="335" t="s">
        <v>1219</v>
      </c>
      <c r="T100" s="335" t="s">
        <v>133</v>
      </c>
      <c r="U100" s="335" t="s">
        <v>1392</v>
      </c>
      <c r="V100" s="335" t="s">
        <v>68</v>
      </c>
      <c r="W100" s="335" t="s">
        <v>68</v>
      </c>
      <c r="X100" s="335" t="s">
        <v>68</v>
      </c>
      <c r="Y100" s="335" t="s">
        <v>68</v>
      </c>
      <c r="Z100" s="335" t="s">
        <v>69</v>
      </c>
      <c r="AA100" s="335" t="s">
        <v>133</v>
      </c>
      <c r="AB100" s="335" t="s">
        <v>1224</v>
      </c>
      <c r="AC100" s="336">
        <v>30</v>
      </c>
      <c r="AD100" s="336">
        <v>0</v>
      </c>
      <c r="AE100" s="336">
        <v>0</v>
      </c>
      <c r="AF100" s="634">
        <v>48</v>
      </c>
      <c r="AG100" s="634">
        <f t="shared" si="7"/>
        <v>0</v>
      </c>
      <c r="AH100" s="635">
        <f t="shared" si="6"/>
        <v>48</v>
      </c>
      <c r="AI100" s="636">
        <f t="shared" si="4"/>
        <v>51.36</v>
      </c>
      <c r="AJ100" s="637"/>
    </row>
    <row r="101" spans="1:37" s="338" customFormat="1">
      <c r="A101" s="633">
        <v>59</v>
      </c>
      <c r="B101" s="335" t="s">
        <v>8</v>
      </c>
      <c r="C101" s="335" t="s">
        <v>1393</v>
      </c>
      <c r="D101" s="335" t="s">
        <v>1266</v>
      </c>
      <c r="E101" s="335" t="s">
        <v>1312</v>
      </c>
      <c r="F101" s="335" t="s">
        <v>1189</v>
      </c>
      <c r="G101" s="335" t="s">
        <v>133</v>
      </c>
      <c r="H101" s="335" t="s">
        <v>1218</v>
      </c>
      <c r="I101" s="335">
        <v>2000</v>
      </c>
      <c r="J101" s="335" t="s">
        <v>108</v>
      </c>
      <c r="K101" s="335" t="s">
        <v>437</v>
      </c>
      <c r="L101" s="335" t="s">
        <v>1191</v>
      </c>
      <c r="M101" s="335" t="s">
        <v>113</v>
      </c>
      <c r="N101" s="335" t="s">
        <v>401</v>
      </c>
      <c r="O101" s="335" t="s">
        <v>1169</v>
      </c>
      <c r="P101" s="335">
        <v>0</v>
      </c>
      <c r="Q101" s="335" t="s">
        <v>133</v>
      </c>
      <c r="R101" s="335" t="s">
        <v>133</v>
      </c>
      <c r="S101" s="335" t="s">
        <v>1219</v>
      </c>
      <c r="T101" s="335" t="s">
        <v>133</v>
      </c>
      <c r="U101" s="335" t="s">
        <v>1394</v>
      </c>
      <c r="V101" s="335" t="s">
        <v>68</v>
      </c>
      <c r="W101" s="335" t="s">
        <v>68</v>
      </c>
      <c r="X101" s="335" t="s">
        <v>68</v>
      </c>
      <c r="Y101" s="335" t="s">
        <v>68</v>
      </c>
      <c r="Z101" s="335" t="s">
        <v>69</v>
      </c>
      <c r="AA101" s="335" t="s">
        <v>133</v>
      </c>
      <c r="AB101" s="335" t="s">
        <v>1224</v>
      </c>
      <c r="AC101" s="336">
        <v>30</v>
      </c>
      <c r="AD101" s="336">
        <v>0</v>
      </c>
      <c r="AE101" s="336">
        <v>0</v>
      </c>
      <c r="AF101" s="634">
        <v>48</v>
      </c>
      <c r="AG101" s="634">
        <f t="shared" si="7"/>
        <v>0</v>
      </c>
      <c r="AH101" s="635">
        <f t="shared" si="6"/>
        <v>48</v>
      </c>
      <c r="AI101" s="636">
        <f t="shared" si="4"/>
        <v>51.36</v>
      </c>
      <c r="AJ101" s="637"/>
    </row>
    <row r="102" spans="1:37" s="338" customFormat="1">
      <c r="A102" s="633">
        <v>60</v>
      </c>
      <c r="B102" s="335" t="s">
        <v>8</v>
      </c>
      <c r="C102" s="335" t="s">
        <v>1395</v>
      </c>
      <c r="D102" s="335" t="s">
        <v>1266</v>
      </c>
      <c r="E102" s="335" t="s">
        <v>1312</v>
      </c>
      <c r="F102" s="335" t="s">
        <v>1189</v>
      </c>
      <c r="G102" s="335" t="s">
        <v>133</v>
      </c>
      <c r="H102" s="335" t="s">
        <v>1218</v>
      </c>
      <c r="I102" s="335">
        <v>2000</v>
      </c>
      <c r="J102" s="335" t="s">
        <v>108</v>
      </c>
      <c r="K102" s="335" t="s">
        <v>437</v>
      </c>
      <c r="L102" s="335" t="s">
        <v>1191</v>
      </c>
      <c r="M102" s="335" t="s">
        <v>113</v>
      </c>
      <c r="N102" s="335" t="s">
        <v>401</v>
      </c>
      <c r="O102" s="335" t="s">
        <v>1169</v>
      </c>
      <c r="P102" s="335">
        <v>0</v>
      </c>
      <c r="Q102" s="335" t="s">
        <v>133</v>
      </c>
      <c r="R102" s="335" t="s">
        <v>133</v>
      </c>
      <c r="S102" s="335" t="s">
        <v>1219</v>
      </c>
      <c r="T102" s="335" t="s">
        <v>133</v>
      </c>
      <c r="U102" s="335" t="s">
        <v>1396</v>
      </c>
      <c r="V102" s="335" t="s">
        <v>68</v>
      </c>
      <c r="W102" s="335" t="s">
        <v>68</v>
      </c>
      <c r="X102" s="335" t="s">
        <v>68</v>
      </c>
      <c r="Y102" s="335" t="s">
        <v>68</v>
      </c>
      <c r="Z102" s="335" t="s">
        <v>69</v>
      </c>
      <c r="AA102" s="335" t="s">
        <v>133</v>
      </c>
      <c r="AB102" s="335" t="s">
        <v>1224</v>
      </c>
      <c r="AC102" s="336">
        <v>30</v>
      </c>
      <c r="AD102" s="336">
        <v>0</v>
      </c>
      <c r="AE102" s="336">
        <v>0</v>
      </c>
      <c r="AF102" s="634">
        <v>48</v>
      </c>
      <c r="AG102" s="634">
        <f t="shared" si="7"/>
        <v>0</v>
      </c>
      <c r="AH102" s="635">
        <f t="shared" si="6"/>
        <v>48</v>
      </c>
      <c r="AI102" s="636">
        <f t="shared" si="4"/>
        <v>51.36</v>
      </c>
      <c r="AJ102" s="637"/>
    </row>
    <row r="103" spans="1:37" s="338" customFormat="1">
      <c r="A103" s="633">
        <v>61</v>
      </c>
      <c r="B103" s="335" t="s">
        <v>8</v>
      </c>
      <c r="C103" s="335" t="s">
        <v>1397</v>
      </c>
      <c r="D103" s="335" t="s">
        <v>1266</v>
      </c>
      <c r="E103" s="335" t="s">
        <v>1312</v>
      </c>
      <c r="F103" s="335" t="s">
        <v>1189</v>
      </c>
      <c r="G103" s="335" t="s">
        <v>133</v>
      </c>
      <c r="H103" s="335" t="s">
        <v>1218</v>
      </c>
      <c r="I103" s="335">
        <v>2000</v>
      </c>
      <c r="J103" s="335" t="s">
        <v>108</v>
      </c>
      <c r="K103" s="335" t="s">
        <v>437</v>
      </c>
      <c r="L103" s="335" t="s">
        <v>1191</v>
      </c>
      <c r="M103" s="335" t="s">
        <v>113</v>
      </c>
      <c r="N103" s="335" t="s">
        <v>401</v>
      </c>
      <c r="O103" s="335" t="s">
        <v>1169</v>
      </c>
      <c r="P103" s="335">
        <v>0</v>
      </c>
      <c r="Q103" s="335" t="s">
        <v>133</v>
      </c>
      <c r="R103" s="335" t="s">
        <v>133</v>
      </c>
      <c r="S103" s="335" t="s">
        <v>1219</v>
      </c>
      <c r="T103" s="335" t="s">
        <v>133</v>
      </c>
      <c r="U103" s="335" t="s">
        <v>1398</v>
      </c>
      <c r="V103" s="335" t="s">
        <v>68</v>
      </c>
      <c r="W103" s="335" t="s">
        <v>68</v>
      </c>
      <c r="X103" s="335" t="s">
        <v>68</v>
      </c>
      <c r="Y103" s="335" t="s">
        <v>68</v>
      </c>
      <c r="Z103" s="335" t="s">
        <v>69</v>
      </c>
      <c r="AA103" s="335" t="s">
        <v>133</v>
      </c>
      <c r="AB103" s="335" t="s">
        <v>1224</v>
      </c>
      <c r="AC103" s="336">
        <v>30</v>
      </c>
      <c r="AD103" s="336">
        <v>0</v>
      </c>
      <c r="AE103" s="336">
        <v>0</v>
      </c>
      <c r="AF103" s="634">
        <v>48</v>
      </c>
      <c r="AG103" s="634">
        <f t="shared" si="7"/>
        <v>0</v>
      </c>
      <c r="AH103" s="635">
        <f t="shared" si="6"/>
        <v>48</v>
      </c>
      <c r="AI103" s="636">
        <f t="shared" si="4"/>
        <v>51.36</v>
      </c>
      <c r="AJ103" s="637"/>
    </row>
    <row r="104" spans="1:37" s="338" customFormat="1">
      <c r="A104" s="633">
        <v>62</v>
      </c>
      <c r="B104" s="335" t="s">
        <v>8</v>
      </c>
      <c r="C104" s="335" t="s">
        <v>1399</v>
      </c>
      <c r="D104" s="335" t="s">
        <v>1266</v>
      </c>
      <c r="E104" s="335" t="s">
        <v>1312</v>
      </c>
      <c r="F104" s="335" t="s">
        <v>1189</v>
      </c>
      <c r="G104" s="335" t="s">
        <v>133</v>
      </c>
      <c r="H104" s="335" t="s">
        <v>1218</v>
      </c>
      <c r="I104" s="335">
        <v>2000</v>
      </c>
      <c r="J104" s="335" t="s">
        <v>108</v>
      </c>
      <c r="K104" s="335" t="s">
        <v>437</v>
      </c>
      <c r="L104" s="335" t="s">
        <v>1191</v>
      </c>
      <c r="M104" s="335" t="s">
        <v>113</v>
      </c>
      <c r="N104" s="335" t="s">
        <v>401</v>
      </c>
      <c r="O104" s="335" t="s">
        <v>1169</v>
      </c>
      <c r="P104" s="335">
        <v>0</v>
      </c>
      <c r="Q104" s="335" t="s">
        <v>133</v>
      </c>
      <c r="R104" s="335" t="s">
        <v>133</v>
      </c>
      <c r="S104" s="335" t="s">
        <v>1219</v>
      </c>
      <c r="T104" s="335" t="s">
        <v>133</v>
      </c>
      <c r="U104" s="335" t="s">
        <v>1400</v>
      </c>
      <c r="V104" s="335" t="s">
        <v>68</v>
      </c>
      <c r="W104" s="335" t="s">
        <v>68</v>
      </c>
      <c r="X104" s="335" t="s">
        <v>68</v>
      </c>
      <c r="Y104" s="335" t="s">
        <v>68</v>
      </c>
      <c r="Z104" s="335" t="s">
        <v>69</v>
      </c>
      <c r="AA104" s="335" t="s">
        <v>133</v>
      </c>
      <c r="AB104" s="335" t="s">
        <v>1224</v>
      </c>
      <c r="AC104" s="336">
        <v>30</v>
      </c>
      <c r="AD104" s="336">
        <v>0</v>
      </c>
      <c r="AE104" s="336">
        <v>0</v>
      </c>
      <c r="AF104" s="634">
        <v>48</v>
      </c>
      <c r="AG104" s="634">
        <f t="shared" si="7"/>
        <v>0</v>
      </c>
      <c r="AH104" s="635">
        <f t="shared" si="6"/>
        <v>48</v>
      </c>
      <c r="AI104" s="636">
        <f t="shared" si="4"/>
        <v>51.36</v>
      </c>
      <c r="AJ104" s="637"/>
    </row>
    <row r="105" spans="1:37" s="338" customFormat="1">
      <c r="A105" s="633">
        <v>63</v>
      </c>
      <c r="B105" s="335" t="s">
        <v>8</v>
      </c>
      <c r="C105" s="335" t="s">
        <v>1401</v>
      </c>
      <c r="D105" s="335" t="s">
        <v>1266</v>
      </c>
      <c r="E105" s="335" t="s">
        <v>1312</v>
      </c>
      <c r="F105" s="335" t="s">
        <v>1189</v>
      </c>
      <c r="G105" s="335" t="s">
        <v>133</v>
      </c>
      <c r="H105" s="335" t="s">
        <v>1218</v>
      </c>
      <c r="I105" s="335">
        <v>2000</v>
      </c>
      <c r="J105" s="335" t="s">
        <v>108</v>
      </c>
      <c r="K105" s="335" t="s">
        <v>437</v>
      </c>
      <c r="L105" s="335" t="s">
        <v>1191</v>
      </c>
      <c r="M105" s="335" t="s">
        <v>113</v>
      </c>
      <c r="N105" s="335" t="s">
        <v>401</v>
      </c>
      <c r="O105" s="335" t="s">
        <v>1169</v>
      </c>
      <c r="P105" s="335">
        <v>0</v>
      </c>
      <c r="Q105" s="335" t="s">
        <v>133</v>
      </c>
      <c r="R105" s="335" t="s">
        <v>133</v>
      </c>
      <c r="S105" s="335" t="s">
        <v>1219</v>
      </c>
      <c r="T105" s="335" t="s">
        <v>133</v>
      </c>
      <c r="U105" s="335" t="s">
        <v>1402</v>
      </c>
      <c r="V105" s="335" t="s">
        <v>68</v>
      </c>
      <c r="W105" s="335" t="s">
        <v>68</v>
      </c>
      <c r="X105" s="335" t="s">
        <v>68</v>
      </c>
      <c r="Y105" s="335" t="s">
        <v>68</v>
      </c>
      <c r="Z105" s="335" t="s">
        <v>69</v>
      </c>
      <c r="AA105" s="335" t="s">
        <v>133</v>
      </c>
      <c r="AB105" s="335" t="s">
        <v>1224</v>
      </c>
      <c r="AC105" s="336">
        <v>30</v>
      </c>
      <c r="AD105" s="336">
        <v>0</v>
      </c>
      <c r="AE105" s="336">
        <v>0</v>
      </c>
      <c r="AF105" s="634">
        <v>48</v>
      </c>
      <c r="AG105" s="634">
        <f t="shared" si="7"/>
        <v>0</v>
      </c>
      <c r="AH105" s="635">
        <f t="shared" si="6"/>
        <v>48</v>
      </c>
      <c r="AI105" s="636">
        <f t="shared" si="4"/>
        <v>51.36</v>
      </c>
      <c r="AJ105" s="637"/>
    </row>
    <row r="106" spans="1:37" s="338" customFormat="1">
      <c r="A106" s="633">
        <v>64</v>
      </c>
      <c r="B106" s="335" t="s">
        <v>8</v>
      </c>
      <c r="C106" s="335" t="s">
        <v>1403</v>
      </c>
      <c r="D106" s="335" t="s">
        <v>1266</v>
      </c>
      <c r="E106" s="335" t="s">
        <v>1312</v>
      </c>
      <c r="F106" s="335" t="s">
        <v>1189</v>
      </c>
      <c r="G106" s="335" t="s">
        <v>133</v>
      </c>
      <c r="H106" s="335" t="s">
        <v>1218</v>
      </c>
      <c r="I106" s="335">
        <v>2000</v>
      </c>
      <c r="J106" s="335" t="s">
        <v>108</v>
      </c>
      <c r="K106" s="335" t="s">
        <v>437</v>
      </c>
      <c r="L106" s="335" t="s">
        <v>1191</v>
      </c>
      <c r="M106" s="335" t="s">
        <v>113</v>
      </c>
      <c r="N106" s="335" t="s">
        <v>401</v>
      </c>
      <c r="O106" s="335" t="s">
        <v>1169</v>
      </c>
      <c r="P106" s="335">
        <v>0</v>
      </c>
      <c r="Q106" s="335" t="s">
        <v>133</v>
      </c>
      <c r="R106" s="335" t="s">
        <v>133</v>
      </c>
      <c r="S106" s="335" t="s">
        <v>1219</v>
      </c>
      <c r="T106" s="335" t="s">
        <v>133</v>
      </c>
      <c r="U106" s="335" t="s">
        <v>1404</v>
      </c>
      <c r="V106" s="335" t="s">
        <v>68</v>
      </c>
      <c r="W106" s="335" t="s">
        <v>68</v>
      </c>
      <c r="X106" s="335" t="s">
        <v>68</v>
      </c>
      <c r="Y106" s="335" t="s">
        <v>68</v>
      </c>
      <c r="Z106" s="335" t="s">
        <v>69</v>
      </c>
      <c r="AA106" s="335" t="s">
        <v>133</v>
      </c>
      <c r="AB106" s="335" t="s">
        <v>1224</v>
      </c>
      <c r="AC106" s="336">
        <v>30</v>
      </c>
      <c r="AD106" s="336">
        <v>0</v>
      </c>
      <c r="AE106" s="336">
        <v>0</v>
      </c>
      <c r="AF106" s="634">
        <v>48</v>
      </c>
      <c r="AG106" s="634">
        <f t="shared" si="7"/>
        <v>0</v>
      </c>
      <c r="AH106" s="635">
        <f t="shared" si="6"/>
        <v>48</v>
      </c>
      <c r="AI106" s="636">
        <f t="shared" si="4"/>
        <v>51.36</v>
      </c>
      <c r="AJ106" s="637"/>
    </row>
    <row r="107" spans="1:37" s="645" customFormat="1" ht="15.75" thickBot="1">
      <c r="A107" s="638">
        <v>65</v>
      </c>
      <c r="B107" s="639" t="s">
        <v>8</v>
      </c>
      <c r="C107" s="639" t="s">
        <v>1405</v>
      </c>
      <c r="D107" s="639" t="s">
        <v>1266</v>
      </c>
      <c r="E107" s="639" t="s">
        <v>1090</v>
      </c>
      <c r="F107" s="639" t="s">
        <v>1189</v>
      </c>
      <c r="G107" s="639" t="s">
        <v>133</v>
      </c>
      <c r="H107" s="639" t="s">
        <v>1218</v>
      </c>
      <c r="I107" s="639">
        <v>2000</v>
      </c>
      <c r="J107" s="639" t="s">
        <v>121</v>
      </c>
      <c r="K107" s="639" t="s">
        <v>437</v>
      </c>
      <c r="L107" s="639" t="s">
        <v>1191</v>
      </c>
      <c r="M107" s="639" t="s">
        <v>113</v>
      </c>
      <c r="N107" s="639" t="s">
        <v>113</v>
      </c>
      <c r="O107" s="639" t="s">
        <v>1169</v>
      </c>
      <c r="P107" s="639">
        <v>0</v>
      </c>
      <c r="Q107" s="639" t="s">
        <v>133</v>
      </c>
      <c r="R107" s="639" t="s">
        <v>133</v>
      </c>
      <c r="S107" s="639" t="s">
        <v>1219</v>
      </c>
      <c r="T107" s="639" t="s">
        <v>133</v>
      </c>
      <c r="U107" s="639" t="s">
        <v>1406</v>
      </c>
      <c r="V107" s="639" t="s">
        <v>68</v>
      </c>
      <c r="W107" s="639" t="s">
        <v>68</v>
      </c>
      <c r="X107" s="639" t="s">
        <v>68</v>
      </c>
      <c r="Y107" s="639" t="s">
        <v>68</v>
      </c>
      <c r="Z107" s="639" t="s">
        <v>69</v>
      </c>
      <c r="AA107" s="639" t="s">
        <v>133</v>
      </c>
      <c r="AB107" s="639" t="s">
        <v>1224</v>
      </c>
      <c r="AC107" s="640">
        <v>30</v>
      </c>
      <c r="AD107" s="640">
        <v>8</v>
      </c>
      <c r="AE107" s="640">
        <v>0</v>
      </c>
      <c r="AF107" s="641">
        <v>60.800000000000004</v>
      </c>
      <c r="AG107" s="641">
        <f t="shared" si="7"/>
        <v>0</v>
      </c>
      <c r="AH107" s="642">
        <f t="shared" ref="AH107" si="8">AF107-AG107</f>
        <v>60.800000000000004</v>
      </c>
      <c r="AI107" s="643">
        <f t="shared" si="4"/>
        <v>65.056000000000012</v>
      </c>
      <c r="AJ107" s="644"/>
    </row>
    <row r="108" spans="1:37" s="97" customFormat="1">
      <c r="A108" s="626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5"/>
      <c r="AD108" s="95"/>
      <c r="AE108" s="95"/>
      <c r="AF108" s="630"/>
      <c r="AG108" s="630"/>
      <c r="AH108" s="106"/>
      <c r="AI108" s="96"/>
    </row>
    <row r="109" spans="1:37" s="97" customFormat="1">
      <c r="A109" s="626" t="s">
        <v>133</v>
      </c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5"/>
      <c r="AD109" s="95"/>
      <c r="AE109" s="95"/>
      <c r="AF109" s="630"/>
      <c r="AG109" s="630"/>
      <c r="AH109" s="106"/>
      <c r="AI109" s="107"/>
    </row>
    <row r="110" spans="1:37" s="97" customFormat="1" ht="15.75" thickBot="1">
      <c r="A110" s="626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5"/>
      <c r="AD110" s="95"/>
      <c r="AE110" s="95"/>
      <c r="AF110" s="630"/>
      <c r="AG110" s="630"/>
      <c r="AH110" s="95"/>
      <c r="AI110" s="96"/>
    </row>
    <row r="111" spans="1:37" s="371" customFormat="1" ht="15.75" thickBot="1">
      <c r="A111" s="439" t="s">
        <v>22</v>
      </c>
      <c r="B111" s="366" t="s">
        <v>23</v>
      </c>
      <c r="C111" s="366" t="s">
        <v>24</v>
      </c>
      <c r="D111" s="366" t="s">
        <v>25</v>
      </c>
      <c r="E111" s="366" t="s">
        <v>26</v>
      </c>
      <c r="F111" s="366" t="s">
        <v>27</v>
      </c>
      <c r="G111" s="366" t="s">
        <v>28</v>
      </c>
      <c r="H111" s="366" t="s">
        <v>29</v>
      </c>
      <c r="I111" s="366" t="s">
        <v>30</v>
      </c>
      <c r="J111" s="366" t="s">
        <v>31</v>
      </c>
      <c r="K111" s="366" t="s">
        <v>32</v>
      </c>
      <c r="L111" s="366" t="s">
        <v>33</v>
      </c>
      <c r="M111" s="366" t="s">
        <v>34</v>
      </c>
      <c r="N111" s="366" t="s">
        <v>35</v>
      </c>
      <c r="O111" s="366" t="s">
        <v>36</v>
      </c>
      <c r="P111" s="366" t="s">
        <v>37</v>
      </c>
      <c r="Q111" s="366" t="s">
        <v>38</v>
      </c>
      <c r="R111" s="366" t="s">
        <v>39</v>
      </c>
      <c r="S111" s="366" t="s">
        <v>40</v>
      </c>
      <c r="T111" s="366" t="s">
        <v>41</v>
      </c>
      <c r="U111" s="366" t="s">
        <v>42</v>
      </c>
      <c r="V111" s="366" t="s">
        <v>43</v>
      </c>
      <c r="W111" s="366" t="s">
        <v>44</v>
      </c>
      <c r="X111" s="366" t="s">
        <v>45</v>
      </c>
      <c r="Y111" s="366" t="s">
        <v>46</v>
      </c>
      <c r="Z111" s="366" t="s">
        <v>47</v>
      </c>
      <c r="AA111" s="366" t="s">
        <v>48</v>
      </c>
      <c r="AB111" s="366" t="s">
        <v>49</v>
      </c>
      <c r="AC111" s="367" t="s">
        <v>50</v>
      </c>
      <c r="AD111" s="367" t="s">
        <v>51</v>
      </c>
      <c r="AE111" s="367" t="s">
        <v>52</v>
      </c>
      <c r="AF111" s="377" t="s">
        <v>53</v>
      </c>
      <c r="AG111" s="377" t="s">
        <v>54</v>
      </c>
      <c r="AH111" s="367" t="s">
        <v>55</v>
      </c>
      <c r="AI111" s="368" t="s">
        <v>56</v>
      </c>
      <c r="AJ111" s="369"/>
      <c r="AK111" s="370"/>
    </row>
    <row r="112" spans="1:37" s="289" customFormat="1">
      <c r="A112" s="646">
        <v>1</v>
      </c>
      <c r="B112" s="286" t="s">
        <v>8</v>
      </c>
      <c r="C112" s="286" t="s">
        <v>1407</v>
      </c>
      <c r="D112" s="286" t="s">
        <v>1408</v>
      </c>
      <c r="E112" s="286" t="s">
        <v>1090</v>
      </c>
      <c r="F112" s="286" t="s">
        <v>1409</v>
      </c>
      <c r="G112" s="286" t="s">
        <v>133</v>
      </c>
      <c r="H112" s="286" t="s">
        <v>1174</v>
      </c>
      <c r="I112" s="286">
        <v>1000</v>
      </c>
      <c r="J112" s="286" t="s">
        <v>108</v>
      </c>
      <c r="K112" s="286" t="s">
        <v>437</v>
      </c>
      <c r="L112" s="286" t="s">
        <v>1191</v>
      </c>
      <c r="M112" s="286" t="s">
        <v>113</v>
      </c>
      <c r="N112" s="286" t="s">
        <v>401</v>
      </c>
      <c r="O112" s="286" t="s">
        <v>1169</v>
      </c>
      <c r="P112" s="286">
        <v>0</v>
      </c>
      <c r="Q112" s="286" t="s">
        <v>133</v>
      </c>
      <c r="R112" s="286" t="s">
        <v>133</v>
      </c>
      <c r="S112" s="286" t="s">
        <v>1410</v>
      </c>
      <c r="T112" s="286" t="s">
        <v>133</v>
      </c>
      <c r="U112" s="286" t="s">
        <v>1411</v>
      </c>
      <c r="V112" s="286" t="s">
        <v>332</v>
      </c>
      <c r="W112" s="286" t="s">
        <v>332</v>
      </c>
      <c r="X112" s="286" t="s">
        <v>68</v>
      </c>
      <c r="Y112" s="286" t="s">
        <v>68</v>
      </c>
      <c r="Z112" s="286" t="s">
        <v>69</v>
      </c>
      <c r="AA112" s="286" t="s">
        <v>133</v>
      </c>
      <c r="AB112" s="286" t="s">
        <v>247</v>
      </c>
      <c r="AC112" s="287">
        <v>23</v>
      </c>
      <c r="AD112" s="287">
        <v>0</v>
      </c>
      <c r="AE112" s="287">
        <v>0</v>
      </c>
      <c r="AF112" s="647">
        <v>36.800000000000004</v>
      </c>
      <c r="AG112" s="647">
        <v>0</v>
      </c>
      <c r="AH112" s="648">
        <f t="shared" ref="AH112:AH144" si="9">AF112-AG112</f>
        <v>36.800000000000004</v>
      </c>
      <c r="AI112" s="649">
        <f>AF112*1.07</f>
        <v>39.376000000000005</v>
      </c>
      <c r="AJ112" s="650"/>
    </row>
    <row r="113" spans="1:36" s="289" customFormat="1">
      <c r="A113" s="646">
        <v>2</v>
      </c>
      <c r="B113" s="286" t="s">
        <v>8</v>
      </c>
      <c r="C113" s="286" t="s">
        <v>1412</v>
      </c>
      <c r="D113" s="286" t="s">
        <v>1408</v>
      </c>
      <c r="E113" s="286" t="s">
        <v>1090</v>
      </c>
      <c r="F113" s="286" t="s">
        <v>1409</v>
      </c>
      <c r="G113" s="286" t="s">
        <v>133</v>
      </c>
      <c r="H113" s="286" t="s">
        <v>1174</v>
      </c>
      <c r="I113" s="286">
        <v>1000</v>
      </c>
      <c r="J113" s="286" t="s">
        <v>108</v>
      </c>
      <c r="K113" s="286" t="s">
        <v>437</v>
      </c>
      <c r="L113" s="286" t="s">
        <v>1191</v>
      </c>
      <c r="M113" s="286" t="s">
        <v>113</v>
      </c>
      <c r="N113" s="286" t="s">
        <v>401</v>
      </c>
      <c r="O113" s="286" t="s">
        <v>1169</v>
      </c>
      <c r="P113" s="286">
        <v>0</v>
      </c>
      <c r="Q113" s="286" t="s">
        <v>133</v>
      </c>
      <c r="R113" s="286" t="s">
        <v>133</v>
      </c>
      <c r="S113" s="286" t="s">
        <v>1410</v>
      </c>
      <c r="T113" s="286" t="s">
        <v>133</v>
      </c>
      <c r="U113" s="286" t="s">
        <v>1413</v>
      </c>
      <c r="V113" s="286" t="s">
        <v>446</v>
      </c>
      <c r="W113" s="286" t="s">
        <v>446</v>
      </c>
      <c r="X113" s="286" t="s">
        <v>68</v>
      </c>
      <c r="Y113" s="286" t="s">
        <v>68</v>
      </c>
      <c r="Z113" s="286" t="s">
        <v>69</v>
      </c>
      <c r="AA113" s="286" t="s">
        <v>133</v>
      </c>
      <c r="AB113" s="286" t="s">
        <v>141</v>
      </c>
      <c r="AC113" s="287">
        <v>23</v>
      </c>
      <c r="AD113" s="287">
        <v>0</v>
      </c>
      <c r="AE113" s="287">
        <v>0</v>
      </c>
      <c r="AF113" s="647">
        <v>36.800000000000004</v>
      </c>
      <c r="AG113" s="647">
        <f t="shared" ref="AG113:AG144" si="10">AF113*(1-(0.95^0*0.9^0*0.8^0*0.7^0*0.65^0*0.93^0*0.93^0*1^0))</f>
        <v>0</v>
      </c>
      <c r="AH113" s="648">
        <f t="shared" si="9"/>
        <v>36.800000000000004</v>
      </c>
      <c r="AI113" s="649">
        <f t="shared" ref="AI113:AI144" si="11">AF113*1.07</f>
        <v>39.376000000000005</v>
      </c>
      <c r="AJ113" s="650"/>
    </row>
    <row r="114" spans="1:36" s="289" customFormat="1">
      <c r="A114" s="646">
        <v>3</v>
      </c>
      <c r="B114" s="286" t="s">
        <v>8</v>
      </c>
      <c r="C114" s="286" t="s">
        <v>1414</v>
      </c>
      <c r="D114" s="286" t="s">
        <v>1408</v>
      </c>
      <c r="E114" s="286" t="s">
        <v>423</v>
      </c>
      <c r="F114" s="286" t="s">
        <v>1409</v>
      </c>
      <c r="G114" s="286" t="s">
        <v>133</v>
      </c>
      <c r="H114" s="286" t="s">
        <v>1174</v>
      </c>
      <c r="I114" s="286" t="s">
        <v>133</v>
      </c>
      <c r="J114" s="286" t="s">
        <v>108</v>
      </c>
      <c r="K114" s="286" t="s">
        <v>133</v>
      </c>
      <c r="L114" s="286" t="s">
        <v>1191</v>
      </c>
      <c r="M114" s="286" t="s">
        <v>113</v>
      </c>
      <c r="N114" s="286" t="s">
        <v>436</v>
      </c>
      <c r="O114" s="286" t="s">
        <v>1176</v>
      </c>
      <c r="P114" s="286" t="s">
        <v>133</v>
      </c>
      <c r="Q114" s="286" t="s">
        <v>133</v>
      </c>
      <c r="R114" s="286" t="s">
        <v>133</v>
      </c>
      <c r="S114" s="286" t="s">
        <v>133</v>
      </c>
      <c r="T114" s="286" t="s">
        <v>133</v>
      </c>
      <c r="U114" s="286" t="s">
        <v>1415</v>
      </c>
      <c r="V114" s="286" t="s">
        <v>68</v>
      </c>
      <c r="W114" s="286" t="s">
        <v>68</v>
      </c>
      <c r="X114" s="286" t="s">
        <v>68</v>
      </c>
      <c r="Y114" s="286" t="s">
        <v>68</v>
      </c>
      <c r="Z114" s="286" t="s">
        <v>69</v>
      </c>
      <c r="AA114" s="286" t="s">
        <v>133</v>
      </c>
      <c r="AB114" s="286" t="s">
        <v>238</v>
      </c>
      <c r="AC114" s="287">
        <v>23</v>
      </c>
      <c r="AD114" s="287">
        <v>0</v>
      </c>
      <c r="AE114" s="287">
        <v>0</v>
      </c>
      <c r="AF114" s="647">
        <v>36.800000000000004</v>
      </c>
      <c r="AG114" s="647">
        <f t="shared" si="10"/>
        <v>0</v>
      </c>
      <c r="AH114" s="648">
        <f t="shared" si="9"/>
        <v>36.800000000000004</v>
      </c>
      <c r="AI114" s="649">
        <f t="shared" si="11"/>
        <v>39.376000000000005</v>
      </c>
      <c r="AJ114" s="650"/>
    </row>
    <row r="115" spans="1:36" s="289" customFormat="1">
      <c r="A115" s="646">
        <v>4</v>
      </c>
      <c r="B115" s="286" t="s">
        <v>8</v>
      </c>
      <c r="C115" s="286" t="s">
        <v>1416</v>
      </c>
      <c r="D115" s="286" t="s">
        <v>1408</v>
      </c>
      <c r="E115" s="286" t="s">
        <v>423</v>
      </c>
      <c r="F115" s="286" t="s">
        <v>1409</v>
      </c>
      <c r="G115" s="286" t="s">
        <v>133</v>
      </c>
      <c r="H115" s="286" t="s">
        <v>1174</v>
      </c>
      <c r="I115" s="286" t="s">
        <v>133</v>
      </c>
      <c r="J115" s="286" t="s">
        <v>108</v>
      </c>
      <c r="K115" s="286" t="s">
        <v>133</v>
      </c>
      <c r="L115" s="286" t="s">
        <v>1191</v>
      </c>
      <c r="M115" s="286" t="s">
        <v>113</v>
      </c>
      <c r="N115" s="286" t="s">
        <v>436</v>
      </c>
      <c r="O115" s="286" t="s">
        <v>1176</v>
      </c>
      <c r="P115" s="286" t="s">
        <v>133</v>
      </c>
      <c r="Q115" s="286" t="s">
        <v>133</v>
      </c>
      <c r="R115" s="286" t="s">
        <v>133</v>
      </c>
      <c r="S115" s="286" t="s">
        <v>133</v>
      </c>
      <c r="T115" s="286" t="s">
        <v>133</v>
      </c>
      <c r="U115" s="286" t="s">
        <v>1417</v>
      </c>
      <c r="V115" s="286" t="s">
        <v>68</v>
      </c>
      <c r="W115" s="286" t="s">
        <v>68</v>
      </c>
      <c r="X115" s="286" t="s">
        <v>68</v>
      </c>
      <c r="Y115" s="286" t="s">
        <v>68</v>
      </c>
      <c r="Z115" s="286" t="s">
        <v>69</v>
      </c>
      <c r="AA115" s="286" t="s">
        <v>133</v>
      </c>
      <c r="AB115" s="286" t="s">
        <v>238</v>
      </c>
      <c r="AC115" s="287">
        <v>23</v>
      </c>
      <c r="AD115" s="287">
        <v>0</v>
      </c>
      <c r="AE115" s="287">
        <v>0</v>
      </c>
      <c r="AF115" s="647">
        <v>36.800000000000004</v>
      </c>
      <c r="AG115" s="647">
        <f t="shared" si="10"/>
        <v>0</v>
      </c>
      <c r="AH115" s="648">
        <f t="shared" si="9"/>
        <v>36.800000000000004</v>
      </c>
      <c r="AI115" s="649">
        <f t="shared" si="11"/>
        <v>39.376000000000005</v>
      </c>
      <c r="AJ115" s="650"/>
    </row>
    <row r="116" spans="1:36" s="289" customFormat="1">
      <c r="A116" s="646">
        <v>5</v>
      </c>
      <c r="B116" s="286" t="s">
        <v>8</v>
      </c>
      <c r="C116" s="286" t="s">
        <v>1418</v>
      </c>
      <c r="D116" s="286" t="s">
        <v>1408</v>
      </c>
      <c r="E116" s="286" t="s">
        <v>423</v>
      </c>
      <c r="F116" s="286" t="s">
        <v>1409</v>
      </c>
      <c r="G116" s="286" t="s">
        <v>133</v>
      </c>
      <c r="H116" s="286" t="s">
        <v>1174</v>
      </c>
      <c r="I116" s="286" t="s">
        <v>133</v>
      </c>
      <c r="J116" s="286" t="s">
        <v>108</v>
      </c>
      <c r="K116" s="286" t="s">
        <v>133</v>
      </c>
      <c r="L116" s="286" t="s">
        <v>1191</v>
      </c>
      <c r="M116" s="286" t="s">
        <v>113</v>
      </c>
      <c r="N116" s="286" t="s">
        <v>436</v>
      </c>
      <c r="O116" s="286" t="s">
        <v>1176</v>
      </c>
      <c r="P116" s="286" t="s">
        <v>133</v>
      </c>
      <c r="Q116" s="286" t="s">
        <v>133</v>
      </c>
      <c r="R116" s="286" t="s">
        <v>133</v>
      </c>
      <c r="S116" s="286" t="s">
        <v>133</v>
      </c>
      <c r="T116" s="286" t="s">
        <v>133</v>
      </c>
      <c r="U116" s="286" t="s">
        <v>1419</v>
      </c>
      <c r="V116" s="286" t="s">
        <v>68</v>
      </c>
      <c r="W116" s="286" t="s">
        <v>68</v>
      </c>
      <c r="X116" s="286" t="s">
        <v>68</v>
      </c>
      <c r="Y116" s="286" t="s">
        <v>68</v>
      </c>
      <c r="Z116" s="286" t="s">
        <v>69</v>
      </c>
      <c r="AA116" s="286" t="s">
        <v>133</v>
      </c>
      <c r="AB116" s="286" t="s">
        <v>238</v>
      </c>
      <c r="AC116" s="287">
        <v>23</v>
      </c>
      <c r="AD116" s="287">
        <v>0</v>
      </c>
      <c r="AE116" s="287">
        <v>0</v>
      </c>
      <c r="AF116" s="647">
        <v>36.800000000000004</v>
      </c>
      <c r="AG116" s="647">
        <f t="shared" si="10"/>
        <v>0</v>
      </c>
      <c r="AH116" s="648">
        <f t="shared" si="9"/>
        <v>36.800000000000004</v>
      </c>
      <c r="AI116" s="649">
        <f t="shared" si="11"/>
        <v>39.376000000000005</v>
      </c>
      <c r="AJ116" s="650"/>
    </row>
    <row r="117" spans="1:36" s="289" customFormat="1">
      <c r="A117" s="646">
        <v>6</v>
      </c>
      <c r="B117" s="286" t="s">
        <v>8</v>
      </c>
      <c r="C117" s="286" t="s">
        <v>1420</v>
      </c>
      <c r="D117" s="286" t="s">
        <v>1408</v>
      </c>
      <c r="E117" s="286" t="s">
        <v>423</v>
      </c>
      <c r="F117" s="286" t="s">
        <v>1409</v>
      </c>
      <c r="G117" s="286" t="s">
        <v>133</v>
      </c>
      <c r="H117" s="286" t="s">
        <v>1174</v>
      </c>
      <c r="I117" s="286" t="s">
        <v>133</v>
      </c>
      <c r="J117" s="286" t="s">
        <v>108</v>
      </c>
      <c r="K117" s="286" t="s">
        <v>133</v>
      </c>
      <c r="L117" s="286" t="s">
        <v>1191</v>
      </c>
      <c r="M117" s="286" t="s">
        <v>113</v>
      </c>
      <c r="N117" s="286" t="s">
        <v>436</v>
      </c>
      <c r="O117" s="286" t="s">
        <v>1176</v>
      </c>
      <c r="P117" s="286" t="s">
        <v>133</v>
      </c>
      <c r="Q117" s="286" t="s">
        <v>133</v>
      </c>
      <c r="R117" s="286" t="s">
        <v>133</v>
      </c>
      <c r="S117" s="286" t="s">
        <v>133</v>
      </c>
      <c r="T117" s="286" t="s">
        <v>133</v>
      </c>
      <c r="U117" s="286" t="s">
        <v>1421</v>
      </c>
      <c r="V117" s="286" t="s">
        <v>68</v>
      </c>
      <c r="W117" s="286" t="s">
        <v>68</v>
      </c>
      <c r="X117" s="286" t="s">
        <v>68</v>
      </c>
      <c r="Y117" s="286" t="s">
        <v>68</v>
      </c>
      <c r="Z117" s="286" t="s">
        <v>69</v>
      </c>
      <c r="AA117" s="286" t="s">
        <v>133</v>
      </c>
      <c r="AB117" s="286" t="s">
        <v>238</v>
      </c>
      <c r="AC117" s="287">
        <v>23</v>
      </c>
      <c r="AD117" s="287">
        <v>0</v>
      </c>
      <c r="AE117" s="287">
        <v>0</v>
      </c>
      <c r="AF117" s="647">
        <v>36.800000000000004</v>
      </c>
      <c r="AG117" s="647">
        <f t="shared" si="10"/>
        <v>0</v>
      </c>
      <c r="AH117" s="648">
        <f t="shared" si="9"/>
        <v>36.800000000000004</v>
      </c>
      <c r="AI117" s="649">
        <f t="shared" si="11"/>
        <v>39.376000000000005</v>
      </c>
      <c r="AJ117" s="650"/>
    </row>
    <row r="118" spans="1:36" s="289" customFormat="1">
      <c r="A118" s="646">
        <v>7</v>
      </c>
      <c r="B118" s="286" t="s">
        <v>8</v>
      </c>
      <c r="C118" s="286" t="s">
        <v>1422</v>
      </c>
      <c r="D118" s="286" t="s">
        <v>1408</v>
      </c>
      <c r="E118" s="286" t="s">
        <v>423</v>
      </c>
      <c r="F118" s="286" t="s">
        <v>1409</v>
      </c>
      <c r="G118" s="286" t="s">
        <v>133</v>
      </c>
      <c r="H118" s="286" t="s">
        <v>1174</v>
      </c>
      <c r="I118" s="286" t="s">
        <v>133</v>
      </c>
      <c r="J118" s="286" t="s">
        <v>108</v>
      </c>
      <c r="K118" s="286" t="s">
        <v>133</v>
      </c>
      <c r="L118" s="286" t="s">
        <v>1191</v>
      </c>
      <c r="M118" s="286" t="s">
        <v>113</v>
      </c>
      <c r="N118" s="286" t="s">
        <v>436</v>
      </c>
      <c r="O118" s="286" t="s">
        <v>1176</v>
      </c>
      <c r="P118" s="286" t="s">
        <v>133</v>
      </c>
      <c r="Q118" s="286" t="s">
        <v>133</v>
      </c>
      <c r="R118" s="286" t="s">
        <v>133</v>
      </c>
      <c r="S118" s="286" t="s">
        <v>133</v>
      </c>
      <c r="T118" s="286" t="s">
        <v>133</v>
      </c>
      <c r="U118" s="286" t="s">
        <v>1423</v>
      </c>
      <c r="V118" s="286" t="s">
        <v>68</v>
      </c>
      <c r="W118" s="286" t="s">
        <v>68</v>
      </c>
      <c r="X118" s="286" t="s">
        <v>68</v>
      </c>
      <c r="Y118" s="286" t="s">
        <v>68</v>
      </c>
      <c r="Z118" s="286" t="s">
        <v>69</v>
      </c>
      <c r="AA118" s="286" t="s">
        <v>133</v>
      </c>
      <c r="AB118" s="286" t="s">
        <v>238</v>
      </c>
      <c r="AC118" s="287">
        <v>23</v>
      </c>
      <c r="AD118" s="287">
        <v>0</v>
      </c>
      <c r="AE118" s="287">
        <v>0</v>
      </c>
      <c r="AF118" s="647">
        <v>36.800000000000004</v>
      </c>
      <c r="AG118" s="647">
        <f t="shared" si="10"/>
        <v>0</v>
      </c>
      <c r="AH118" s="648">
        <f t="shared" si="9"/>
        <v>36.800000000000004</v>
      </c>
      <c r="AI118" s="649">
        <f t="shared" si="11"/>
        <v>39.376000000000005</v>
      </c>
      <c r="AJ118" s="650"/>
    </row>
    <row r="119" spans="1:36" s="289" customFormat="1">
      <c r="A119" s="646">
        <v>8</v>
      </c>
      <c r="B119" s="286" t="s">
        <v>8</v>
      </c>
      <c r="C119" s="286" t="s">
        <v>1424</v>
      </c>
      <c r="D119" s="286" t="s">
        <v>1408</v>
      </c>
      <c r="E119" s="286" t="s">
        <v>423</v>
      </c>
      <c r="F119" s="286" t="s">
        <v>1409</v>
      </c>
      <c r="G119" s="286" t="s">
        <v>133</v>
      </c>
      <c r="H119" s="286" t="s">
        <v>1174</v>
      </c>
      <c r="I119" s="286" t="s">
        <v>133</v>
      </c>
      <c r="J119" s="286" t="s">
        <v>108</v>
      </c>
      <c r="K119" s="286" t="s">
        <v>133</v>
      </c>
      <c r="L119" s="286" t="s">
        <v>1191</v>
      </c>
      <c r="M119" s="286" t="s">
        <v>113</v>
      </c>
      <c r="N119" s="286" t="s">
        <v>436</v>
      </c>
      <c r="O119" s="286" t="s">
        <v>1176</v>
      </c>
      <c r="P119" s="286" t="s">
        <v>133</v>
      </c>
      <c r="Q119" s="286" t="s">
        <v>133</v>
      </c>
      <c r="R119" s="286" t="s">
        <v>133</v>
      </c>
      <c r="S119" s="286" t="s">
        <v>133</v>
      </c>
      <c r="T119" s="286" t="s">
        <v>133</v>
      </c>
      <c r="U119" s="286" t="s">
        <v>1425</v>
      </c>
      <c r="V119" s="286" t="s">
        <v>68</v>
      </c>
      <c r="W119" s="286" t="s">
        <v>68</v>
      </c>
      <c r="X119" s="286" t="s">
        <v>68</v>
      </c>
      <c r="Y119" s="286" t="s">
        <v>68</v>
      </c>
      <c r="Z119" s="286" t="s">
        <v>69</v>
      </c>
      <c r="AA119" s="286" t="s">
        <v>133</v>
      </c>
      <c r="AB119" s="286" t="s">
        <v>238</v>
      </c>
      <c r="AC119" s="287">
        <v>23</v>
      </c>
      <c r="AD119" s="287">
        <v>0</v>
      </c>
      <c r="AE119" s="287">
        <v>0</v>
      </c>
      <c r="AF119" s="647">
        <v>36.800000000000004</v>
      </c>
      <c r="AG119" s="647">
        <f t="shared" si="10"/>
        <v>0</v>
      </c>
      <c r="AH119" s="648">
        <f t="shared" si="9"/>
        <v>36.800000000000004</v>
      </c>
      <c r="AI119" s="649">
        <f t="shared" si="11"/>
        <v>39.376000000000005</v>
      </c>
      <c r="AJ119" s="650"/>
    </row>
    <row r="120" spans="1:36" s="289" customFormat="1">
      <c r="A120" s="646">
        <v>9</v>
      </c>
      <c r="B120" s="286" t="s">
        <v>8</v>
      </c>
      <c r="C120" s="286" t="s">
        <v>1426</v>
      </c>
      <c r="D120" s="286" t="s">
        <v>1408</v>
      </c>
      <c r="E120" s="286" t="s">
        <v>423</v>
      </c>
      <c r="F120" s="286" t="s">
        <v>1409</v>
      </c>
      <c r="G120" s="286" t="s">
        <v>133</v>
      </c>
      <c r="H120" s="286" t="s">
        <v>1174</v>
      </c>
      <c r="I120" s="286" t="s">
        <v>133</v>
      </c>
      <c r="J120" s="286" t="s">
        <v>108</v>
      </c>
      <c r="K120" s="286" t="s">
        <v>133</v>
      </c>
      <c r="L120" s="286" t="s">
        <v>1191</v>
      </c>
      <c r="M120" s="286" t="s">
        <v>113</v>
      </c>
      <c r="N120" s="286" t="s">
        <v>436</v>
      </c>
      <c r="O120" s="286" t="s">
        <v>1176</v>
      </c>
      <c r="P120" s="286" t="s">
        <v>133</v>
      </c>
      <c r="Q120" s="286" t="s">
        <v>133</v>
      </c>
      <c r="R120" s="286" t="s">
        <v>133</v>
      </c>
      <c r="S120" s="286" t="s">
        <v>133</v>
      </c>
      <c r="T120" s="286" t="s">
        <v>133</v>
      </c>
      <c r="U120" s="286" t="s">
        <v>1427</v>
      </c>
      <c r="V120" s="286" t="s">
        <v>68</v>
      </c>
      <c r="W120" s="286" t="s">
        <v>68</v>
      </c>
      <c r="X120" s="286" t="s">
        <v>68</v>
      </c>
      <c r="Y120" s="286" t="s">
        <v>68</v>
      </c>
      <c r="Z120" s="286" t="s">
        <v>69</v>
      </c>
      <c r="AA120" s="286" t="s">
        <v>133</v>
      </c>
      <c r="AB120" s="286" t="s">
        <v>238</v>
      </c>
      <c r="AC120" s="287">
        <v>23</v>
      </c>
      <c r="AD120" s="287">
        <v>0</v>
      </c>
      <c r="AE120" s="287">
        <v>0</v>
      </c>
      <c r="AF120" s="647">
        <v>36.800000000000004</v>
      </c>
      <c r="AG120" s="647">
        <f t="shared" si="10"/>
        <v>0</v>
      </c>
      <c r="AH120" s="648">
        <f t="shared" si="9"/>
        <v>36.800000000000004</v>
      </c>
      <c r="AI120" s="649">
        <f t="shared" si="11"/>
        <v>39.376000000000005</v>
      </c>
      <c r="AJ120" s="650"/>
    </row>
    <row r="121" spans="1:36" s="289" customFormat="1">
      <c r="A121" s="646">
        <v>10</v>
      </c>
      <c r="B121" s="286" t="s">
        <v>8</v>
      </c>
      <c r="C121" s="286" t="s">
        <v>1428</v>
      </c>
      <c r="D121" s="286" t="s">
        <v>1408</v>
      </c>
      <c r="E121" s="286" t="s">
        <v>423</v>
      </c>
      <c r="F121" s="286" t="s">
        <v>1409</v>
      </c>
      <c r="G121" s="286" t="s">
        <v>133</v>
      </c>
      <c r="H121" s="286" t="s">
        <v>1174</v>
      </c>
      <c r="I121" s="286" t="s">
        <v>133</v>
      </c>
      <c r="J121" s="286" t="s">
        <v>108</v>
      </c>
      <c r="K121" s="286" t="s">
        <v>133</v>
      </c>
      <c r="L121" s="286" t="s">
        <v>1191</v>
      </c>
      <c r="M121" s="286" t="s">
        <v>113</v>
      </c>
      <c r="N121" s="286" t="s">
        <v>436</v>
      </c>
      <c r="O121" s="286" t="s">
        <v>1176</v>
      </c>
      <c r="P121" s="286" t="s">
        <v>133</v>
      </c>
      <c r="Q121" s="286" t="s">
        <v>133</v>
      </c>
      <c r="R121" s="286" t="s">
        <v>133</v>
      </c>
      <c r="S121" s="286" t="s">
        <v>133</v>
      </c>
      <c r="T121" s="286" t="s">
        <v>133</v>
      </c>
      <c r="U121" s="286" t="s">
        <v>1429</v>
      </c>
      <c r="V121" s="286" t="s">
        <v>68</v>
      </c>
      <c r="W121" s="286" t="s">
        <v>68</v>
      </c>
      <c r="X121" s="286" t="s">
        <v>68</v>
      </c>
      <c r="Y121" s="286" t="s">
        <v>68</v>
      </c>
      <c r="Z121" s="286" t="s">
        <v>69</v>
      </c>
      <c r="AA121" s="286" t="s">
        <v>133</v>
      </c>
      <c r="AB121" s="286" t="s">
        <v>238</v>
      </c>
      <c r="AC121" s="287">
        <v>23</v>
      </c>
      <c r="AD121" s="287">
        <v>0</v>
      </c>
      <c r="AE121" s="287">
        <v>0</v>
      </c>
      <c r="AF121" s="647">
        <v>36.800000000000004</v>
      </c>
      <c r="AG121" s="647">
        <f t="shared" si="10"/>
        <v>0</v>
      </c>
      <c r="AH121" s="648">
        <f t="shared" si="9"/>
        <v>36.800000000000004</v>
      </c>
      <c r="AI121" s="649">
        <f t="shared" si="11"/>
        <v>39.376000000000005</v>
      </c>
      <c r="AJ121" s="650"/>
    </row>
    <row r="122" spans="1:36" s="289" customFormat="1">
      <c r="A122" s="646">
        <v>11</v>
      </c>
      <c r="B122" s="286" t="s">
        <v>8</v>
      </c>
      <c r="C122" s="286" t="s">
        <v>1430</v>
      </c>
      <c r="D122" s="286" t="s">
        <v>1408</v>
      </c>
      <c r="E122" s="286" t="s">
        <v>423</v>
      </c>
      <c r="F122" s="286" t="s">
        <v>1409</v>
      </c>
      <c r="G122" s="286" t="s">
        <v>133</v>
      </c>
      <c r="H122" s="286" t="s">
        <v>1174</v>
      </c>
      <c r="I122" s="286" t="s">
        <v>133</v>
      </c>
      <c r="J122" s="286" t="s">
        <v>108</v>
      </c>
      <c r="K122" s="286" t="s">
        <v>133</v>
      </c>
      <c r="L122" s="286" t="s">
        <v>1191</v>
      </c>
      <c r="M122" s="286" t="s">
        <v>113</v>
      </c>
      <c r="N122" s="286" t="s">
        <v>436</v>
      </c>
      <c r="O122" s="286" t="s">
        <v>1176</v>
      </c>
      <c r="P122" s="286" t="s">
        <v>133</v>
      </c>
      <c r="Q122" s="286" t="s">
        <v>133</v>
      </c>
      <c r="R122" s="286" t="s">
        <v>133</v>
      </c>
      <c r="S122" s="286" t="s">
        <v>133</v>
      </c>
      <c r="T122" s="286" t="s">
        <v>133</v>
      </c>
      <c r="U122" s="286" t="s">
        <v>1431</v>
      </c>
      <c r="V122" s="286" t="s">
        <v>68</v>
      </c>
      <c r="W122" s="286" t="s">
        <v>68</v>
      </c>
      <c r="X122" s="286" t="s">
        <v>68</v>
      </c>
      <c r="Y122" s="286" t="s">
        <v>68</v>
      </c>
      <c r="Z122" s="286" t="s">
        <v>69</v>
      </c>
      <c r="AA122" s="286" t="s">
        <v>133</v>
      </c>
      <c r="AB122" s="286" t="s">
        <v>238</v>
      </c>
      <c r="AC122" s="287">
        <v>23</v>
      </c>
      <c r="AD122" s="287">
        <v>0</v>
      </c>
      <c r="AE122" s="287">
        <v>0</v>
      </c>
      <c r="AF122" s="647">
        <v>36.800000000000004</v>
      </c>
      <c r="AG122" s="647">
        <f t="shared" si="10"/>
        <v>0</v>
      </c>
      <c r="AH122" s="648">
        <f t="shared" si="9"/>
        <v>36.800000000000004</v>
      </c>
      <c r="AI122" s="649">
        <f t="shared" si="11"/>
        <v>39.376000000000005</v>
      </c>
      <c r="AJ122" s="650"/>
    </row>
    <row r="123" spans="1:36" s="289" customFormat="1">
      <c r="A123" s="646">
        <v>12</v>
      </c>
      <c r="B123" s="286" t="s">
        <v>8</v>
      </c>
      <c r="C123" s="286" t="s">
        <v>1432</v>
      </c>
      <c r="D123" s="286" t="s">
        <v>1408</v>
      </c>
      <c r="E123" s="286" t="s">
        <v>423</v>
      </c>
      <c r="F123" s="286" t="s">
        <v>1409</v>
      </c>
      <c r="G123" s="286" t="s">
        <v>133</v>
      </c>
      <c r="H123" s="286" t="s">
        <v>1174</v>
      </c>
      <c r="I123" s="286" t="s">
        <v>133</v>
      </c>
      <c r="J123" s="286" t="s">
        <v>108</v>
      </c>
      <c r="K123" s="286" t="s">
        <v>133</v>
      </c>
      <c r="L123" s="286" t="s">
        <v>1191</v>
      </c>
      <c r="M123" s="286" t="s">
        <v>113</v>
      </c>
      <c r="N123" s="286" t="s">
        <v>436</v>
      </c>
      <c r="O123" s="286" t="s">
        <v>1176</v>
      </c>
      <c r="P123" s="286" t="s">
        <v>133</v>
      </c>
      <c r="Q123" s="286" t="s">
        <v>133</v>
      </c>
      <c r="R123" s="286" t="s">
        <v>133</v>
      </c>
      <c r="S123" s="286" t="s">
        <v>133</v>
      </c>
      <c r="T123" s="286" t="s">
        <v>133</v>
      </c>
      <c r="U123" s="286" t="s">
        <v>1433</v>
      </c>
      <c r="V123" s="286" t="s">
        <v>68</v>
      </c>
      <c r="W123" s="286" t="s">
        <v>68</v>
      </c>
      <c r="X123" s="286" t="s">
        <v>68</v>
      </c>
      <c r="Y123" s="286" t="s">
        <v>68</v>
      </c>
      <c r="Z123" s="286" t="s">
        <v>69</v>
      </c>
      <c r="AA123" s="286" t="s">
        <v>133</v>
      </c>
      <c r="AB123" s="286" t="s">
        <v>238</v>
      </c>
      <c r="AC123" s="287">
        <v>23</v>
      </c>
      <c r="AD123" s="287">
        <v>0</v>
      </c>
      <c r="AE123" s="287">
        <v>0</v>
      </c>
      <c r="AF123" s="647">
        <v>36.800000000000004</v>
      </c>
      <c r="AG123" s="647">
        <f t="shared" si="10"/>
        <v>0</v>
      </c>
      <c r="AH123" s="648">
        <f t="shared" si="9"/>
        <v>36.800000000000004</v>
      </c>
      <c r="AI123" s="649">
        <f t="shared" si="11"/>
        <v>39.376000000000005</v>
      </c>
      <c r="AJ123" s="650"/>
    </row>
    <row r="124" spans="1:36" s="289" customFormat="1">
      <c r="A124" s="646">
        <v>13</v>
      </c>
      <c r="B124" s="286" t="s">
        <v>8</v>
      </c>
      <c r="C124" s="286" t="s">
        <v>1434</v>
      </c>
      <c r="D124" s="286" t="s">
        <v>1408</v>
      </c>
      <c r="E124" s="286" t="s">
        <v>423</v>
      </c>
      <c r="F124" s="286" t="s">
        <v>1409</v>
      </c>
      <c r="G124" s="286" t="s">
        <v>133</v>
      </c>
      <c r="H124" s="286" t="s">
        <v>1174</v>
      </c>
      <c r="I124" s="286" t="s">
        <v>133</v>
      </c>
      <c r="J124" s="286" t="s">
        <v>108</v>
      </c>
      <c r="K124" s="286" t="s">
        <v>133</v>
      </c>
      <c r="L124" s="286" t="s">
        <v>1191</v>
      </c>
      <c r="M124" s="286" t="s">
        <v>113</v>
      </c>
      <c r="N124" s="286" t="s">
        <v>436</v>
      </c>
      <c r="O124" s="286" t="s">
        <v>1176</v>
      </c>
      <c r="P124" s="286" t="s">
        <v>133</v>
      </c>
      <c r="Q124" s="286" t="s">
        <v>133</v>
      </c>
      <c r="R124" s="286" t="s">
        <v>133</v>
      </c>
      <c r="S124" s="286" t="s">
        <v>133</v>
      </c>
      <c r="T124" s="286" t="s">
        <v>133</v>
      </c>
      <c r="U124" s="286" t="s">
        <v>1435</v>
      </c>
      <c r="V124" s="286" t="s">
        <v>68</v>
      </c>
      <c r="W124" s="286" t="s">
        <v>68</v>
      </c>
      <c r="X124" s="286" t="s">
        <v>68</v>
      </c>
      <c r="Y124" s="286" t="s">
        <v>68</v>
      </c>
      <c r="Z124" s="286" t="s">
        <v>69</v>
      </c>
      <c r="AA124" s="286" t="s">
        <v>133</v>
      </c>
      <c r="AB124" s="286" t="s">
        <v>238</v>
      </c>
      <c r="AC124" s="287">
        <v>23</v>
      </c>
      <c r="AD124" s="287">
        <v>0</v>
      </c>
      <c r="AE124" s="287">
        <v>0</v>
      </c>
      <c r="AF124" s="647">
        <v>36.800000000000004</v>
      </c>
      <c r="AG124" s="647">
        <f t="shared" si="10"/>
        <v>0</v>
      </c>
      <c r="AH124" s="648">
        <f t="shared" si="9"/>
        <v>36.800000000000004</v>
      </c>
      <c r="AI124" s="649">
        <f t="shared" si="11"/>
        <v>39.376000000000005</v>
      </c>
      <c r="AJ124" s="650"/>
    </row>
    <row r="125" spans="1:36" s="289" customFormat="1">
      <c r="A125" s="646">
        <v>14</v>
      </c>
      <c r="B125" s="286" t="s">
        <v>8</v>
      </c>
      <c r="C125" s="286" t="s">
        <v>1436</v>
      </c>
      <c r="D125" s="286" t="s">
        <v>1408</v>
      </c>
      <c r="E125" s="286" t="s">
        <v>423</v>
      </c>
      <c r="F125" s="286" t="s">
        <v>1409</v>
      </c>
      <c r="G125" s="286" t="s">
        <v>133</v>
      </c>
      <c r="H125" s="286" t="s">
        <v>1174</v>
      </c>
      <c r="I125" s="286" t="s">
        <v>133</v>
      </c>
      <c r="J125" s="286" t="s">
        <v>108</v>
      </c>
      <c r="K125" s="286" t="s">
        <v>133</v>
      </c>
      <c r="L125" s="286" t="s">
        <v>1191</v>
      </c>
      <c r="M125" s="286" t="s">
        <v>113</v>
      </c>
      <c r="N125" s="286" t="s">
        <v>436</v>
      </c>
      <c r="O125" s="286" t="s">
        <v>1176</v>
      </c>
      <c r="P125" s="286" t="s">
        <v>133</v>
      </c>
      <c r="Q125" s="286" t="s">
        <v>133</v>
      </c>
      <c r="R125" s="286" t="s">
        <v>133</v>
      </c>
      <c r="S125" s="286" t="s">
        <v>133</v>
      </c>
      <c r="T125" s="286" t="s">
        <v>133</v>
      </c>
      <c r="U125" s="286" t="s">
        <v>1437</v>
      </c>
      <c r="V125" s="286" t="s">
        <v>68</v>
      </c>
      <c r="W125" s="286" t="s">
        <v>68</v>
      </c>
      <c r="X125" s="286" t="s">
        <v>68</v>
      </c>
      <c r="Y125" s="286" t="s">
        <v>68</v>
      </c>
      <c r="Z125" s="286" t="s">
        <v>69</v>
      </c>
      <c r="AA125" s="286" t="s">
        <v>133</v>
      </c>
      <c r="AB125" s="286" t="s">
        <v>238</v>
      </c>
      <c r="AC125" s="287">
        <v>23</v>
      </c>
      <c r="AD125" s="287">
        <v>0</v>
      </c>
      <c r="AE125" s="287">
        <v>0</v>
      </c>
      <c r="AF125" s="647">
        <v>36.800000000000004</v>
      </c>
      <c r="AG125" s="647">
        <f t="shared" si="10"/>
        <v>0</v>
      </c>
      <c r="AH125" s="648">
        <f t="shared" si="9"/>
        <v>36.800000000000004</v>
      </c>
      <c r="AI125" s="649">
        <f t="shared" si="11"/>
        <v>39.376000000000005</v>
      </c>
      <c r="AJ125" s="650"/>
    </row>
    <row r="126" spans="1:36" s="289" customFormat="1">
      <c r="A126" s="646">
        <v>15</v>
      </c>
      <c r="B126" s="286" t="s">
        <v>8</v>
      </c>
      <c r="C126" s="286" t="s">
        <v>1438</v>
      </c>
      <c r="D126" s="286" t="s">
        <v>1408</v>
      </c>
      <c r="E126" s="286" t="s">
        <v>423</v>
      </c>
      <c r="F126" s="286" t="s">
        <v>1409</v>
      </c>
      <c r="G126" s="286" t="s">
        <v>133</v>
      </c>
      <c r="H126" s="286" t="s">
        <v>1174</v>
      </c>
      <c r="I126" s="286" t="s">
        <v>133</v>
      </c>
      <c r="J126" s="286" t="s">
        <v>108</v>
      </c>
      <c r="K126" s="286" t="s">
        <v>133</v>
      </c>
      <c r="L126" s="286" t="s">
        <v>1191</v>
      </c>
      <c r="M126" s="286" t="s">
        <v>113</v>
      </c>
      <c r="N126" s="286" t="s">
        <v>436</v>
      </c>
      <c r="O126" s="286" t="s">
        <v>1176</v>
      </c>
      <c r="P126" s="286" t="s">
        <v>133</v>
      </c>
      <c r="Q126" s="286" t="s">
        <v>133</v>
      </c>
      <c r="R126" s="286" t="s">
        <v>133</v>
      </c>
      <c r="S126" s="286" t="s">
        <v>133</v>
      </c>
      <c r="T126" s="286" t="s">
        <v>133</v>
      </c>
      <c r="U126" s="286" t="s">
        <v>1439</v>
      </c>
      <c r="V126" s="286" t="s">
        <v>68</v>
      </c>
      <c r="W126" s="286" t="s">
        <v>68</v>
      </c>
      <c r="X126" s="286" t="s">
        <v>68</v>
      </c>
      <c r="Y126" s="286" t="s">
        <v>68</v>
      </c>
      <c r="Z126" s="286" t="s">
        <v>69</v>
      </c>
      <c r="AA126" s="286" t="s">
        <v>133</v>
      </c>
      <c r="AB126" s="286" t="s">
        <v>238</v>
      </c>
      <c r="AC126" s="287">
        <v>23</v>
      </c>
      <c r="AD126" s="287">
        <v>0</v>
      </c>
      <c r="AE126" s="287">
        <v>0</v>
      </c>
      <c r="AF126" s="647">
        <v>36.800000000000004</v>
      </c>
      <c r="AG126" s="647">
        <f t="shared" si="10"/>
        <v>0</v>
      </c>
      <c r="AH126" s="648">
        <f t="shared" si="9"/>
        <v>36.800000000000004</v>
      </c>
      <c r="AI126" s="649">
        <f t="shared" si="11"/>
        <v>39.376000000000005</v>
      </c>
      <c r="AJ126" s="650"/>
    </row>
    <row r="127" spans="1:36" s="289" customFormat="1">
      <c r="A127" s="646">
        <v>16</v>
      </c>
      <c r="B127" s="286" t="s">
        <v>8</v>
      </c>
      <c r="C127" s="286" t="s">
        <v>1440</v>
      </c>
      <c r="D127" s="286" t="s">
        <v>1408</v>
      </c>
      <c r="E127" s="286" t="s">
        <v>423</v>
      </c>
      <c r="F127" s="286" t="s">
        <v>1409</v>
      </c>
      <c r="G127" s="286" t="s">
        <v>133</v>
      </c>
      <c r="H127" s="286" t="s">
        <v>1174</v>
      </c>
      <c r="I127" s="286" t="s">
        <v>133</v>
      </c>
      <c r="J127" s="286" t="s">
        <v>108</v>
      </c>
      <c r="K127" s="286" t="s">
        <v>133</v>
      </c>
      <c r="L127" s="286" t="s">
        <v>1191</v>
      </c>
      <c r="M127" s="286" t="s">
        <v>113</v>
      </c>
      <c r="N127" s="286" t="s">
        <v>436</v>
      </c>
      <c r="O127" s="286" t="s">
        <v>1176</v>
      </c>
      <c r="P127" s="286" t="s">
        <v>133</v>
      </c>
      <c r="Q127" s="286" t="s">
        <v>133</v>
      </c>
      <c r="R127" s="286" t="s">
        <v>133</v>
      </c>
      <c r="S127" s="286" t="s">
        <v>133</v>
      </c>
      <c r="T127" s="286" t="s">
        <v>133</v>
      </c>
      <c r="U127" s="286" t="s">
        <v>1441</v>
      </c>
      <c r="V127" s="286" t="s">
        <v>68</v>
      </c>
      <c r="W127" s="286" t="s">
        <v>68</v>
      </c>
      <c r="X127" s="286" t="s">
        <v>68</v>
      </c>
      <c r="Y127" s="286" t="s">
        <v>68</v>
      </c>
      <c r="Z127" s="286" t="s">
        <v>69</v>
      </c>
      <c r="AA127" s="286" t="s">
        <v>133</v>
      </c>
      <c r="AB127" s="286" t="s">
        <v>238</v>
      </c>
      <c r="AC127" s="287">
        <v>23</v>
      </c>
      <c r="AD127" s="287">
        <v>0</v>
      </c>
      <c r="AE127" s="287">
        <v>0</v>
      </c>
      <c r="AF127" s="647">
        <v>36.800000000000004</v>
      </c>
      <c r="AG127" s="647">
        <f t="shared" si="10"/>
        <v>0</v>
      </c>
      <c r="AH127" s="648">
        <f t="shared" si="9"/>
        <v>36.800000000000004</v>
      </c>
      <c r="AI127" s="649">
        <f t="shared" si="11"/>
        <v>39.376000000000005</v>
      </c>
      <c r="AJ127" s="650"/>
    </row>
    <row r="128" spans="1:36" s="289" customFormat="1">
      <c r="A128" s="646">
        <v>17</v>
      </c>
      <c r="B128" s="286" t="s">
        <v>8</v>
      </c>
      <c r="C128" s="286" t="s">
        <v>1442</v>
      </c>
      <c r="D128" s="286" t="s">
        <v>1408</v>
      </c>
      <c r="E128" s="286" t="s">
        <v>423</v>
      </c>
      <c r="F128" s="286" t="s">
        <v>1409</v>
      </c>
      <c r="G128" s="286" t="s">
        <v>133</v>
      </c>
      <c r="H128" s="286" t="s">
        <v>1174</v>
      </c>
      <c r="I128" s="286" t="s">
        <v>133</v>
      </c>
      <c r="J128" s="286" t="s">
        <v>108</v>
      </c>
      <c r="K128" s="286" t="s">
        <v>133</v>
      </c>
      <c r="L128" s="286" t="s">
        <v>1191</v>
      </c>
      <c r="M128" s="286" t="s">
        <v>113</v>
      </c>
      <c r="N128" s="286" t="s">
        <v>436</v>
      </c>
      <c r="O128" s="286" t="s">
        <v>1176</v>
      </c>
      <c r="P128" s="286" t="s">
        <v>133</v>
      </c>
      <c r="Q128" s="286" t="s">
        <v>133</v>
      </c>
      <c r="R128" s="286" t="s">
        <v>133</v>
      </c>
      <c r="S128" s="286" t="s">
        <v>133</v>
      </c>
      <c r="T128" s="286" t="s">
        <v>133</v>
      </c>
      <c r="U128" s="286" t="s">
        <v>1443</v>
      </c>
      <c r="V128" s="286" t="s">
        <v>68</v>
      </c>
      <c r="W128" s="286" t="s">
        <v>68</v>
      </c>
      <c r="X128" s="286" t="s">
        <v>68</v>
      </c>
      <c r="Y128" s="286" t="s">
        <v>68</v>
      </c>
      <c r="Z128" s="286" t="s">
        <v>69</v>
      </c>
      <c r="AA128" s="286" t="s">
        <v>133</v>
      </c>
      <c r="AB128" s="286" t="s">
        <v>238</v>
      </c>
      <c r="AC128" s="287">
        <v>23</v>
      </c>
      <c r="AD128" s="287">
        <v>0</v>
      </c>
      <c r="AE128" s="287">
        <v>0</v>
      </c>
      <c r="AF128" s="647">
        <v>36.800000000000004</v>
      </c>
      <c r="AG128" s="647">
        <f t="shared" si="10"/>
        <v>0</v>
      </c>
      <c r="AH128" s="648">
        <f t="shared" si="9"/>
        <v>36.800000000000004</v>
      </c>
      <c r="AI128" s="649">
        <f t="shared" si="11"/>
        <v>39.376000000000005</v>
      </c>
      <c r="AJ128" s="650"/>
    </row>
    <row r="129" spans="1:36" s="289" customFormat="1">
      <c r="A129" s="646">
        <v>18</v>
      </c>
      <c r="B129" s="286" t="s">
        <v>8</v>
      </c>
      <c r="C129" s="286" t="s">
        <v>1444</v>
      </c>
      <c r="D129" s="286" t="s">
        <v>1408</v>
      </c>
      <c r="E129" s="286" t="s">
        <v>423</v>
      </c>
      <c r="F129" s="286" t="s">
        <v>1409</v>
      </c>
      <c r="G129" s="286" t="s">
        <v>133</v>
      </c>
      <c r="H129" s="286" t="s">
        <v>1174</v>
      </c>
      <c r="I129" s="286" t="s">
        <v>133</v>
      </c>
      <c r="J129" s="286" t="s">
        <v>108</v>
      </c>
      <c r="K129" s="286" t="s">
        <v>133</v>
      </c>
      <c r="L129" s="286" t="s">
        <v>1191</v>
      </c>
      <c r="M129" s="286" t="s">
        <v>113</v>
      </c>
      <c r="N129" s="286" t="s">
        <v>436</v>
      </c>
      <c r="O129" s="286" t="s">
        <v>1176</v>
      </c>
      <c r="P129" s="286" t="s">
        <v>133</v>
      </c>
      <c r="Q129" s="286" t="s">
        <v>133</v>
      </c>
      <c r="R129" s="286" t="s">
        <v>133</v>
      </c>
      <c r="S129" s="286" t="s">
        <v>133</v>
      </c>
      <c r="T129" s="286" t="s">
        <v>133</v>
      </c>
      <c r="U129" s="286" t="s">
        <v>1445</v>
      </c>
      <c r="V129" s="286" t="s">
        <v>68</v>
      </c>
      <c r="W129" s="286" t="s">
        <v>68</v>
      </c>
      <c r="X129" s="286" t="s">
        <v>68</v>
      </c>
      <c r="Y129" s="286" t="s">
        <v>68</v>
      </c>
      <c r="Z129" s="286" t="s">
        <v>69</v>
      </c>
      <c r="AA129" s="286" t="s">
        <v>133</v>
      </c>
      <c r="AB129" s="286" t="s">
        <v>238</v>
      </c>
      <c r="AC129" s="287">
        <v>23</v>
      </c>
      <c r="AD129" s="287">
        <v>0</v>
      </c>
      <c r="AE129" s="287">
        <v>0</v>
      </c>
      <c r="AF129" s="647">
        <v>36.800000000000004</v>
      </c>
      <c r="AG129" s="647">
        <f t="shared" si="10"/>
        <v>0</v>
      </c>
      <c r="AH129" s="648">
        <f t="shared" si="9"/>
        <v>36.800000000000004</v>
      </c>
      <c r="AI129" s="649">
        <f t="shared" si="11"/>
        <v>39.376000000000005</v>
      </c>
      <c r="AJ129" s="650"/>
    </row>
    <row r="130" spans="1:36" s="289" customFormat="1">
      <c r="A130" s="646">
        <v>19</v>
      </c>
      <c r="B130" s="286" t="s">
        <v>8</v>
      </c>
      <c r="C130" s="286" t="s">
        <v>1446</v>
      </c>
      <c r="D130" s="286" t="s">
        <v>1408</v>
      </c>
      <c r="E130" s="286" t="s">
        <v>423</v>
      </c>
      <c r="F130" s="286" t="s">
        <v>1409</v>
      </c>
      <c r="G130" s="286" t="s">
        <v>133</v>
      </c>
      <c r="H130" s="286" t="s">
        <v>1174</v>
      </c>
      <c r="I130" s="286" t="s">
        <v>133</v>
      </c>
      <c r="J130" s="286" t="s">
        <v>108</v>
      </c>
      <c r="K130" s="286" t="s">
        <v>133</v>
      </c>
      <c r="L130" s="286" t="s">
        <v>1191</v>
      </c>
      <c r="M130" s="286" t="s">
        <v>113</v>
      </c>
      <c r="N130" s="286" t="s">
        <v>436</v>
      </c>
      <c r="O130" s="286" t="s">
        <v>1176</v>
      </c>
      <c r="P130" s="286" t="s">
        <v>133</v>
      </c>
      <c r="Q130" s="286" t="s">
        <v>133</v>
      </c>
      <c r="R130" s="286" t="s">
        <v>133</v>
      </c>
      <c r="S130" s="286" t="s">
        <v>133</v>
      </c>
      <c r="T130" s="286" t="s">
        <v>133</v>
      </c>
      <c r="U130" s="286" t="s">
        <v>1447</v>
      </c>
      <c r="V130" s="286" t="s">
        <v>68</v>
      </c>
      <c r="W130" s="286" t="s">
        <v>68</v>
      </c>
      <c r="X130" s="286" t="s">
        <v>68</v>
      </c>
      <c r="Y130" s="286" t="s">
        <v>68</v>
      </c>
      <c r="Z130" s="286" t="s">
        <v>69</v>
      </c>
      <c r="AA130" s="286" t="s">
        <v>133</v>
      </c>
      <c r="AB130" s="286" t="s">
        <v>238</v>
      </c>
      <c r="AC130" s="287">
        <v>23</v>
      </c>
      <c r="AD130" s="287">
        <v>0</v>
      </c>
      <c r="AE130" s="287">
        <v>0</v>
      </c>
      <c r="AF130" s="647">
        <v>36.800000000000004</v>
      </c>
      <c r="AG130" s="647">
        <f t="shared" si="10"/>
        <v>0</v>
      </c>
      <c r="AH130" s="648">
        <f t="shared" si="9"/>
        <v>36.800000000000004</v>
      </c>
      <c r="AI130" s="649">
        <f t="shared" si="11"/>
        <v>39.376000000000005</v>
      </c>
      <c r="AJ130" s="650"/>
    </row>
    <row r="131" spans="1:36" s="289" customFormat="1">
      <c r="A131" s="646">
        <v>20</v>
      </c>
      <c r="B131" s="286" t="s">
        <v>8</v>
      </c>
      <c r="C131" s="286" t="s">
        <v>1448</v>
      </c>
      <c r="D131" s="286" t="s">
        <v>1408</v>
      </c>
      <c r="E131" s="286" t="s">
        <v>423</v>
      </c>
      <c r="F131" s="286" t="s">
        <v>1409</v>
      </c>
      <c r="G131" s="286" t="s">
        <v>133</v>
      </c>
      <c r="H131" s="286" t="s">
        <v>1174</v>
      </c>
      <c r="I131" s="286" t="s">
        <v>133</v>
      </c>
      <c r="J131" s="286" t="s">
        <v>108</v>
      </c>
      <c r="K131" s="286" t="s">
        <v>133</v>
      </c>
      <c r="L131" s="286" t="s">
        <v>1191</v>
      </c>
      <c r="M131" s="286" t="s">
        <v>113</v>
      </c>
      <c r="N131" s="286" t="s">
        <v>436</v>
      </c>
      <c r="O131" s="286" t="s">
        <v>1176</v>
      </c>
      <c r="P131" s="286" t="s">
        <v>133</v>
      </c>
      <c r="Q131" s="286" t="s">
        <v>133</v>
      </c>
      <c r="R131" s="286" t="s">
        <v>133</v>
      </c>
      <c r="S131" s="286" t="s">
        <v>133</v>
      </c>
      <c r="T131" s="286" t="s">
        <v>133</v>
      </c>
      <c r="U131" s="286" t="s">
        <v>1449</v>
      </c>
      <c r="V131" s="286" t="s">
        <v>68</v>
      </c>
      <c r="W131" s="286" t="s">
        <v>68</v>
      </c>
      <c r="X131" s="286" t="s">
        <v>68</v>
      </c>
      <c r="Y131" s="286" t="s">
        <v>68</v>
      </c>
      <c r="Z131" s="286" t="s">
        <v>69</v>
      </c>
      <c r="AA131" s="286" t="s">
        <v>133</v>
      </c>
      <c r="AB131" s="286" t="s">
        <v>238</v>
      </c>
      <c r="AC131" s="287">
        <v>23</v>
      </c>
      <c r="AD131" s="287">
        <v>0</v>
      </c>
      <c r="AE131" s="287">
        <v>0</v>
      </c>
      <c r="AF131" s="647">
        <v>36.800000000000004</v>
      </c>
      <c r="AG131" s="647">
        <f t="shared" si="10"/>
        <v>0</v>
      </c>
      <c r="AH131" s="648">
        <f t="shared" si="9"/>
        <v>36.800000000000004</v>
      </c>
      <c r="AI131" s="649">
        <f t="shared" si="11"/>
        <v>39.376000000000005</v>
      </c>
      <c r="AJ131" s="650"/>
    </row>
    <row r="132" spans="1:36" s="289" customFormat="1">
      <c r="A132" s="646">
        <v>21</v>
      </c>
      <c r="B132" s="286" t="s">
        <v>8</v>
      </c>
      <c r="C132" s="286" t="s">
        <v>1450</v>
      </c>
      <c r="D132" s="286" t="s">
        <v>1408</v>
      </c>
      <c r="E132" s="286" t="s">
        <v>423</v>
      </c>
      <c r="F132" s="286" t="s">
        <v>1409</v>
      </c>
      <c r="G132" s="286" t="s">
        <v>133</v>
      </c>
      <c r="H132" s="286" t="s">
        <v>1174</v>
      </c>
      <c r="I132" s="286" t="s">
        <v>133</v>
      </c>
      <c r="J132" s="286" t="s">
        <v>108</v>
      </c>
      <c r="K132" s="286" t="s">
        <v>133</v>
      </c>
      <c r="L132" s="286" t="s">
        <v>1191</v>
      </c>
      <c r="M132" s="286" t="s">
        <v>113</v>
      </c>
      <c r="N132" s="286" t="s">
        <v>436</v>
      </c>
      <c r="O132" s="286" t="s">
        <v>1176</v>
      </c>
      <c r="P132" s="286" t="s">
        <v>133</v>
      </c>
      <c r="Q132" s="286" t="s">
        <v>133</v>
      </c>
      <c r="R132" s="286" t="s">
        <v>133</v>
      </c>
      <c r="S132" s="286" t="s">
        <v>133</v>
      </c>
      <c r="T132" s="286" t="s">
        <v>133</v>
      </c>
      <c r="U132" s="286" t="s">
        <v>1451</v>
      </c>
      <c r="V132" s="286" t="s">
        <v>68</v>
      </c>
      <c r="W132" s="286" t="s">
        <v>68</v>
      </c>
      <c r="X132" s="286" t="s">
        <v>68</v>
      </c>
      <c r="Y132" s="286" t="s">
        <v>68</v>
      </c>
      <c r="Z132" s="286" t="s">
        <v>69</v>
      </c>
      <c r="AA132" s="286" t="s">
        <v>133</v>
      </c>
      <c r="AB132" s="286" t="s">
        <v>238</v>
      </c>
      <c r="AC132" s="287">
        <v>23</v>
      </c>
      <c r="AD132" s="287">
        <v>0</v>
      </c>
      <c r="AE132" s="287">
        <v>0</v>
      </c>
      <c r="AF132" s="647">
        <v>36.800000000000004</v>
      </c>
      <c r="AG132" s="647">
        <f t="shared" si="10"/>
        <v>0</v>
      </c>
      <c r="AH132" s="648">
        <f t="shared" si="9"/>
        <v>36.800000000000004</v>
      </c>
      <c r="AI132" s="649">
        <f t="shared" si="11"/>
        <v>39.376000000000005</v>
      </c>
      <c r="AJ132" s="650"/>
    </row>
    <row r="133" spans="1:36" s="289" customFormat="1">
      <c r="A133" s="646">
        <v>22</v>
      </c>
      <c r="B133" s="286" t="s">
        <v>8</v>
      </c>
      <c r="C133" s="286" t="s">
        <v>1452</v>
      </c>
      <c r="D133" s="286" t="s">
        <v>1408</v>
      </c>
      <c r="E133" s="286" t="s">
        <v>423</v>
      </c>
      <c r="F133" s="286" t="s">
        <v>1409</v>
      </c>
      <c r="G133" s="286" t="s">
        <v>133</v>
      </c>
      <c r="H133" s="286" t="s">
        <v>1174</v>
      </c>
      <c r="I133" s="286" t="s">
        <v>133</v>
      </c>
      <c r="J133" s="286" t="s">
        <v>108</v>
      </c>
      <c r="K133" s="286" t="s">
        <v>133</v>
      </c>
      <c r="L133" s="286" t="s">
        <v>1191</v>
      </c>
      <c r="M133" s="286" t="s">
        <v>113</v>
      </c>
      <c r="N133" s="286" t="s">
        <v>436</v>
      </c>
      <c r="O133" s="286" t="s">
        <v>1176</v>
      </c>
      <c r="P133" s="286" t="s">
        <v>133</v>
      </c>
      <c r="Q133" s="286" t="s">
        <v>133</v>
      </c>
      <c r="R133" s="286" t="s">
        <v>133</v>
      </c>
      <c r="S133" s="286" t="s">
        <v>133</v>
      </c>
      <c r="T133" s="286" t="s">
        <v>133</v>
      </c>
      <c r="U133" s="286" t="s">
        <v>1453</v>
      </c>
      <c r="V133" s="286" t="s">
        <v>68</v>
      </c>
      <c r="W133" s="286" t="s">
        <v>68</v>
      </c>
      <c r="X133" s="286" t="s">
        <v>68</v>
      </c>
      <c r="Y133" s="286" t="s">
        <v>68</v>
      </c>
      <c r="Z133" s="286" t="s">
        <v>69</v>
      </c>
      <c r="AA133" s="286" t="s">
        <v>133</v>
      </c>
      <c r="AB133" s="286" t="s">
        <v>238</v>
      </c>
      <c r="AC133" s="287">
        <v>23</v>
      </c>
      <c r="AD133" s="287">
        <v>0</v>
      </c>
      <c r="AE133" s="287">
        <v>0</v>
      </c>
      <c r="AF133" s="647">
        <v>36.800000000000004</v>
      </c>
      <c r="AG133" s="647">
        <f t="shared" si="10"/>
        <v>0</v>
      </c>
      <c r="AH133" s="648">
        <f t="shared" si="9"/>
        <v>36.800000000000004</v>
      </c>
      <c r="AI133" s="649">
        <f t="shared" si="11"/>
        <v>39.376000000000005</v>
      </c>
      <c r="AJ133" s="650"/>
    </row>
    <row r="134" spans="1:36" s="289" customFormat="1">
      <c r="A134" s="646">
        <v>23</v>
      </c>
      <c r="B134" s="286" t="s">
        <v>8</v>
      </c>
      <c r="C134" s="286" t="s">
        <v>1454</v>
      </c>
      <c r="D134" s="286" t="s">
        <v>1408</v>
      </c>
      <c r="E134" s="286" t="s">
        <v>423</v>
      </c>
      <c r="F134" s="286" t="s">
        <v>1409</v>
      </c>
      <c r="G134" s="286" t="s">
        <v>133</v>
      </c>
      <c r="H134" s="286" t="s">
        <v>1174</v>
      </c>
      <c r="I134" s="286" t="s">
        <v>133</v>
      </c>
      <c r="J134" s="286" t="s">
        <v>108</v>
      </c>
      <c r="K134" s="286" t="s">
        <v>133</v>
      </c>
      <c r="L134" s="286" t="s">
        <v>1191</v>
      </c>
      <c r="M134" s="286" t="s">
        <v>113</v>
      </c>
      <c r="N134" s="286" t="s">
        <v>436</v>
      </c>
      <c r="O134" s="286" t="s">
        <v>1176</v>
      </c>
      <c r="P134" s="286" t="s">
        <v>133</v>
      </c>
      <c r="Q134" s="286" t="s">
        <v>133</v>
      </c>
      <c r="R134" s="286" t="s">
        <v>133</v>
      </c>
      <c r="S134" s="286" t="s">
        <v>133</v>
      </c>
      <c r="T134" s="286" t="s">
        <v>133</v>
      </c>
      <c r="U134" s="286" t="s">
        <v>1455</v>
      </c>
      <c r="V134" s="286" t="s">
        <v>68</v>
      </c>
      <c r="W134" s="286" t="s">
        <v>68</v>
      </c>
      <c r="X134" s="286" t="s">
        <v>68</v>
      </c>
      <c r="Y134" s="286" t="s">
        <v>68</v>
      </c>
      <c r="Z134" s="286" t="s">
        <v>69</v>
      </c>
      <c r="AA134" s="286" t="s">
        <v>133</v>
      </c>
      <c r="AB134" s="286" t="s">
        <v>238</v>
      </c>
      <c r="AC134" s="287">
        <v>23</v>
      </c>
      <c r="AD134" s="287">
        <v>0</v>
      </c>
      <c r="AE134" s="287">
        <v>0</v>
      </c>
      <c r="AF134" s="647">
        <v>36.800000000000004</v>
      </c>
      <c r="AG134" s="647">
        <f t="shared" si="10"/>
        <v>0</v>
      </c>
      <c r="AH134" s="648">
        <f t="shared" si="9"/>
        <v>36.800000000000004</v>
      </c>
      <c r="AI134" s="649">
        <f t="shared" si="11"/>
        <v>39.376000000000005</v>
      </c>
      <c r="AJ134" s="650"/>
    </row>
    <row r="135" spans="1:36" s="289" customFormat="1">
      <c r="A135" s="646">
        <v>24</v>
      </c>
      <c r="B135" s="286" t="s">
        <v>8</v>
      </c>
      <c r="C135" s="286" t="s">
        <v>1456</v>
      </c>
      <c r="D135" s="286" t="s">
        <v>1408</v>
      </c>
      <c r="E135" s="286" t="s">
        <v>423</v>
      </c>
      <c r="F135" s="286" t="s">
        <v>1409</v>
      </c>
      <c r="G135" s="286" t="s">
        <v>133</v>
      </c>
      <c r="H135" s="286" t="s">
        <v>1174</v>
      </c>
      <c r="I135" s="286" t="s">
        <v>133</v>
      </c>
      <c r="J135" s="286" t="s">
        <v>108</v>
      </c>
      <c r="K135" s="286" t="s">
        <v>133</v>
      </c>
      <c r="L135" s="286" t="s">
        <v>1191</v>
      </c>
      <c r="M135" s="286" t="s">
        <v>113</v>
      </c>
      <c r="N135" s="286" t="s">
        <v>436</v>
      </c>
      <c r="O135" s="286" t="s">
        <v>1176</v>
      </c>
      <c r="P135" s="286" t="s">
        <v>133</v>
      </c>
      <c r="Q135" s="286" t="s">
        <v>133</v>
      </c>
      <c r="R135" s="286" t="s">
        <v>133</v>
      </c>
      <c r="S135" s="286" t="s">
        <v>133</v>
      </c>
      <c r="T135" s="286" t="s">
        <v>133</v>
      </c>
      <c r="U135" s="286" t="s">
        <v>1457</v>
      </c>
      <c r="V135" s="286" t="s">
        <v>68</v>
      </c>
      <c r="W135" s="286" t="s">
        <v>68</v>
      </c>
      <c r="X135" s="286" t="s">
        <v>68</v>
      </c>
      <c r="Y135" s="286" t="s">
        <v>68</v>
      </c>
      <c r="Z135" s="286" t="s">
        <v>69</v>
      </c>
      <c r="AA135" s="286" t="s">
        <v>133</v>
      </c>
      <c r="AB135" s="286" t="s">
        <v>238</v>
      </c>
      <c r="AC135" s="287">
        <v>23</v>
      </c>
      <c r="AD135" s="287">
        <v>0</v>
      </c>
      <c r="AE135" s="287">
        <v>0</v>
      </c>
      <c r="AF135" s="647">
        <v>36.800000000000004</v>
      </c>
      <c r="AG135" s="647">
        <f t="shared" si="10"/>
        <v>0</v>
      </c>
      <c r="AH135" s="648">
        <f t="shared" si="9"/>
        <v>36.800000000000004</v>
      </c>
      <c r="AI135" s="649">
        <f t="shared" si="11"/>
        <v>39.376000000000005</v>
      </c>
      <c r="AJ135" s="650"/>
    </row>
    <row r="136" spans="1:36" s="289" customFormat="1">
      <c r="A136" s="646">
        <v>25</v>
      </c>
      <c r="B136" s="286" t="s">
        <v>8</v>
      </c>
      <c r="C136" s="286" t="s">
        <v>1458</v>
      </c>
      <c r="D136" s="286" t="s">
        <v>1408</v>
      </c>
      <c r="E136" s="286" t="s">
        <v>1090</v>
      </c>
      <c r="F136" s="286" t="s">
        <v>1409</v>
      </c>
      <c r="G136" s="286" t="s">
        <v>133</v>
      </c>
      <c r="H136" s="286" t="s">
        <v>1174</v>
      </c>
      <c r="I136" s="286">
        <v>1000</v>
      </c>
      <c r="J136" s="286" t="s">
        <v>121</v>
      </c>
      <c r="K136" s="286" t="s">
        <v>437</v>
      </c>
      <c r="L136" s="286" t="s">
        <v>1191</v>
      </c>
      <c r="M136" s="286" t="s">
        <v>113</v>
      </c>
      <c r="N136" s="286" t="s">
        <v>401</v>
      </c>
      <c r="O136" s="286" t="s">
        <v>1169</v>
      </c>
      <c r="P136" s="286">
        <v>0</v>
      </c>
      <c r="Q136" s="286" t="s">
        <v>133</v>
      </c>
      <c r="R136" s="286" t="s">
        <v>133</v>
      </c>
      <c r="S136" s="286" t="s">
        <v>1410</v>
      </c>
      <c r="T136" s="286" t="s">
        <v>133</v>
      </c>
      <c r="U136" s="286" t="s">
        <v>1459</v>
      </c>
      <c r="V136" s="286" t="s">
        <v>446</v>
      </c>
      <c r="W136" s="286" t="s">
        <v>446</v>
      </c>
      <c r="X136" s="286" t="s">
        <v>68</v>
      </c>
      <c r="Y136" s="286" t="s">
        <v>68</v>
      </c>
      <c r="Z136" s="286" t="s">
        <v>69</v>
      </c>
      <c r="AA136" s="286" t="s">
        <v>133</v>
      </c>
      <c r="AB136" s="286" t="s">
        <v>141</v>
      </c>
      <c r="AC136" s="287">
        <v>23</v>
      </c>
      <c r="AD136" s="287">
        <v>8</v>
      </c>
      <c r="AE136" s="287">
        <v>0</v>
      </c>
      <c r="AF136" s="647">
        <v>49.6</v>
      </c>
      <c r="AG136" s="647">
        <f t="shared" si="10"/>
        <v>0</v>
      </c>
      <c r="AH136" s="648">
        <f t="shared" si="9"/>
        <v>49.6</v>
      </c>
      <c r="AI136" s="649">
        <f t="shared" si="11"/>
        <v>53.072000000000003</v>
      </c>
      <c r="AJ136" s="650"/>
    </row>
    <row r="137" spans="1:36" s="289" customFormat="1">
      <c r="A137" s="646">
        <v>26</v>
      </c>
      <c r="B137" s="286" t="s">
        <v>8</v>
      </c>
      <c r="C137" s="286" t="s">
        <v>1460</v>
      </c>
      <c r="D137" s="286" t="s">
        <v>1408</v>
      </c>
      <c r="E137" s="286" t="s">
        <v>1090</v>
      </c>
      <c r="F137" s="286" t="s">
        <v>1409</v>
      </c>
      <c r="G137" s="286" t="s">
        <v>133</v>
      </c>
      <c r="H137" s="286" t="s">
        <v>1174</v>
      </c>
      <c r="I137" s="286">
        <v>1000</v>
      </c>
      <c r="J137" s="286" t="s">
        <v>121</v>
      </c>
      <c r="K137" s="286" t="s">
        <v>437</v>
      </c>
      <c r="L137" s="286" t="s">
        <v>1191</v>
      </c>
      <c r="M137" s="286" t="s">
        <v>113</v>
      </c>
      <c r="N137" s="286" t="s">
        <v>401</v>
      </c>
      <c r="O137" s="286" t="s">
        <v>1169</v>
      </c>
      <c r="P137" s="286">
        <v>0</v>
      </c>
      <c r="Q137" s="286" t="s">
        <v>133</v>
      </c>
      <c r="R137" s="286" t="s">
        <v>133</v>
      </c>
      <c r="S137" s="286" t="s">
        <v>1410</v>
      </c>
      <c r="T137" s="286" t="s">
        <v>133</v>
      </c>
      <c r="U137" s="286" t="s">
        <v>1461</v>
      </c>
      <c r="V137" s="286" t="s">
        <v>446</v>
      </c>
      <c r="W137" s="286" t="s">
        <v>446</v>
      </c>
      <c r="X137" s="286" t="s">
        <v>68</v>
      </c>
      <c r="Y137" s="286" t="s">
        <v>68</v>
      </c>
      <c r="Z137" s="286" t="s">
        <v>69</v>
      </c>
      <c r="AA137" s="286" t="s">
        <v>133</v>
      </c>
      <c r="AB137" s="286" t="s">
        <v>141</v>
      </c>
      <c r="AC137" s="287">
        <v>23</v>
      </c>
      <c r="AD137" s="287">
        <v>8</v>
      </c>
      <c r="AE137" s="287">
        <v>0</v>
      </c>
      <c r="AF137" s="647">
        <v>49.6</v>
      </c>
      <c r="AG137" s="647">
        <f t="shared" si="10"/>
        <v>0</v>
      </c>
      <c r="AH137" s="648">
        <f t="shared" si="9"/>
        <v>49.6</v>
      </c>
      <c r="AI137" s="649">
        <f t="shared" si="11"/>
        <v>53.072000000000003</v>
      </c>
      <c r="AJ137" s="650"/>
    </row>
    <row r="138" spans="1:36" s="289" customFormat="1">
      <c r="A138" s="646">
        <v>27</v>
      </c>
      <c r="B138" s="286" t="s">
        <v>8</v>
      </c>
      <c r="C138" s="286" t="s">
        <v>1462</v>
      </c>
      <c r="D138" s="286" t="s">
        <v>1408</v>
      </c>
      <c r="E138" s="286" t="s">
        <v>1090</v>
      </c>
      <c r="F138" s="286" t="s">
        <v>1409</v>
      </c>
      <c r="G138" s="286" t="s">
        <v>133</v>
      </c>
      <c r="H138" s="286" t="s">
        <v>1174</v>
      </c>
      <c r="I138" s="286">
        <v>1000</v>
      </c>
      <c r="J138" s="286" t="s">
        <v>121</v>
      </c>
      <c r="K138" s="286" t="s">
        <v>437</v>
      </c>
      <c r="L138" s="286" t="s">
        <v>1191</v>
      </c>
      <c r="M138" s="286" t="s">
        <v>113</v>
      </c>
      <c r="N138" s="286" t="s">
        <v>401</v>
      </c>
      <c r="O138" s="286" t="s">
        <v>1169</v>
      </c>
      <c r="P138" s="286">
        <v>0</v>
      </c>
      <c r="Q138" s="286" t="s">
        <v>133</v>
      </c>
      <c r="R138" s="286" t="s">
        <v>133</v>
      </c>
      <c r="S138" s="286" t="s">
        <v>1410</v>
      </c>
      <c r="T138" s="286" t="s">
        <v>133</v>
      </c>
      <c r="U138" s="286" t="s">
        <v>1463</v>
      </c>
      <c r="V138" s="286" t="s">
        <v>446</v>
      </c>
      <c r="W138" s="286" t="s">
        <v>446</v>
      </c>
      <c r="X138" s="286" t="s">
        <v>68</v>
      </c>
      <c r="Y138" s="286" t="s">
        <v>68</v>
      </c>
      <c r="Z138" s="286" t="s">
        <v>69</v>
      </c>
      <c r="AA138" s="286" t="s">
        <v>133</v>
      </c>
      <c r="AB138" s="286" t="s">
        <v>141</v>
      </c>
      <c r="AC138" s="287">
        <v>23</v>
      </c>
      <c r="AD138" s="287">
        <v>8</v>
      </c>
      <c r="AE138" s="287">
        <v>0</v>
      </c>
      <c r="AF138" s="647">
        <v>49.6</v>
      </c>
      <c r="AG138" s="647">
        <f t="shared" si="10"/>
        <v>0</v>
      </c>
      <c r="AH138" s="648">
        <f t="shared" si="9"/>
        <v>49.6</v>
      </c>
      <c r="AI138" s="649">
        <f t="shared" si="11"/>
        <v>53.072000000000003</v>
      </c>
      <c r="AJ138" s="650"/>
    </row>
    <row r="139" spans="1:36" s="289" customFormat="1">
      <c r="A139" s="646">
        <v>28</v>
      </c>
      <c r="B139" s="286" t="s">
        <v>8</v>
      </c>
      <c r="C139" s="286" t="s">
        <v>1464</v>
      </c>
      <c r="D139" s="286" t="s">
        <v>1408</v>
      </c>
      <c r="E139" s="286" t="s">
        <v>1090</v>
      </c>
      <c r="F139" s="286" t="s">
        <v>1409</v>
      </c>
      <c r="G139" s="286" t="s">
        <v>133</v>
      </c>
      <c r="H139" s="286" t="s">
        <v>1174</v>
      </c>
      <c r="I139" s="286">
        <v>1000</v>
      </c>
      <c r="J139" s="286" t="s">
        <v>121</v>
      </c>
      <c r="K139" s="286" t="s">
        <v>437</v>
      </c>
      <c r="L139" s="286" t="s">
        <v>1191</v>
      </c>
      <c r="M139" s="286" t="s">
        <v>113</v>
      </c>
      <c r="N139" s="286" t="s">
        <v>401</v>
      </c>
      <c r="O139" s="286" t="s">
        <v>1169</v>
      </c>
      <c r="P139" s="286">
        <v>0</v>
      </c>
      <c r="Q139" s="286" t="s">
        <v>133</v>
      </c>
      <c r="R139" s="286" t="s">
        <v>133</v>
      </c>
      <c r="S139" s="286" t="s">
        <v>1410</v>
      </c>
      <c r="T139" s="286" t="s">
        <v>133</v>
      </c>
      <c r="U139" s="286" t="s">
        <v>1465</v>
      </c>
      <c r="V139" s="286" t="s">
        <v>446</v>
      </c>
      <c r="W139" s="286" t="s">
        <v>446</v>
      </c>
      <c r="X139" s="286" t="s">
        <v>68</v>
      </c>
      <c r="Y139" s="286" t="s">
        <v>68</v>
      </c>
      <c r="Z139" s="286" t="s">
        <v>69</v>
      </c>
      <c r="AA139" s="286" t="s">
        <v>133</v>
      </c>
      <c r="AB139" s="286" t="s">
        <v>141</v>
      </c>
      <c r="AC139" s="287">
        <v>23</v>
      </c>
      <c r="AD139" s="287">
        <v>8</v>
      </c>
      <c r="AE139" s="287">
        <v>0</v>
      </c>
      <c r="AF139" s="647">
        <v>49.6</v>
      </c>
      <c r="AG139" s="647">
        <f t="shared" si="10"/>
        <v>0</v>
      </c>
      <c r="AH139" s="648">
        <f t="shared" si="9"/>
        <v>49.6</v>
      </c>
      <c r="AI139" s="649">
        <f t="shared" si="11"/>
        <v>53.072000000000003</v>
      </c>
      <c r="AJ139" s="650"/>
    </row>
    <row r="140" spans="1:36" s="289" customFormat="1">
      <c r="A140" s="646">
        <v>29</v>
      </c>
      <c r="B140" s="286" t="s">
        <v>8</v>
      </c>
      <c r="C140" s="286" t="s">
        <v>1466</v>
      </c>
      <c r="D140" s="286" t="s">
        <v>1408</v>
      </c>
      <c r="E140" s="286" t="s">
        <v>1090</v>
      </c>
      <c r="F140" s="286" t="s">
        <v>1409</v>
      </c>
      <c r="G140" s="286" t="s">
        <v>133</v>
      </c>
      <c r="H140" s="286" t="s">
        <v>1174</v>
      </c>
      <c r="I140" s="286">
        <v>1000</v>
      </c>
      <c r="J140" s="286" t="s">
        <v>121</v>
      </c>
      <c r="K140" s="286" t="s">
        <v>437</v>
      </c>
      <c r="L140" s="286" t="s">
        <v>1191</v>
      </c>
      <c r="M140" s="286" t="s">
        <v>113</v>
      </c>
      <c r="N140" s="286" t="s">
        <v>401</v>
      </c>
      <c r="O140" s="286" t="s">
        <v>1169</v>
      </c>
      <c r="P140" s="286">
        <v>0</v>
      </c>
      <c r="Q140" s="286" t="s">
        <v>133</v>
      </c>
      <c r="R140" s="286" t="s">
        <v>133</v>
      </c>
      <c r="S140" s="286" t="s">
        <v>1410</v>
      </c>
      <c r="T140" s="286" t="s">
        <v>133</v>
      </c>
      <c r="U140" s="286" t="s">
        <v>1467</v>
      </c>
      <c r="V140" s="286" t="s">
        <v>446</v>
      </c>
      <c r="W140" s="286" t="s">
        <v>446</v>
      </c>
      <c r="X140" s="286" t="s">
        <v>68</v>
      </c>
      <c r="Y140" s="286" t="s">
        <v>68</v>
      </c>
      <c r="Z140" s="286" t="s">
        <v>69</v>
      </c>
      <c r="AA140" s="286" t="s">
        <v>133</v>
      </c>
      <c r="AB140" s="286" t="s">
        <v>141</v>
      </c>
      <c r="AC140" s="287">
        <v>23</v>
      </c>
      <c r="AD140" s="287">
        <v>8</v>
      </c>
      <c r="AE140" s="287">
        <v>0</v>
      </c>
      <c r="AF140" s="647">
        <v>49.6</v>
      </c>
      <c r="AG140" s="647">
        <f t="shared" si="10"/>
        <v>0</v>
      </c>
      <c r="AH140" s="648">
        <f t="shared" si="9"/>
        <v>49.6</v>
      </c>
      <c r="AI140" s="649">
        <f t="shared" si="11"/>
        <v>53.072000000000003</v>
      </c>
      <c r="AJ140" s="650"/>
    </row>
    <row r="141" spans="1:36" s="289" customFormat="1">
      <c r="A141" s="646">
        <v>30</v>
      </c>
      <c r="B141" s="286" t="s">
        <v>8</v>
      </c>
      <c r="C141" s="286" t="s">
        <v>1468</v>
      </c>
      <c r="D141" s="286" t="s">
        <v>1408</v>
      </c>
      <c r="E141" s="286" t="s">
        <v>1090</v>
      </c>
      <c r="F141" s="286" t="s">
        <v>1409</v>
      </c>
      <c r="G141" s="286" t="s">
        <v>133</v>
      </c>
      <c r="H141" s="286" t="s">
        <v>1174</v>
      </c>
      <c r="I141" s="286">
        <v>1000</v>
      </c>
      <c r="J141" s="286" t="s">
        <v>121</v>
      </c>
      <c r="K141" s="286" t="s">
        <v>437</v>
      </c>
      <c r="L141" s="286" t="s">
        <v>1191</v>
      </c>
      <c r="M141" s="286" t="s">
        <v>113</v>
      </c>
      <c r="N141" s="286" t="s">
        <v>401</v>
      </c>
      <c r="O141" s="286" t="s">
        <v>1169</v>
      </c>
      <c r="P141" s="286">
        <v>0</v>
      </c>
      <c r="Q141" s="286" t="s">
        <v>133</v>
      </c>
      <c r="R141" s="286" t="s">
        <v>133</v>
      </c>
      <c r="S141" s="286" t="s">
        <v>1410</v>
      </c>
      <c r="T141" s="286" t="s">
        <v>133</v>
      </c>
      <c r="U141" s="286" t="s">
        <v>1469</v>
      </c>
      <c r="V141" s="286" t="s">
        <v>446</v>
      </c>
      <c r="W141" s="286" t="s">
        <v>446</v>
      </c>
      <c r="X141" s="286" t="s">
        <v>68</v>
      </c>
      <c r="Y141" s="286" t="s">
        <v>68</v>
      </c>
      <c r="Z141" s="286" t="s">
        <v>69</v>
      </c>
      <c r="AA141" s="286" t="s">
        <v>133</v>
      </c>
      <c r="AB141" s="286" t="s">
        <v>141</v>
      </c>
      <c r="AC141" s="287">
        <v>23</v>
      </c>
      <c r="AD141" s="287">
        <v>8</v>
      </c>
      <c r="AE141" s="287">
        <v>0</v>
      </c>
      <c r="AF141" s="647">
        <v>49.6</v>
      </c>
      <c r="AG141" s="647">
        <f t="shared" si="10"/>
        <v>0</v>
      </c>
      <c r="AH141" s="648">
        <f t="shared" si="9"/>
        <v>49.6</v>
      </c>
      <c r="AI141" s="649">
        <f t="shared" si="11"/>
        <v>53.072000000000003</v>
      </c>
      <c r="AJ141" s="650"/>
    </row>
    <row r="142" spans="1:36" s="289" customFormat="1">
      <c r="A142" s="646">
        <v>31</v>
      </c>
      <c r="B142" s="286" t="s">
        <v>8</v>
      </c>
      <c r="C142" s="286" t="s">
        <v>1470</v>
      </c>
      <c r="D142" s="286" t="s">
        <v>1408</v>
      </c>
      <c r="E142" s="286" t="s">
        <v>1090</v>
      </c>
      <c r="F142" s="286" t="s">
        <v>1409</v>
      </c>
      <c r="G142" s="286" t="s">
        <v>133</v>
      </c>
      <c r="H142" s="286" t="s">
        <v>1174</v>
      </c>
      <c r="I142" s="286">
        <v>1000</v>
      </c>
      <c r="J142" s="286" t="s">
        <v>121</v>
      </c>
      <c r="K142" s="286" t="s">
        <v>437</v>
      </c>
      <c r="L142" s="286" t="s">
        <v>1191</v>
      </c>
      <c r="M142" s="286" t="s">
        <v>113</v>
      </c>
      <c r="N142" s="286" t="s">
        <v>401</v>
      </c>
      <c r="O142" s="286" t="s">
        <v>1169</v>
      </c>
      <c r="P142" s="286">
        <v>0</v>
      </c>
      <c r="Q142" s="286" t="s">
        <v>133</v>
      </c>
      <c r="R142" s="286" t="s">
        <v>133</v>
      </c>
      <c r="S142" s="286" t="s">
        <v>1410</v>
      </c>
      <c r="T142" s="286" t="s">
        <v>133</v>
      </c>
      <c r="U142" s="286" t="s">
        <v>1471</v>
      </c>
      <c r="V142" s="286" t="s">
        <v>446</v>
      </c>
      <c r="W142" s="286" t="s">
        <v>446</v>
      </c>
      <c r="X142" s="286" t="s">
        <v>68</v>
      </c>
      <c r="Y142" s="286" t="s">
        <v>68</v>
      </c>
      <c r="Z142" s="286" t="s">
        <v>69</v>
      </c>
      <c r="AA142" s="286" t="s">
        <v>133</v>
      </c>
      <c r="AB142" s="286" t="s">
        <v>141</v>
      </c>
      <c r="AC142" s="287">
        <v>23</v>
      </c>
      <c r="AD142" s="287">
        <v>8</v>
      </c>
      <c r="AE142" s="287">
        <v>0</v>
      </c>
      <c r="AF142" s="647">
        <v>49.6</v>
      </c>
      <c r="AG142" s="647">
        <f t="shared" si="10"/>
        <v>0</v>
      </c>
      <c r="AH142" s="648">
        <f t="shared" si="9"/>
        <v>49.6</v>
      </c>
      <c r="AI142" s="649">
        <f t="shared" si="11"/>
        <v>53.072000000000003</v>
      </c>
      <c r="AJ142" s="650"/>
    </row>
    <row r="143" spans="1:36" s="289" customFormat="1">
      <c r="A143" s="646">
        <v>32</v>
      </c>
      <c r="B143" s="286" t="s">
        <v>8</v>
      </c>
      <c r="C143" s="286" t="s">
        <v>1472</v>
      </c>
      <c r="D143" s="286" t="s">
        <v>1408</v>
      </c>
      <c r="E143" s="286" t="s">
        <v>1090</v>
      </c>
      <c r="F143" s="286" t="s">
        <v>1409</v>
      </c>
      <c r="G143" s="286" t="s">
        <v>133</v>
      </c>
      <c r="H143" s="286" t="s">
        <v>1174</v>
      </c>
      <c r="I143" s="286">
        <v>1000</v>
      </c>
      <c r="J143" s="286" t="s">
        <v>121</v>
      </c>
      <c r="K143" s="286" t="s">
        <v>437</v>
      </c>
      <c r="L143" s="286" t="s">
        <v>1191</v>
      </c>
      <c r="M143" s="286" t="s">
        <v>113</v>
      </c>
      <c r="N143" s="286" t="s">
        <v>401</v>
      </c>
      <c r="O143" s="286" t="s">
        <v>1169</v>
      </c>
      <c r="P143" s="286">
        <v>0</v>
      </c>
      <c r="Q143" s="286" t="s">
        <v>133</v>
      </c>
      <c r="R143" s="286" t="s">
        <v>133</v>
      </c>
      <c r="S143" s="286" t="s">
        <v>1410</v>
      </c>
      <c r="T143" s="286" t="s">
        <v>133</v>
      </c>
      <c r="U143" s="286" t="s">
        <v>1473</v>
      </c>
      <c r="V143" s="286" t="s">
        <v>446</v>
      </c>
      <c r="W143" s="286" t="s">
        <v>446</v>
      </c>
      <c r="X143" s="286" t="s">
        <v>68</v>
      </c>
      <c r="Y143" s="286" t="s">
        <v>68</v>
      </c>
      <c r="Z143" s="286" t="s">
        <v>69</v>
      </c>
      <c r="AA143" s="286" t="s">
        <v>133</v>
      </c>
      <c r="AB143" s="286" t="s">
        <v>141</v>
      </c>
      <c r="AC143" s="287">
        <v>23</v>
      </c>
      <c r="AD143" s="287">
        <v>8</v>
      </c>
      <c r="AE143" s="287">
        <v>0</v>
      </c>
      <c r="AF143" s="647">
        <v>49.6</v>
      </c>
      <c r="AG143" s="647">
        <f t="shared" si="10"/>
        <v>0</v>
      </c>
      <c r="AH143" s="648">
        <f t="shared" si="9"/>
        <v>49.6</v>
      </c>
      <c r="AI143" s="649">
        <f t="shared" si="11"/>
        <v>53.072000000000003</v>
      </c>
      <c r="AJ143" s="650"/>
    </row>
    <row r="144" spans="1:36" s="658" customFormat="1" ht="15.75" thickBot="1">
      <c r="A144" s="651">
        <v>33</v>
      </c>
      <c r="B144" s="652" t="s">
        <v>8</v>
      </c>
      <c r="C144" s="652" t="s">
        <v>1474</v>
      </c>
      <c r="D144" s="652" t="s">
        <v>1408</v>
      </c>
      <c r="E144" s="652" t="s">
        <v>423</v>
      </c>
      <c r="F144" s="652" t="s">
        <v>1475</v>
      </c>
      <c r="G144" s="652" t="s">
        <v>133</v>
      </c>
      <c r="H144" s="652" t="s">
        <v>1476</v>
      </c>
      <c r="I144" s="652" t="s">
        <v>133</v>
      </c>
      <c r="J144" s="652" t="s">
        <v>121</v>
      </c>
      <c r="K144" s="652" t="s">
        <v>133</v>
      </c>
      <c r="L144" s="652" t="s">
        <v>1477</v>
      </c>
      <c r="M144" s="652" t="s">
        <v>113</v>
      </c>
      <c r="N144" s="652" t="s">
        <v>436</v>
      </c>
      <c r="O144" s="652" t="s">
        <v>1176</v>
      </c>
      <c r="P144" s="652" t="s">
        <v>133</v>
      </c>
      <c r="Q144" s="652" t="s">
        <v>133</v>
      </c>
      <c r="R144" s="652" t="s">
        <v>133</v>
      </c>
      <c r="S144" s="652" t="s">
        <v>133</v>
      </c>
      <c r="T144" s="652" t="s">
        <v>133</v>
      </c>
      <c r="U144" s="652" t="s">
        <v>1478</v>
      </c>
      <c r="V144" s="652" t="s">
        <v>68</v>
      </c>
      <c r="W144" s="652" t="s">
        <v>68</v>
      </c>
      <c r="X144" s="652" t="s">
        <v>68</v>
      </c>
      <c r="Y144" s="652" t="s">
        <v>68</v>
      </c>
      <c r="Z144" s="652" t="s">
        <v>69</v>
      </c>
      <c r="AA144" s="652" t="s">
        <v>133</v>
      </c>
      <c r="AB144" s="652" t="s">
        <v>238</v>
      </c>
      <c r="AC144" s="653">
        <v>35</v>
      </c>
      <c r="AD144" s="653">
        <v>8</v>
      </c>
      <c r="AE144" s="653">
        <v>0</v>
      </c>
      <c r="AF144" s="654">
        <v>68.8</v>
      </c>
      <c r="AG144" s="654">
        <f t="shared" si="10"/>
        <v>0</v>
      </c>
      <c r="AH144" s="655">
        <f t="shared" si="9"/>
        <v>68.8</v>
      </c>
      <c r="AI144" s="656">
        <f t="shared" si="11"/>
        <v>73.616</v>
      </c>
      <c r="AJ144" s="657"/>
    </row>
    <row r="145" spans="1:37" s="101" customFormat="1">
      <c r="A145" s="627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9"/>
      <c r="AD145" s="99"/>
      <c r="AE145" s="99"/>
      <c r="AF145" s="631"/>
      <c r="AG145" s="631"/>
      <c r="AH145" s="108"/>
      <c r="AI145" s="100"/>
    </row>
    <row r="146" spans="1:37" s="101" customFormat="1">
      <c r="A146" s="627" t="s">
        <v>133</v>
      </c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9"/>
      <c r="AD146" s="99"/>
      <c r="AE146" s="99"/>
      <c r="AF146" s="631"/>
      <c r="AG146" s="631"/>
      <c r="AH146" s="108"/>
      <c r="AI146" s="109"/>
    </row>
    <row r="147" spans="1:37" s="101" customFormat="1" ht="15.75" thickBot="1">
      <c r="A147" s="627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9"/>
      <c r="AD147" s="99"/>
      <c r="AE147" s="99"/>
      <c r="AF147" s="631"/>
      <c r="AG147" s="631"/>
      <c r="AH147" s="99"/>
      <c r="AI147" s="100"/>
    </row>
    <row r="148" spans="1:37" s="371" customFormat="1" ht="15.75" thickBot="1">
      <c r="A148" s="439" t="s">
        <v>22</v>
      </c>
      <c r="B148" s="366" t="s">
        <v>23</v>
      </c>
      <c r="C148" s="366" t="s">
        <v>24</v>
      </c>
      <c r="D148" s="366" t="s">
        <v>25</v>
      </c>
      <c r="E148" s="366" t="s">
        <v>26</v>
      </c>
      <c r="F148" s="366" t="s">
        <v>27</v>
      </c>
      <c r="G148" s="366" t="s">
        <v>28</v>
      </c>
      <c r="H148" s="366" t="s">
        <v>29</v>
      </c>
      <c r="I148" s="366" t="s">
        <v>30</v>
      </c>
      <c r="J148" s="366" t="s">
        <v>31</v>
      </c>
      <c r="K148" s="366" t="s">
        <v>32</v>
      </c>
      <c r="L148" s="366" t="s">
        <v>33</v>
      </c>
      <c r="M148" s="366" t="s">
        <v>34</v>
      </c>
      <c r="N148" s="366" t="s">
        <v>35</v>
      </c>
      <c r="O148" s="366" t="s">
        <v>36</v>
      </c>
      <c r="P148" s="366" t="s">
        <v>37</v>
      </c>
      <c r="Q148" s="366" t="s">
        <v>38</v>
      </c>
      <c r="R148" s="366" t="s">
        <v>39</v>
      </c>
      <c r="S148" s="366" t="s">
        <v>40</v>
      </c>
      <c r="T148" s="366" t="s">
        <v>41</v>
      </c>
      <c r="U148" s="366" t="s">
        <v>42</v>
      </c>
      <c r="V148" s="366" t="s">
        <v>43</v>
      </c>
      <c r="W148" s="366" t="s">
        <v>44</v>
      </c>
      <c r="X148" s="366" t="s">
        <v>45</v>
      </c>
      <c r="Y148" s="366" t="s">
        <v>46</v>
      </c>
      <c r="Z148" s="366" t="s">
        <v>47</v>
      </c>
      <c r="AA148" s="366" t="s">
        <v>48</v>
      </c>
      <c r="AB148" s="366" t="s">
        <v>49</v>
      </c>
      <c r="AC148" s="367" t="s">
        <v>50</v>
      </c>
      <c r="AD148" s="367" t="s">
        <v>51</v>
      </c>
      <c r="AE148" s="367" t="s">
        <v>52</v>
      </c>
      <c r="AF148" s="377" t="s">
        <v>53</v>
      </c>
      <c r="AG148" s="377" t="s">
        <v>54</v>
      </c>
      <c r="AH148" s="367" t="s">
        <v>55</v>
      </c>
      <c r="AI148" s="368" t="s">
        <v>56</v>
      </c>
      <c r="AJ148" s="369"/>
      <c r="AK148" s="370"/>
    </row>
    <row r="149" spans="1:37" s="263" customFormat="1">
      <c r="A149" s="659">
        <v>1</v>
      </c>
      <c r="B149" s="260" t="s">
        <v>8</v>
      </c>
      <c r="C149" s="260" t="s">
        <v>1479</v>
      </c>
      <c r="D149" s="260" t="s">
        <v>1480</v>
      </c>
      <c r="E149" s="260" t="s">
        <v>164</v>
      </c>
      <c r="F149" s="260" t="s">
        <v>1481</v>
      </c>
      <c r="G149" s="260"/>
      <c r="H149" s="260" t="s">
        <v>1482</v>
      </c>
      <c r="I149" s="260" t="s">
        <v>1483</v>
      </c>
      <c r="J149" s="260" t="s">
        <v>73</v>
      </c>
      <c r="K149" s="260" t="s">
        <v>194</v>
      </c>
      <c r="L149" s="260">
        <v>4</v>
      </c>
      <c r="M149" s="260" t="s">
        <v>113</v>
      </c>
      <c r="N149" s="260" t="s">
        <v>1278</v>
      </c>
      <c r="O149" s="260" t="s">
        <v>1169</v>
      </c>
      <c r="P149" s="260"/>
      <c r="Q149" s="260"/>
      <c r="R149" s="260"/>
      <c r="S149" s="260" t="s">
        <v>1484</v>
      </c>
      <c r="T149" s="260"/>
      <c r="U149" s="260" t="s">
        <v>1485</v>
      </c>
      <c r="V149" s="260" t="s">
        <v>68</v>
      </c>
      <c r="W149" s="260" t="s">
        <v>68</v>
      </c>
      <c r="X149" s="260" t="s">
        <v>68</v>
      </c>
      <c r="Y149" s="260" t="s">
        <v>68</v>
      </c>
      <c r="Z149" s="260" t="s">
        <v>69</v>
      </c>
      <c r="AA149" s="260"/>
      <c r="AB149" s="260">
        <v>10000000011</v>
      </c>
      <c r="AC149" s="261">
        <v>20</v>
      </c>
      <c r="AD149" s="261">
        <v>0</v>
      </c>
      <c r="AE149" s="261">
        <v>0</v>
      </c>
      <c r="AF149" s="629">
        <v>32</v>
      </c>
      <c r="AG149" s="629">
        <f t="shared" ref="AG149:AG180" si="12">AF149*(1-(0.95^0*0.9^0*0.8^0*0.7^0*0.65^0*0.93^0*0.93^0*1^0))</f>
        <v>0</v>
      </c>
      <c r="AH149" s="660">
        <f t="shared" ref="AH149:AH180" si="13">AF149-AG149</f>
        <v>32</v>
      </c>
      <c r="AI149" s="661">
        <f>AF149*1.07</f>
        <v>34.24</v>
      </c>
      <c r="AJ149" s="662"/>
    </row>
    <row r="150" spans="1:37" s="263" customFormat="1">
      <c r="A150" s="659">
        <v>2</v>
      </c>
      <c r="B150" s="260" t="s">
        <v>8</v>
      </c>
      <c r="C150" s="260" t="s">
        <v>1486</v>
      </c>
      <c r="D150" s="260" t="s">
        <v>1480</v>
      </c>
      <c r="E150" s="260" t="s">
        <v>164</v>
      </c>
      <c r="F150" s="260" t="s">
        <v>1481</v>
      </c>
      <c r="G150" s="260"/>
      <c r="H150" s="260" t="s">
        <v>1482</v>
      </c>
      <c r="I150" s="260" t="s">
        <v>1483</v>
      </c>
      <c r="J150" s="260" t="s">
        <v>73</v>
      </c>
      <c r="K150" s="260" t="s">
        <v>194</v>
      </c>
      <c r="L150" s="260">
        <v>4</v>
      </c>
      <c r="M150" s="260" t="s">
        <v>113</v>
      </c>
      <c r="N150" s="260" t="s">
        <v>1278</v>
      </c>
      <c r="O150" s="260" t="s">
        <v>1169</v>
      </c>
      <c r="P150" s="260"/>
      <c r="Q150" s="260"/>
      <c r="R150" s="260"/>
      <c r="S150" s="260" t="s">
        <v>1484</v>
      </c>
      <c r="T150" s="260"/>
      <c r="U150" s="260" t="s">
        <v>1487</v>
      </c>
      <c r="V150" s="260" t="s">
        <v>68</v>
      </c>
      <c r="W150" s="260" t="s">
        <v>68</v>
      </c>
      <c r="X150" s="260" t="s">
        <v>68</v>
      </c>
      <c r="Y150" s="260" t="s">
        <v>68</v>
      </c>
      <c r="Z150" s="260" t="s">
        <v>69</v>
      </c>
      <c r="AA150" s="260"/>
      <c r="AB150" s="260">
        <v>10000000011</v>
      </c>
      <c r="AC150" s="261">
        <v>20</v>
      </c>
      <c r="AD150" s="261">
        <v>0</v>
      </c>
      <c r="AE150" s="261">
        <v>0</v>
      </c>
      <c r="AF150" s="629">
        <v>32</v>
      </c>
      <c r="AG150" s="629">
        <f t="shared" si="12"/>
        <v>0</v>
      </c>
      <c r="AH150" s="660">
        <f t="shared" si="13"/>
        <v>32</v>
      </c>
      <c r="AI150" s="661">
        <f t="shared" ref="AI150:AI198" si="14">AF150*1.07</f>
        <v>34.24</v>
      </c>
      <c r="AJ150" s="662"/>
    </row>
    <row r="151" spans="1:37" s="263" customFormat="1">
      <c r="A151" s="659">
        <v>3</v>
      </c>
      <c r="B151" s="260" t="s">
        <v>8</v>
      </c>
      <c r="C151" s="260" t="s">
        <v>1488</v>
      </c>
      <c r="D151" s="260" t="s">
        <v>1480</v>
      </c>
      <c r="E151" s="260" t="s">
        <v>164</v>
      </c>
      <c r="F151" s="260" t="s">
        <v>1481</v>
      </c>
      <c r="G151" s="260"/>
      <c r="H151" s="260" t="s">
        <v>1482</v>
      </c>
      <c r="I151" s="260" t="s">
        <v>1483</v>
      </c>
      <c r="J151" s="260" t="s">
        <v>73</v>
      </c>
      <c r="K151" s="260" t="s">
        <v>194</v>
      </c>
      <c r="L151" s="260">
        <v>4</v>
      </c>
      <c r="M151" s="260" t="s">
        <v>113</v>
      </c>
      <c r="N151" s="260" t="s">
        <v>1278</v>
      </c>
      <c r="O151" s="260" t="s">
        <v>1169</v>
      </c>
      <c r="P151" s="260"/>
      <c r="Q151" s="260"/>
      <c r="R151" s="260"/>
      <c r="S151" s="260" t="s">
        <v>1484</v>
      </c>
      <c r="T151" s="260"/>
      <c r="U151" s="260" t="s">
        <v>1489</v>
      </c>
      <c r="V151" s="260" t="s">
        <v>68</v>
      </c>
      <c r="W151" s="260" t="s">
        <v>68</v>
      </c>
      <c r="X151" s="260" t="s">
        <v>68</v>
      </c>
      <c r="Y151" s="260" t="s">
        <v>68</v>
      </c>
      <c r="Z151" s="260" t="s">
        <v>69</v>
      </c>
      <c r="AA151" s="260"/>
      <c r="AB151" s="260">
        <v>10000000011</v>
      </c>
      <c r="AC151" s="261">
        <v>20</v>
      </c>
      <c r="AD151" s="261">
        <v>0</v>
      </c>
      <c r="AE151" s="261">
        <v>0</v>
      </c>
      <c r="AF151" s="629">
        <v>32</v>
      </c>
      <c r="AG151" s="629">
        <f t="shared" si="12"/>
        <v>0</v>
      </c>
      <c r="AH151" s="660">
        <f t="shared" si="13"/>
        <v>32</v>
      </c>
      <c r="AI151" s="661">
        <f t="shared" si="14"/>
        <v>34.24</v>
      </c>
      <c r="AJ151" s="662"/>
    </row>
    <row r="152" spans="1:37" s="263" customFormat="1">
      <c r="A152" s="659">
        <v>4</v>
      </c>
      <c r="B152" s="260" t="s">
        <v>8</v>
      </c>
      <c r="C152" s="260" t="s">
        <v>1490</v>
      </c>
      <c r="D152" s="260" t="s">
        <v>1480</v>
      </c>
      <c r="E152" s="260" t="s">
        <v>164</v>
      </c>
      <c r="F152" s="260" t="s">
        <v>1481</v>
      </c>
      <c r="G152" s="260"/>
      <c r="H152" s="260" t="s">
        <v>1482</v>
      </c>
      <c r="I152" s="260" t="s">
        <v>1483</v>
      </c>
      <c r="J152" s="260" t="s">
        <v>73</v>
      </c>
      <c r="K152" s="260" t="s">
        <v>194</v>
      </c>
      <c r="L152" s="260">
        <v>4</v>
      </c>
      <c r="M152" s="260" t="s">
        <v>113</v>
      </c>
      <c r="N152" s="260" t="s">
        <v>1278</v>
      </c>
      <c r="O152" s="260" t="s">
        <v>1169</v>
      </c>
      <c r="P152" s="260"/>
      <c r="Q152" s="260"/>
      <c r="R152" s="260"/>
      <c r="S152" s="260" t="s">
        <v>1484</v>
      </c>
      <c r="T152" s="260"/>
      <c r="U152" s="260" t="s">
        <v>1491</v>
      </c>
      <c r="V152" s="260" t="s">
        <v>68</v>
      </c>
      <c r="W152" s="260" t="s">
        <v>68</v>
      </c>
      <c r="X152" s="260" t="s">
        <v>68</v>
      </c>
      <c r="Y152" s="260" t="s">
        <v>68</v>
      </c>
      <c r="Z152" s="260" t="s">
        <v>69</v>
      </c>
      <c r="AA152" s="260"/>
      <c r="AB152" s="260">
        <v>10000000011</v>
      </c>
      <c r="AC152" s="261">
        <v>20</v>
      </c>
      <c r="AD152" s="261">
        <v>0</v>
      </c>
      <c r="AE152" s="261">
        <v>0</v>
      </c>
      <c r="AF152" s="629">
        <v>32</v>
      </c>
      <c r="AG152" s="629">
        <f t="shared" si="12"/>
        <v>0</v>
      </c>
      <c r="AH152" s="660">
        <f t="shared" si="13"/>
        <v>32</v>
      </c>
      <c r="AI152" s="661">
        <f t="shared" si="14"/>
        <v>34.24</v>
      </c>
      <c r="AJ152" s="662"/>
    </row>
    <row r="153" spans="1:37" s="263" customFormat="1">
      <c r="A153" s="659">
        <v>5</v>
      </c>
      <c r="B153" s="260" t="s">
        <v>8</v>
      </c>
      <c r="C153" s="260" t="s">
        <v>1492</v>
      </c>
      <c r="D153" s="260" t="s">
        <v>1480</v>
      </c>
      <c r="E153" s="260" t="s">
        <v>164</v>
      </c>
      <c r="F153" s="260" t="s">
        <v>1481</v>
      </c>
      <c r="G153" s="260"/>
      <c r="H153" s="260" t="s">
        <v>1482</v>
      </c>
      <c r="I153" s="260" t="s">
        <v>1483</v>
      </c>
      <c r="J153" s="260" t="s">
        <v>73</v>
      </c>
      <c r="K153" s="260" t="s">
        <v>194</v>
      </c>
      <c r="L153" s="260">
        <v>4</v>
      </c>
      <c r="M153" s="260" t="s">
        <v>113</v>
      </c>
      <c r="N153" s="260" t="s">
        <v>1278</v>
      </c>
      <c r="O153" s="260" t="s">
        <v>1169</v>
      </c>
      <c r="P153" s="260"/>
      <c r="Q153" s="260"/>
      <c r="R153" s="260"/>
      <c r="S153" s="260" t="s">
        <v>1484</v>
      </c>
      <c r="T153" s="260"/>
      <c r="U153" s="260" t="s">
        <v>1493</v>
      </c>
      <c r="V153" s="260" t="s">
        <v>68</v>
      </c>
      <c r="W153" s="260" t="s">
        <v>68</v>
      </c>
      <c r="X153" s="260" t="s">
        <v>68</v>
      </c>
      <c r="Y153" s="260" t="s">
        <v>68</v>
      </c>
      <c r="Z153" s="260" t="s">
        <v>69</v>
      </c>
      <c r="AA153" s="260"/>
      <c r="AB153" s="260">
        <v>10000000011</v>
      </c>
      <c r="AC153" s="261">
        <v>20</v>
      </c>
      <c r="AD153" s="261">
        <v>0</v>
      </c>
      <c r="AE153" s="261">
        <v>0</v>
      </c>
      <c r="AF153" s="629">
        <v>32</v>
      </c>
      <c r="AG153" s="629">
        <f t="shared" si="12"/>
        <v>0</v>
      </c>
      <c r="AH153" s="660">
        <f t="shared" si="13"/>
        <v>32</v>
      </c>
      <c r="AI153" s="661">
        <f t="shared" si="14"/>
        <v>34.24</v>
      </c>
      <c r="AJ153" s="662"/>
    </row>
    <row r="154" spans="1:37" s="263" customFormat="1">
      <c r="A154" s="659">
        <v>6</v>
      </c>
      <c r="B154" s="260" t="s">
        <v>8</v>
      </c>
      <c r="C154" s="260" t="s">
        <v>1494</v>
      </c>
      <c r="D154" s="260" t="s">
        <v>1480</v>
      </c>
      <c r="E154" s="260" t="s">
        <v>164</v>
      </c>
      <c r="F154" s="260" t="s">
        <v>1481</v>
      </c>
      <c r="G154" s="260"/>
      <c r="H154" s="260" t="s">
        <v>1482</v>
      </c>
      <c r="I154" s="260" t="s">
        <v>1483</v>
      </c>
      <c r="J154" s="260" t="s">
        <v>73</v>
      </c>
      <c r="K154" s="260" t="s">
        <v>194</v>
      </c>
      <c r="L154" s="260">
        <v>4</v>
      </c>
      <c r="M154" s="260" t="s">
        <v>113</v>
      </c>
      <c r="N154" s="260" t="s">
        <v>1278</v>
      </c>
      <c r="O154" s="260" t="s">
        <v>1169</v>
      </c>
      <c r="P154" s="260"/>
      <c r="Q154" s="260"/>
      <c r="R154" s="260"/>
      <c r="S154" s="260" t="s">
        <v>1484</v>
      </c>
      <c r="T154" s="260"/>
      <c r="U154" s="260" t="s">
        <v>1495</v>
      </c>
      <c r="V154" s="260" t="s">
        <v>68</v>
      </c>
      <c r="W154" s="260" t="s">
        <v>68</v>
      </c>
      <c r="X154" s="260" t="s">
        <v>68</v>
      </c>
      <c r="Y154" s="260" t="s">
        <v>68</v>
      </c>
      <c r="Z154" s="260" t="s">
        <v>69</v>
      </c>
      <c r="AA154" s="260"/>
      <c r="AB154" s="260">
        <v>10000000011</v>
      </c>
      <c r="AC154" s="261">
        <v>20</v>
      </c>
      <c r="AD154" s="261">
        <v>0</v>
      </c>
      <c r="AE154" s="261">
        <v>0</v>
      </c>
      <c r="AF154" s="629">
        <v>32</v>
      </c>
      <c r="AG154" s="629">
        <f t="shared" si="12"/>
        <v>0</v>
      </c>
      <c r="AH154" s="660">
        <f t="shared" si="13"/>
        <v>32</v>
      </c>
      <c r="AI154" s="661">
        <f t="shared" si="14"/>
        <v>34.24</v>
      </c>
      <c r="AJ154" s="662"/>
    </row>
    <row r="155" spans="1:37" s="263" customFormat="1">
      <c r="A155" s="659">
        <v>7</v>
      </c>
      <c r="B155" s="260" t="s">
        <v>8</v>
      </c>
      <c r="C155" s="260" t="s">
        <v>1496</v>
      </c>
      <c r="D155" s="260" t="s">
        <v>1480</v>
      </c>
      <c r="E155" s="260" t="s">
        <v>164</v>
      </c>
      <c r="F155" s="260" t="s">
        <v>1481</v>
      </c>
      <c r="G155" s="260"/>
      <c r="H155" s="260" t="s">
        <v>1482</v>
      </c>
      <c r="I155" s="260" t="s">
        <v>1483</v>
      </c>
      <c r="J155" s="260" t="s">
        <v>73</v>
      </c>
      <c r="K155" s="260" t="s">
        <v>194</v>
      </c>
      <c r="L155" s="260">
        <v>4</v>
      </c>
      <c r="M155" s="260" t="s">
        <v>113</v>
      </c>
      <c r="N155" s="260" t="s">
        <v>1278</v>
      </c>
      <c r="O155" s="260" t="s">
        <v>1169</v>
      </c>
      <c r="P155" s="260"/>
      <c r="Q155" s="260"/>
      <c r="R155" s="260"/>
      <c r="S155" s="260" t="s">
        <v>1484</v>
      </c>
      <c r="T155" s="260"/>
      <c r="U155" s="260" t="s">
        <v>1497</v>
      </c>
      <c r="V155" s="260" t="s">
        <v>68</v>
      </c>
      <c r="W155" s="260" t="s">
        <v>68</v>
      </c>
      <c r="X155" s="260" t="s">
        <v>68</v>
      </c>
      <c r="Y155" s="260" t="s">
        <v>68</v>
      </c>
      <c r="Z155" s="260" t="s">
        <v>69</v>
      </c>
      <c r="AA155" s="260"/>
      <c r="AB155" s="260">
        <v>10000000011</v>
      </c>
      <c r="AC155" s="261">
        <v>20</v>
      </c>
      <c r="AD155" s="261">
        <v>0</v>
      </c>
      <c r="AE155" s="261">
        <v>0</v>
      </c>
      <c r="AF155" s="629">
        <v>32</v>
      </c>
      <c r="AG155" s="629">
        <f t="shared" si="12"/>
        <v>0</v>
      </c>
      <c r="AH155" s="660">
        <f t="shared" si="13"/>
        <v>32</v>
      </c>
      <c r="AI155" s="661">
        <f t="shared" si="14"/>
        <v>34.24</v>
      </c>
      <c r="AJ155" s="662"/>
    </row>
    <row r="156" spans="1:37" s="263" customFormat="1">
      <c r="A156" s="659">
        <v>8</v>
      </c>
      <c r="B156" s="260" t="s">
        <v>8</v>
      </c>
      <c r="C156" s="260" t="s">
        <v>1498</v>
      </c>
      <c r="D156" s="260" t="s">
        <v>1480</v>
      </c>
      <c r="E156" s="260" t="s">
        <v>164</v>
      </c>
      <c r="F156" s="260" t="s">
        <v>1481</v>
      </c>
      <c r="G156" s="260"/>
      <c r="H156" s="260" t="s">
        <v>1482</v>
      </c>
      <c r="I156" s="260" t="s">
        <v>1483</v>
      </c>
      <c r="J156" s="260" t="s">
        <v>73</v>
      </c>
      <c r="K156" s="260" t="s">
        <v>194</v>
      </c>
      <c r="L156" s="260">
        <v>4</v>
      </c>
      <c r="M156" s="260" t="s">
        <v>113</v>
      </c>
      <c r="N156" s="260" t="s">
        <v>1278</v>
      </c>
      <c r="O156" s="260" t="s">
        <v>1169</v>
      </c>
      <c r="P156" s="260"/>
      <c r="Q156" s="260"/>
      <c r="R156" s="260"/>
      <c r="S156" s="260" t="s">
        <v>1484</v>
      </c>
      <c r="T156" s="260"/>
      <c r="U156" s="260" t="s">
        <v>1499</v>
      </c>
      <c r="V156" s="260" t="s">
        <v>68</v>
      </c>
      <c r="W156" s="260" t="s">
        <v>68</v>
      </c>
      <c r="X156" s="260" t="s">
        <v>68</v>
      </c>
      <c r="Y156" s="260" t="s">
        <v>68</v>
      </c>
      <c r="Z156" s="260" t="s">
        <v>69</v>
      </c>
      <c r="AA156" s="260"/>
      <c r="AB156" s="260">
        <v>10000000011</v>
      </c>
      <c r="AC156" s="261">
        <v>20</v>
      </c>
      <c r="AD156" s="261">
        <v>0</v>
      </c>
      <c r="AE156" s="261">
        <v>0</v>
      </c>
      <c r="AF156" s="629">
        <v>32</v>
      </c>
      <c r="AG156" s="629">
        <f t="shared" si="12"/>
        <v>0</v>
      </c>
      <c r="AH156" s="660">
        <f t="shared" si="13"/>
        <v>32</v>
      </c>
      <c r="AI156" s="661">
        <f t="shared" si="14"/>
        <v>34.24</v>
      </c>
      <c r="AJ156" s="662"/>
    </row>
    <row r="157" spans="1:37" s="263" customFormat="1">
      <c r="A157" s="659">
        <v>9</v>
      </c>
      <c r="B157" s="260" t="s">
        <v>8</v>
      </c>
      <c r="C157" s="260" t="s">
        <v>1500</v>
      </c>
      <c r="D157" s="260" t="s">
        <v>1480</v>
      </c>
      <c r="E157" s="260" t="s">
        <v>164</v>
      </c>
      <c r="F157" s="260" t="s">
        <v>1481</v>
      </c>
      <c r="G157" s="260"/>
      <c r="H157" s="260" t="s">
        <v>1482</v>
      </c>
      <c r="I157" s="260" t="s">
        <v>1483</v>
      </c>
      <c r="J157" s="260" t="s">
        <v>73</v>
      </c>
      <c r="K157" s="260" t="s">
        <v>194</v>
      </c>
      <c r="L157" s="260">
        <v>4</v>
      </c>
      <c r="M157" s="260" t="s">
        <v>113</v>
      </c>
      <c r="N157" s="260" t="s">
        <v>1278</v>
      </c>
      <c r="O157" s="260" t="s">
        <v>1169</v>
      </c>
      <c r="P157" s="260"/>
      <c r="Q157" s="260"/>
      <c r="R157" s="260"/>
      <c r="S157" s="260" t="s">
        <v>1484</v>
      </c>
      <c r="T157" s="260"/>
      <c r="U157" s="260" t="s">
        <v>1501</v>
      </c>
      <c r="V157" s="260" t="s">
        <v>68</v>
      </c>
      <c r="W157" s="260" t="s">
        <v>68</v>
      </c>
      <c r="X157" s="260" t="s">
        <v>68</v>
      </c>
      <c r="Y157" s="260" t="s">
        <v>68</v>
      </c>
      <c r="Z157" s="260" t="s">
        <v>69</v>
      </c>
      <c r="AA157" s="260"/>
      <c r="AB157" s="260">
        <v>10000000011</v>
      </c>
      <c r="AC157" s="261">
        <v>20</v>
      </c>
      <c r="AD157" s="261">
        <v>0</v>
      </c>
      <c r="AE157" s="261">
        <v>0</v>
      </c>
      <c r="AF157" s="629">
        <v>32</v>
      </c>
      <c r="AG157" s="629">
        <f t="shared" si="12"/>
        <v>0</v>
      </c>
      <c r="AH157" s="660">
        <f t="shared" si="13"/>
        <v>32</v>
      </c>
      <c r="AI157" s="661">
        <f t="shared" si="14"/>
        <v>34.24</v>
      </c>
      <c r="AJ157" s="662"/>
    </row>
    <row r="158" spans="1:37" s="263" customFormat="1">
      <c r="A158" s="659">
        <v>10</v>
      </c>
      <c r="B158" s="260" t="s">
        <v>8</v>
      </c>
      <c r="C158" s="260" t="s">
        <v>1502</v>
      </c>
      <c r="D158" s="260" t="s">
        <v>1480</v>
      </c>
      <c r="E158" s="260" t="s">
        <v>959</v>
      </c>
      <c r="F158" s="260" t="s">
        <v>1481</v>
      </c>
      <c r="G158" s="260"/>
      <c r="H158" s="260" t="s">
        <v>1482</v>
      </c>
      <c r="I158" s="260" t="s">
        <v>1483</v>
      </c>
      <c r="J158" s="260" t="s">
        <v>73</v>
      </c>
      <c r="K158" s="260" t="s">
        <v>194</v>
      </c>
      <c r="L158" s="260">
        <v>4</v>
      </c>
      <c r="M158" s="260" t="s">
        <v>113</v>
      </c>
      <c r="N158" s="260" t="s">
        <v>1278</v>
      </c>
      <c r="O158" s="260" t="s">
        <v>1169</v>
      </c>
      <c r="P158" s="260"/>
      <c r="Q158" s="260"/>
      <c r="R158" s="260"/>
      <c r="S158" s="260" t="s">
        <v>1484</v>
      </c>
      <c r="T158" s="260"/>
      <c r="U158" s="260" t="s">
        <v>1503</v>
      </c>
      <c r="V158" s="260" t="s">
        <v>68</v>
      </c>
      <c r="W158" s="260" t="s">
        <v>68</v>
      </c>
      <c r="X158" s="260" t="s">
        <v>68</v>
      </c>
      <c r="Y158" s="260" t="s">
        <v>68</v>
      </c>
      <c r="Z158" s="260" t="s">
        <v>69</v>
      </c>
      <c r="AA158" s="260"/>
      <c r="AB158" s="260">
        <v>10000000011</v>
      </c>
      <c r="AC158" s="261">
        <v>20</v>
      </c>
      <c r="AD158" s="261">
        <v>0</v>
      </c>
      <c r="AE158" s="261">
        <v>0</v>
      </c>
      <c r="AF158" s="629">
        <v>32</v>
      </c>
      <c r="AG158" s="629">
        <f t="shared" si="12"/>
        <v>0</v>
      </c>
      <c r="AH158" s="660">
        <f t="shared" si="13"/>
        <v>32</v>
      </c>
      <c r="AI158" s="661">
        <f t="shared" si="14"/>
        <v>34.24</v>
      </c>
      <c r="AJ158" s="662"/>
    </row>
    <row r="159" spans="1:37" s="263" customFormat="1">
      <c r="A159" s="659">
        <v>11</v>
      </c>
      <c r="B159" s="260" t="s">
        <v>8</v>
      </c>
      <c r="C159" s="260" t="s">
        <v>1504</v>
      </c>
      <c r="D159" s="260" t="s">
        <v>1480</v>
      </c>
      <c r="E159" s="260" t="s">
        <v>959</v>
      </c>
      <c r="F159" s="260" t="s">
        <v>1481</v>
      </c>
      <c r="G159" s="260"/>
      <c r="H159" s="260" t="s">
        <v>1482</v>
      </c>
      <c r="I159" s="260" t="s">
        <v>1483</v>
      </c>
      <c r="J159" s="260" t="s">
        <v>73</v>
      </c>
      <c r="K159" s="260" t="s">
        <v>194</v>
      </c>
      <c r="L159" s="260">
        <v>4</v>
      </c>
      <c r="M159" s="260" t="s">
        <v>113</v>
      </c>
      <c r="N159" s="260" t="s">
        <v>1278</v>
      </c>
      <c r="O159" s="260" t="s">
        <v>1169</v>
      </c>
      <c r="P159" s="260"/>
      <c r="Q159" s="260"/>
      <c r="R159" s="260"/>
      <c r="S159" s="260" t="s">
        <v>1484</v>
      </c>
      <c r="T159" s="260"/>
      <c r="U159" s="260" t="s">
        <v>1505</v>
      </c>
      <c r="V159" s="260" t="s">
        <v>68</v>
      </c>
      <c r="W159" s="260" t="s">
        <v>68</v>
      </c>
      <c r="X159" s="260" t="s">
        <v>68</v>
      </c>
      <c r="Y159" s="260" t="s">
        <v>68</v>
      </c>
      <c r="Z159" s="260" t="s">
        <v>69</v>
      </c>
      <c r="AA159" s="260"/>
      <c r="AB159" s="260">
        <v>10000000011</v>
      </c>
      <c r="AC159" s="261">
        <v>20</v>
      </c>
      <c r="AD159" s="261">
        <v>0</v>
      </c>
      <c r="AE159" s="261">
        <v>0</v>
      </c>
      <c r="AF159" s="629">
        <v>32</v>
      </c>
      <c r="AG159" s="629">
        <f t="shared" si="12"/>
        <v>0</v>
      </c>
      <c r="AH159" s="660">
        <f t="shared" si="13"/>
        <v>32</v>
      </c>
      <c r="AI159" s="661">
        <f t="shared" si="14"/>
        <v>34.24</v>
      </c>
      <c r="AJ159" s="662"/>
    </row>
    <row r="160" spans="1:37" s="263" customFormat="1">
      <c r="A160" s="659">
        <v>12</v>
      </c>
      <c r="B160" s="260" t="s">
        <v>8</v>
      </c>
      <c r="C160" s="260" t="s">
        <v>1506</v>
      </c>
      <c r="D160" s="260" t="s">
        <v>1480</v>
      </c>
      <c r="E160" s="260" t="s">
        <v>959</v>
      </c>
      <c r="F160" s="260" t="s">
        <v>1481</v>
      </c>
      <c r="G160" s="260"/>
      <c r="H160" s="260" t="s">
        <v>1482</v>
      </c>
      <c r="I160" s="260" t="s">
        <v>1483</v>
      </c>
      <c r="J160" s="260" t="s">
        <v>73</v>
      </c>
      <c r="K160" s="260" t="s">
        <v>194</v>
      </c>
      <c r="L160" s="260">
        <v>4</v>
      </c>
      <c r="M160" s="260" t="s">
        <v>113</v>
      </c>
      <c r="N160" s="260" t="s">
        <v>1278</v>
      </c>
      <c r="O160" s="260" t="s">
        <v>1169</v>
      </c>
      <c r="P160" s="260"/>
      <c r="Q160" s="260"/>
      <c r="R160" s="260"/>
      <c r="S160" s="260" t="s">
        <v>1484</v>
      </c>
      <c r="T160" s="260"/>
      <c r="U160" s="260" t="s">
        <v>1507</v>
      </c>
      <c r="V160" s="260" t="s">
        <v>68</v>
      </c>
      <c r="W160" s="260" t="s">
        <v>68</v>
      </c>
      <c r="X160" s="260" t="s">
        <v>68</v>
      </c>
      <c r="Y160" s="260" t="s">
        <v>68</v>
      </c>
      <c r="Z160" s="260" t="s">
        <v>69</v>
      </c>
      <c r="AA160" s="260"/>
      <c r="AB160" s="260">
        <v>10000000011</v>
      </c>
      <c r="AC160" s="261">
        <v>20</v>
      </c>
      <c r="AD160" s="261">
        <v>0</v>
      </c>
      <c r="AE160" s="261">
        <v>0</v>
      </c>
      <c r="AF160" s="629">
        <v>32</v>
      </c>
      <c r="AG160" s="629">
        <f t="shared" si="12"/>
        <v>0</v>
      </c>
      <c r="AH160" s="660">
        <f t="shared" si="13"/>
        <v>32</v>
      </c>
      <c r="AI160" s="661">
        <f t="shared" si="14"/>
        <v>34.24</v>
      </c>
      <c r="AJ160" s="662"/>
    </row>
    <row r="161" spans="1:36" s="263" customFormat="1">
      <c r="A161" s="659">
        <v>13</v>
      </c>
      <c r="B161" s="260" t="s">
        <v>8</v>
      </c>
      <c r="C161" s="260" t="s">
        <v>1508</v>
      </c>
      <c r="D161" s="260" t="s">
        <v>1480</v>
      </c>
      <c r="E161" s="260" t="s">
        <v>959</v>
      </c>
      <c r="F161" s="260" t="s">
        <v>1481</v>
      </c>
      <c r="G161" s="260"/>
      <c r="H161" s="260" t="s">
        <v>1482</v>
      </c>
      <c r="I161" s="260" t="s">
        <v>1483</v>
      </c>
      <c r="J161" s="260" t="s">
        <v>73</v>
      </c>
      <c r="K161" s="260" t="s">
        <v>194</v>
      </c>
      <c r="L161" s="260">
        <v>4</v>
      </c>
      <c r="M161" s="260" t="s">
        <v>113</v>
      </c>
      <c r="N161" s="260" t="s">
        <v>1278</v>
      </c>
      <c r="O161" s="260" t="s">
        <v>1169</v>
      </c>
      <c r="P161" s="260"/>
      <c r="Q161" s="260"/>
      <c r="R161" s="260"/>
      <c r="S161" s="260" t="s">
        <v>1484</v>
      </c>
      <c r="T161" s="260"/>
      <c r="U161" s="260" t="s">
        <v>1509</v>
      </c>
      <c r="V161" s="260" t="s">
        <v>68</v>
      </c>
      <c r="W161" s="260" t="s">
        <v>68</v>
      </c>
      <c r="X161" s="260" t="s">
        <v>68</v>
      </c>
      <c r="Y161" s="260" t="s">
        <v>68</v>
      </c>
      <c r="Z161" s="260" t="s">
        <v>69</v>
      </c>
      <c r="AA161" s="260"/>
      <c r="AB161" s="260">
        <v>10000000011</v>
      </c>
      <c r="AC161" s="261">
        <v>20</v>
      </c>
      <c r="AD161" s="261">
        <v>0</v>
      </c>
      <c r="AE161" s="261">
        <v>0</v>
      </c>
      <c r="AF161" s="629">
        <v>32</v>
      </c>
      <c r="AG161" s="629">
        <f t="shared" si="12"/>
        <v>0</v>
      </c>
      <c r="AH161" s="660">
        <f t="shared" si="13"/>
        <v>32</v>
      </c>
      <c r="AI161" s="661">
        <f t="shared" si="14"/>
        <v>34.24</v>
      </c>
      <c r="AJ161" s="662"/>
    </row>
    <row r="162" spans="1:36" s="263" customFormat="1">
      <c r="A162" s="659">
        <v>14</v>
      </c>
      <c r="B162" s="260" t="s">
        <v>8</v>
      </c>
      <c r="C162" s="260" t="s">
        <v>1510</v>
      </c>
      <c r="D162" s="260" t="s">
        <v>1480</v>
      </c>
      <c r="E162" s="260" t="s">
        <v>959</v>
      </c>
      <c r="F162" s="260" t="s">
        <v>1481</v>
      </c>
      <c r="G162" s="260"/>
      <c r="H162" s="260" t="s">
        <v>1482</v>
      </c>
      <c r="I162" s="260" t="s">
        <v>1483</v>
      </c>
      <c r="J162" s="260" t="s">
        <v>73</v>
      </c>
      <c r="K162" s="260" t="s">
        <v>194</v>
      </c>
      <c r="L162" s="260">
        <v>4</v>
      </c>
      <c r="M162" s="260" t="s">
        <v>113</v>
      </c>
      <c r="N162" s="260" t="s">
        <v>1278</v>
      </c>
      <c r="O162" s="260" t="s">
        <v>1169</v>
      </c>
      <c r="P162" s="260"/>
      <c r="Q162" s="260"/>
      <c r="R162" s="260"/>
      <c r="S162" s="260" t="s">
        <v>1484</v>
      </c>
      <c r="T162" s="260"/>
      <c r="U162" s="260" t="s">
        <v>1511</v>
      </c>
      <c r="V162" s="260" t="s">
        <v>68</v>
      </c>
      <c r="W162" s="260" t="s">
        <v>68</v>
      </c>
      <c r="X162" s="260" t="s">
        <v>68</v>
      </c>
      <c r="Y162" s="260" t="s">
        <v>68</v>
      </c>
      <c r="Z162" s="260" t="s">
        <v>69</v>
      </c>
      <c r="AA162" s="260"/>
      <c r="AB162" s="260">
        <v>10000000011</v>
      </c>
      <c r="AC162" s="261">
        <v>20</v>
      </c>
      <c r="AD162" s="261">
        <v>0</v>
      </c>
      <c r="AE162" s="261">
        <v>0</v>
      </c>
      <c r="AF162" s="629">
        <v>32</v>
      </c>
      <c r="AG162" s="629">
        <f t="shared" si="12"/>
        <v>0</v>
      </c>
      <c r="AH162" s="660">
        <f t="shared" si="13"/>
        <v>32</v>
      </c>
      <c r="AI162" s="661">
        <f t="shared" si="14"/>
        <v>34.24</v>
      </c>
      <c r="AJ162" s="662"/>
    </row>
    <row r="163" spans="1:36" s="263" customFormat="1">
      <c r="A163" s="659">
        <v>15</v>
      </c>
      <c r="B163" s="260" t="s">
        <v>8</v>
      </c>
      <c r="C163" s="260" t="s">
        <v>1512</v>
      </c>
      <c r="D163" s="260" t="s">
        <v>1480</v>
      </c>
      <c r="E163" s="260" t="s">
        <v>164</v>
      </c>
      <c r="F163" s="260" t="s">
        <v>1481</v>
      </c>
      <c r="G163" s="260"/>
      <c r="H163" s="260" t="s">
        <v>1482</v>
      </c>
      <c r="I163" s="260" t="s">
        <v>1483</v>
      </c>
      <c r="J163" s="260" t="s">
        <v>73</v>
      </c>
      <c r="K163" s="260" t="s">
        <v>194</v>
      </c>
      <c r="L163" s="260">
        <v>4</v>
      </c>
      <c r="M163" s="260" t="s">
        <v>113</v>
      </c>
      <c r="N163" s="260" t="s">
        <v>1278</v>
      </c>
      <c r="O163" s="260" t="s">
        <v>1169</v>
      </c>
      <c r="P163" s="260"/>
      <c r="Q163" s="260"/>
      <c r="R163" s="260"/>
      <c r="S163" s="260" t="s">
        <v>1484</v>
      </c>
      <c r="T163" s="260"/>
      <c r="U163" s="260" t="s">
        <v>1513</v>
      </c>
      <c r="V163" s="260" t="s">
        <v>68</v>
      </c>
      <c r="W163" s="260" t="s">
        <v>68</v>
      </c>
      <c r="X163" s="260" t="s">
        <v>68</v>
      </c>
      <c r="Y163" s="260" t="s">
        <v>68</v>
      </c>
      <c r="Z163" s="260" t="s">
        <v>69</v>
      </c>
      <c r="AA163" s="260"/>
      <c r="AB163" s="260">
        <v>10000000011</v>
      </c>
      <c r="AC163" s="261">
        <v>20</v>
      </c>
      <c r="AD163" s="261">
        <v>0</v>
      </c>
      <c r="AE163" s="261">
        <v>0</v>
      </c>
      <c r="AF163" s="629">
        <v>32</v>
      </c>
      <c r="AG163" s="629">
        <f t="shared" si="12"/>
        <v>0</v>
      </c>
      <c r="AH163" s="660">
        <f t="shared" si="13"/>
        <v>32</v>
      </c>
      <c r="AI163" s="661">
        <f t="shared" si="14"/>
        <v>34.24</v>
      </c>
      <c r="AJ163" s="662"/>
    </row>
    <row r="164" spans="1:36" s="263" customFormat="1">
      <c r="A164" s="659">
        <v>16</v>
      </c>
      <c r="B164" s="260" t="s">
        <v>8</v>
      </c>
      <c r="C164" s="260" t="s">
        <v>1514</v>
      </c>
      <c r="D164" s="260" t="s">
        <v>1480</v>
      </c>
      <c r="E164" s="260" t="s">
        <v>164</v>
      </c>
      <c r="F164" s="260" t="s">
        <v>1481</v>
      </c>
      <c r="G164" s="260"/>
      <c r="H164" s="260" t="s">
        <v>1482</v>
      </c>
      <c r="I164" s="260" t="s">
        <v>1483</v>
      </c>
      <c r="J164" s="260" t="s">
        <v>73</v>
      </c>
      <c r="K164" s="260" t="s">
        <v>194</v>
      </c>
      <c r="L164" s="260">
        <v>4</v>
      </c>
      <c r="M164" s="260" t="s">
        <v>113</v>
      </c>
      <c r="N164" s="260" t="s">
        <v>1278</v>
      </c>
      <c r="O164" s="260" t="s">
        <v>1169</v>
      </c>
      <c r="P164" s="260"/>
      <c r="Q164" s="260"/>
      <c r="R164" s="260"/>
      <c r="S164" s="260" t="s">
        <v>1484</v>
      </c>
      <c r="T164" s="260"/>
      <c r="U164" s="260" t="s">
        <v>1515</v>
      </c>
      <c r="V164" s="260" t="s">
        <v>68</v>
      </c>
      <c r="W164" s="260" t="s">
        <v>68</v>
      </c>
      <c r="X164" s="260" t="s">
        <v>68</v>
      </c>
      <c r="Y164" s="260" t="s">
        <v>68</v>
      </c>
      <c r="Z164" s="260" t="s">
        <v>69</v>
      </c>
      <c r="AA164" s="260"/>
      <c r="AB164" s="260">
        <v>10000000011</v>
      </c>
      <c r="AC164" s="261">
        <v>20</v>
      </c>
      <c r="AD164" s="261">
        <v>0</v>
      </c>
      <c r="AE164" s="261">
        <v>0</v>
      </c>
      <c r="AF164" s="629">
        <v>32</v>
      </c>
      <c r="AG164" s="629">
        <f t="shared" si="12"/>
        <v>0</v>
      </c>
      <c r="AH164" s="660">
        <f t="shared" si="13"/>
        <v>32</v>
      </c>
      <c r="AI164" s="661">
        <f t="shared" si="14"/>
        <v>34.24</v>
      </c>
      <c r="AJ164" s="662"/>
    </row>
    <row r="165" spans="1:36" s="263" customFormat="1">
      <c r="A165" s="659">
        <v>17</v>
      </c>
      <c r="B165" s="260" t="s">
        <v>8</v>
      </c>
      <c r="C165" s="260" t="s">
        <v>1516</v>
      </c>
      <c r="D165" s="260" t="s">
        <v>1480</v>
      </c>
      <c r="E165" s="260" t="s">
        <v>164</v>
      </c>
      <c r="F165" s="260" t="s">
        <v>1481</v>
      </c>
      <c r="G165" s="260"/>
      <c r="H165" s="260" t="s">
        <v>1482</v>
      </c>
      <c r="I165" s="260" t="s">
        <v>1483</v>
      </c>
      <c r="J165" s="260" t="s">
        <v>73</v>
      </c>
      <c r="K165" s="260" t="s">
        <v>194</v>
      </c>
      <c r="L165" s="260">
        <v>4</v>
      </c>
      <c r="M165" s="260" t="s">
        <v>113</v>
      </c>
      <c r="N165" s="260" t="s">
        <v>1278</v>
      </c>
      <c r="O165" s="260" t="s">
        <v>1169</v>
      </c>
      <c r="P165" s="260"/>
      <c r="Q165" s="260"/>
      <c r="R165" s="260"/>
      <c r="S165" s="260" t="s">
        <v>1484</v>
      </c>
      <c r="T165" s="260"/>
      <c r="U165" s="260" t="s">
        <v>1517</v>
      </c>
      <c r="V165" s="260" t="s">
        <v>68</v>
      </c>
      <c r="W165" s="260" t="s">
        <v>68</v>
      </c>
      <c r="X165" s="260" t="s">
        <v>68</v>
      </c>
      <c r="Y165" s="260" t="s">
        <v>68</v>
      </c>
      <c r="Z165" s="260" t="s">
        <v>69</v>
      </c>
      <c r="AA165" s="260"/>
      <c r="AB165" s="260">
        <v>10000000011</v>
      </c>
      <c r="AC165" s="261">
        <v>20</v>
      </c>
      <c r="AD165" s="261">
        <v>0</v>
      </c>
      <c r="AE165" s="261">
        <v>0</v>
      </c>
      <c r="AF165" s="629">
        <v>32</v>
      </c>
      <c r="AG165" s="629">
        <f t="shared" si="12"/>
        <v>0</v>
      </c>
      <c r="AH165" s="660">
        <f t="shared" si="13"/>
        <v>32</v>
      </c>
      <c r="AI165" s="661">
        <f t="shared" si="14"/>
        <v>34.24</v>
      </c>
      <c r="AJ165" s="662"/>
    </row>
    <row r="166" spans="1:36" s="263" customFormat="1">
      <c r="A166" s="659">
        <v>18</v>
      </c>
      <c r="B166" s="260" t="s">
        <v>8</v>
      </c>
      <c r="C166" s="260" t="s">
        <v>1518</v>
      </c>
      <c r="D166" s="260" t="s">
        <v>1480</v>
      </c>
      <c r="E166" s="260" t="s">
        <v>164</v>
      </c>
      <c r="F166" s="260" t="s">
        <v>1481</v>
      </c>
      <c r="G166" s="260"/>
      <c r="H166" s="260" t="s">
        <v>1482</v>
      </c>
      <c r="I166" s="260" t="s">
        <v>1483</v>
      </c>
      <c r="J166" s="260" t="s">
        <v>73</v>
      </c>
      <c r="K166" s="260" t="s">
        <v>194</v>
      </c>
      <c r="L166" s="260">
        <v>4</v>
      </c>
      <c r="M166" s="260" t="s">
        <v>113</v>
      </c>
      <c r="N166" s="260" t="s">
        <v>1278</v>
      </c>
      <c r="O166" s="260" t="s">
        <v>1169</v>
      </c>
      <c r="P166" s="260"/>
      <c r="Q166" s="260"/>
      <c r="R166" s="260"/>
      <c r="S166" s="260" t="s">
        <v>1484</v>
      </c>
      <c r="T166" s="260"/>
      <c r="U166" s="260" t="s">
        <v>1519</v>
      </c>
      <c r="V166" s="260" t="s">
        <v>68</v>
      </c>
      <c r="W166" s="260" t="s">
        <v>68</v>
      </c>
      <c r="X166" s="260" t="s">
        <v>68</v>
      </c>
      <c r="Y166" s="260" t="s">
        <v>68</v>
      </c>
      <c r="Z166" s="260" t="s">
        <v>69</v>
      </c>
      <c r="AA166" s="260"/>
      <c r="AB166" s="260">
        <v>10000000011</v>
      </c>
      <c r="AC166" s="261">
        <v>20</v>
      </c>
      <c r="AD166" s="261">
        <v>0</v>
      </c>
      <c r="AE166" s="261">
        <v>0</v>
      </c>
      <c r="AF166" s="629">
        <v>32</v>
      </c>
      <c r="AG166" s="629">
        <f t="shared" si="12"/>
        <v>0</v>
      </c>
      <c r="AH166" s="660">
        <f t="shared" si="13"/>
        <v>32</v>
      </c>
      <c r="AI166" s="661">
        <f t="shared" si="14"/>
        <v>34.24</v>
      </c>
      <c r="AJ166" s="662"/>
    </row>
    <row r="167" spans="1:36" s="263" customFormat="1">
      <c r="A167" s="659">
        <v>19</v>
      </c>
      <c r="B167" s="260" t="s">
        <v>8</v>
      </c>
      <c r="C167" s="260" t="s">
        <v>1520</v>
      </c>
      <c r="D167" s="260" t="s">
        <v>1480</v>
      </c>
      <c r="E167" s="260" t="s">
        <v>959</v>
      </c>
      <c r="F167" s="260" t="s">
        <v>1481</v>
      </c>
      <c r="G167" s="260"/>
      <c r="H167" s="260" t="s">
        <v>1521</v>
      </c>
      <c r="I167" s="260" t="s">
        <v>1483</v>
      </c>
      <c r="J167" s="260" t="s">
        <v>73</v>
      </c>
      <c r="K167" s="260" t="s">
        <v>194</v>
      </c>
      <c r="L167" s="260">
        <v>4</v>
      </c>
      <c r="M167" s="260" t="s">
        <v>113</v>
      </c>
      <c r="N167" s="260" t="s">
        <v>1278</v>
      </c>
      <c r="O167" s="260" t="s">
        <v>1169</v>
      </c>
      <c r="P167" s="260"/>
      <c r="Q167" s="260"/>
      <c r="R167" s="260"/>
      <c r="S167" s="260" t="s">
        <v>1484</v>
      </c>
      <c r="T167" s="260"/>
      <c r="U167" s="260" t="s">
        <v>1522</v>
      </c>
      <c r="V167" s="260" t="s">
        <v>68</v>
      </c>
      <c r="W167" s="260" t="s">
        <v>68</v>
      </c>
      <c r="X167" s="260" t="s">
        <v>68</v>
      </c>
      <c r="Y167" s="260" t="s">
        <v>68</v>
      </c>
      <c r="Z167" s="260" t="s">
        <v>69</v>
      </c>
      <c r="AA167" s="260"/>
      <c r="AB167" s="260">
        <v>10000000011</v>
      </c>
      <c r="AC167" s="261">
        <v>20</v>
      </c>
      <c r="AD167" s="261">
        <v>0</v>
      </c>
      <c r="AE167" s="261">
        <v>0</v>
      </c>
      <c r="AF167" s="629">
        <v>32</v>
      </c>
      <c r="AG167" s="629">
        <f t="shared" si="12"/>
        <v>0</v>
      </c>
      <c r="AH167" s="660">
        <f t="shared" si="13"/>
        <v>32</v>
      </c>
      <c r="AI167" s="661">
        <f t="shared" si="14"/>
        <v>34.24</v>
      </c>
      <c r="AJ167" s="662"/>
    </row>
    <row r="168" spans="1:36" s="263" customFormat="1">
      <c r="A168" s="659">
        <v>20</v>
      </c>
      <c r="B168" s="260" t="s">
        <v>8</v>
      </c>
      <c r="C168" s="260" t="s">
        <v>1523</v>
      </c>
      <c r="D168" s="260" t="s">
        <v>1480</v>
      </c>
      <c r="E168" s="260" t="s">
        <v>959</v>
      </c>
      <c r="F168" s="260" t="s">
        <v>1481</v>
      </c>
      <c r="G168" s="260"/>
      <c r="H168" s="260" t="s">
        <v>1521</v>
      </c>
      <c r="I168" s="260" t="s">
        <v>1483</v>
      </c>
      <c r="J168" s="260" t="s">
        <v>73</v>
      </c>
      <c r="K168" s="260" t="s">
        <v>194</v>
      </c>
      <c r="L168" s="260">
        <v>4</v>
      </c>
      <c r="M168" s="260" t="s">
        <v>113</v>
      </c>
      <c r="N168" s="260" t="s">
        <v>1278</v>
      </c>
      <c r="O168" s="260" t="s">
        <v>1169</v>
      </c>
      <c r="P168" s="260"/>
      <c r="Q168" s="260"/>
      <c r="R168" s="260"/>
      <c r="S168" s="260" t="s">
        <v>1484</v>
      </c>
      <c r="T168" s="260"/>
      <c r="U168" s="260" t="s">
        <v>1524</v>
      </c>
      <c r="V168" s="260" t="s">
        <v>68</v>
      </c>
      <c r="W168" s="260" t="s">
        <v>68</v>
      </c>
      <c r="X168" s="260" t="s">
        <v>68</v>
      </c>
      <c r="Y168" s="260" t="s">
        <v>68</v>
      </c>
      <c r="Z168" s="260" t="s">
        <v>69</v>
      </c>
      <c r="AA168" s="260"/>
      <c r="AB168" s="260">
        <v>10000000011</v>
      </c>
      <c r="AC168" s="261">
        <v>20</v>
      </c>
      <c r="AD168" s="261">
        <v>0</v>
      </c>
      <c r="AE168" s="261">
        <v>0</v>
      </c>
      <c r="AF168" s="629">
        <v>32</v>
      </c>
      <c r="AG168" s="629">
        <f t="shared" si="12"/>
        <v>0</v>
      </c>
      <c r="AH168" s="660">
        <f t="shared" si="13"/>
        <v>32</v>
      </c>
      <c r="AI168" s="661">
        <f t="shared" si="14"/>
        <v>34.24</v>
      </c>
      <c r="AJ168" s="662"/>
    </row>
    <row r="169" spans="1:36" s="263" customFormat="1">
      <c r="A169" s="659">
        <v>21</v>
      </c>
      <c r="B169" s="260" t="s">
        <v>8</v>
      </c>
      <c r="C169" s="260" t="s">
        <v>1525</v>
      </c>
      <c r="D169" s="260" t="s">
        <v>1480</v>
      </c>
      <c r="E169" s="260" t="s">
        <v>959</v>
      </c>
      <c r="F169" s="260" t="s">
        <v>1481</v>
      </c>
      <c r="G169" s="260"/>
      <c r="H169" s="260" t="s">
        <v>1521</v>
      </c>
      <c r="I169" s="260" t="s">
        <v>1483</v>
      </c>
      <c r="J169" s="260" t="s">
        <v>73</v>
      </c>
      <c r="K169" s="260" t="s">
        <v>194</v>
      </c>
      <c r="L169" s="260">
        <v>4</v>
      </c>
      <c r="M169" s="260" t="s">
        <v>113</v>
      </c>
      <c r="N169" s="260" t="s">
        <v>1278</v>
      </c>
      <c r="O169" s="260" t="s">
        <v>1169</v>
      </c>
      <c r="P169" s="260"/>
      <c r="Q169" s="260"/>
      <c r="R169" s="260"/>
      <c r="S169" s="260" t="s">
        <v>1484</v>
      </c>
      <c r="T169" s="260"/>
      <c r="U169" s="260" t="s">
        <v>1526</v>
      </c>
      <c r="V169" s="260" t="s">
        <v>68</v>
      </c>
      <c r="W169" s="260" t="s">
        <v>68</v>
      </c>
      <c r="X169" s="260" t="s">
        <v>68</v>
      </c>
      <c r="Y169" s="260" t="s">
        <v>68</v>
      </c>
      <c r="Z169" s="260" t="s">
        <v>69</v>
      </c>
      <c r="AA169" s="260"/>
      <c r="AB169" s="260">
        <v>10000000011</v>
      </c>
      <c r="AC169" s="261">
        <v>20</v>
      </c>
      <c r="AD169" s="261">
        <v>0</v>
      </c>
      <c r="AE169" s="261">
        <v>0</v>
      </c>
      <c r="AF169" s="629">
        <v>32</v>
      </c>
      <c r="AG169" s="629">
        <f t="shared" si="12"/>
        <v>0</v>
      </c>
      <c r="AH169" s="660">
        <f t="shared" si="13"/>
        <v>32</v>
      </c>
      <c r="AI169" s="661">
        <f t="shared" si="14"/>
        <v>34.24</v>
      </c>
      <c r="AJ169" s="662"/>
    </row>
    <row r="170" spans="1:36" s="263" customFormat="1">
      <c r="A170" s="659">
        <v>22</v>
      </c>
      <c r="B170" s="260" t="s">
        <v>8</v>
      </c>
      <c r="C170" s="260" t="s">
        <v>1527</v>
      </c>
      <c r="D170" s="260" t="s">
        <v>1480</v>
      </c>
      <c r="E170" s="260" t="s">
        <v>959</v>
      </c>
      <c r="F170" s="260" t="s">
        <v>1481</v>
      </c>
      <c r="G170" s="260"/>
      <c r="H170" s="260" t="s">
        <v>1521</v>
      </c>
      <c r="I170" s="260" t="s">
        <v>1483</v>
      </c>
      <c r="J170" s="260" t="s">
        <v>73</v>
      </c>
      <c r="K170" s="260" t="s">
        <v>194</v>
      </c>
      <c r="L170" s="260">
        <v>4</v>
      </c>
      <c r="M170" s="260" t="s">
        <v>113</v>
      </c>
      <c r="N170" s="260" t="s">
        <v>1278</v>
      </c>
      <c r="O170" s="260" t="s">
        <v>1169</v>
      </c>
      <c r="P170" s="260"/>
      <c r="Q170" s="260"/>
      <c r="R170" s="260"/>
      <c r="S170" s="260" t="s">
        <v>1484</v>
      </c>
      <c r="T170" s="260"/>
      <c r="U170" s="260" t="s">
        <v>1528</v>
      </c>
      <c r="V170" s="260" t="s">
        <v>68</v>
      </c>
      <c r="W170" s="260" t="s">
        <v>68</v>
      </c>
      <c r="X170" s="260" t="s">
        <v>68</v>
      </c>
      <c r="Y170" s="260" t="s">
        <v>68</v>
      </c>
      <c r="Z170" s="260" t="s">
        <v>69</v>
      </c>
      <c r="AA170" s="260"/>
      <c r="AB170" s="260">
        <v>10000000011</v>
      </c>
      <c r="AC170" s="261">
        <v>20</v>
      </c>
      <c r="AD170" s="261">
        <v>0</v>
      </c>
      <c r="AE170" s="261">
        <v>0</v>
      </c>
      <c r="AF170" s="629">
        <v>32</v>
      </c>
      <c r="AG170" s="629">
        <f t="shared" si="12"/>
        <v>0</v>
      </c>
      <c r="AH170" s="660">
        <f t="shared" si="13"/>
        <v>32</v>
      </c>
      <c r="AI170" s="661">
        <f t="shared" si="14"/>
        <v>34.24</v>
      </c>
      <c r="AJ170" s="662"/>
    </row>
    <row r="171" spans="1:36" s="263" customFormat="1">
      <c r="A171" s="659">
        <v>23</v>
      </c>
      <c r="B171" s="260" t="s">
        <v>8</v>
      </c>
      <c r="C171" s="260" t="s">
        <v>1529</v>
      </c>
      <c r="D171" s="260" t="s">
        <v>1480</v>
      </c>
      <c r="E171" s="260" t="s">
        <v>959</v>
      </c>
      <c r="F171" s="260" t="s">
        <v>1481</v>
      </c>
      <c r="G171" s="260"/>
      <c r="H171" s="260" t="s">
        <v>1521</v>
      </c>
      <c r="I171" s="260" t="s">
        <v>1483</v>
      </c>
      <c r="J171" s="260" t="s">
        <v>73</v>
      </c>
      <c r="K171" s="260" t="s">
        <v>194</v>
      </c>
      <c r="L171" s="260">
        <v>4</v>
      </c>
      <c r="M171" s="260" t="s">
        <v>113</v>
      </c>
      <c r="N171" s="260" t="s">
        <v>1278</v>
      </c>
      <c r="O171" s="260" t="s">
        <v>1169</v>
      </c>
      <c r="P171" s="260"/>
      <c r="Q171" s="260"/>
      <c r="R171" s="260"/>
      <c r="S171" s="260" t="s">
        <v>1484</v>
      </c>
      <c r="T171" s="260"/>
      <c r="U171" s="260" t="s">
        <v>1530</v>
      </c>
      <c r="V171" s="260" t="s">
        <v>68</v>
      </c>
      <c r="W171" s="260" t="s">
        <v>68</v>
      </c>
      <c r="X171" s="260" t="s">
        <v>68</v>
      </c>
      <c r="Y171" s="260" t="s">
        <v>68</v>
      </c>
      <c r="Z171" s="260" t="s">
        <v>69</v>
      </c>
      <c r="AA171" s="260"/>
      <c r="AB171" s="260">
        <v>10000000011</v>
      </c>
      <c r="AC171" s="261">
        <v>20</v>
      </c>
      <c r="AD171" s="261">
        <v>0</v>
      </c>
      <c r="AE171" s="261">
        <v>0</v>
      </c>
      <c r="AF171" s="629">
        <v>32</v>
      </c>
      <c r="AG171" s="629">
        <f t="shared" si="12"/>
        <v>0</v>
      </c>
      <c r="AH171" s="660">
        <f t="shared" si="13"/>
        <v>32</v>
      </c>
      <c r="AI171" s="661">
        <f t="shared" si="14"/>
        <v>34.24</v>
      </c>
      <c r="AJ171" s="662"/>
    </row>
    <row r="172" spans="1:36" s="263" customFormat="1">
      <c r="A172" s="659">
        <v>24</v>
      </c>
      <c r="B172" s="260" t="s">
        <v>8</v>
      </c>
      <c r="C172" s="260" t="s">
        <v>1531</v>
      </c>
      <c r="D172" s="260" t="s">
        <v>1480</v>
      </c>
      <c r="E172" s="260" t="s">
        <v>164</v>
      </c>
      <c r="F172" s="260" t="s">
        <v>1481</v>
      </c>
      <c r="G172" s="260"/>
      <c r="H172" s="260" t="s">
        <v>1482</v>
      </c>
      <c r="I172" s="260" t="s">
        <v>1483</v>
      </c>
      <c r="J172" s="260" t="s">
        <v>73</v>
      </c>
      <c r="K172" s="260" t="s">
        <v>194</v>
      </c>
      <c r="L172" s="260">
        <v>16</v>
      </c>
      <c r="M172" s="260" t="s">
        <v>113</v>
      </c>
      <c r="N172" s="260" t="s">
        <v>1278</v>
      </c>
      <c r="O172" s="260" t="s">
        <v>1169</v>
      </c>
      <c r="P172" s="260"/>
      <c r="Q172" s="260"/>
      <c r="R172" s="260"/>
      <c r="S172" s="260" t="s">
        <v>1484</v>
      </c>
      <c r="T172" s="260"/>
      <c r="U172" s="260" t="s">
        <v>1532</v>
      </c>
      <c r="V172" s="260" t="s">
        <v>68</v>
      </c>
      <c r="W172" s="260" t="s">
        <v>68</v>
      </c>
      <c r="X172" s="260" t="s">
        <v>68</v>
      </c>
      <c r="Y172" s="260" t="s">
        <v>68</v>
      </c>
      <c r="Z172" s="260" t="s">
        <v>69</v>
      </c>
      <c r="AA172" s="260"/>
      <c r="AB172" s="260">
        <v>10000000011</v>
      </c>
      <c r="AC172" s="261">
        <v>20</v>
      </c>
      <c r="AD172" s="261">
        <v>0</v>
      </c>
      <c r="AE172" s="261">
        <v>0</v>
      </c>
      <c r="AF172" s="629">
        <v>32</v>
      </c>
      <c r="AG172" s="629">
        <f t="shared" si="12"/>
        <v>0</v>
      </c>
      <c r="AH172" s="660">
        <f t="shared" si="13"/>
        <v>32</v>
      </c>
      <c r="AI172" s="661">
        <f t="shared" si="14"/>
        <v>34.24</v>
      </c>
      <c r="AJ172" s="662"/>
    </row>
    <row r="173" spans="1:36" s="263" customFormat="1">
      <c r="A173" s="659">
        <v>25</v>
      </c>
      <c r="B173" s="260" t="s">
        <v>8</v>
      </c>
      <c r="C173" s="260" t="s">
        <v>1533</v>
      </c>
      <c r="D173" s="260" t="s">
        <v>1480</v>
      </c>
      <c r="E173" s="260" t="s">
        <v>164</v>
      </c>
      <c r="F173" s="260" t="s">
        <v>1481</v>
      </c>
      <c r="G173" s="260"/>
      <c r="H173" s="260" t="s">
        <v>1482</v>
      </c>
      <c r="I173" s="260" t="s">
        <v>1483</v>
      </c>
      <c r="J173" s="260" t="s">
        <v>73</v>
      </c>
      <c r="K173" s="260" t="s">
        <v>194</v>
      </c>
      <c r="L173" s="260">
        <v>16</v>
      </c>
      <c r="M173" s="260" t="s">
        <v>113</v>
      </c>
      <c r="N173" s="260" t="s">
        <v>1278</v>
      </c>
      <c r="O173" s="260" t="s">
        <v>1169</v>
      </c>
      <c r="P173" s="260"/>
      <c r="Q173" s="260"/>
      <c r="R173" s="260"/>
      <c r="S173" s="260" t="s">
        <v>1484</v>
      </c>
      <c r="T173" s="260"/>
      <c r="U173" s="260" t="s">
        <v>1534</v>
      </c>
      <c r="V173" s="260" t="s">
        <v>68</v>
      </c>
      <c r="W173" s="260" t="s">
        <v>68</v>
      </c>
      <c r="X173" s="260" t="s">
        <v>68</v>
      </c>
      <c r="Y173" s="260" t="s">
        <v>68</v>
      </c>
      <c r="Z173" s="260" t="s">
        <v>69</v>
      </c>
      <c r="AA173" s="260"/>
      <c r="AB173" s="260">
        <v>10000000011</v>
      </c>
      <c r="AC173" s="261">
        <v>20</v>
      </c>
      <c r="AD173" s="261">
        <v>0</v>
      </c>
      <c r="AE173" s="261">
        <v>0</v>
      </c>
      <c r="AF173" s="629">
        <v>32</v>
      </c>
      <c r="AG173" s="629">
        <f t="shared" si="12"/>
        <v>0</v>
      </c>
      <c r="AH173" s="660">
        <f t="shared" si="13"/>
        <v>32</v>
      </c>
      <c r="AI173" s="661">
        <f t="shared" si="14"/>
        <v>34.24</v>
      </c>
      <c r="AJ173" s="662"/>
    </row>
    <row r="174" spans="1:36" s="263" customFormat="1">
      <c r="A174" s="659">
        <v>26</v>
      </c>
      <c r="B174" s="260" t="s">
        <v>8</v>
      </c>
      <c r="C174" s="260" t="s">
        <v>1535</v>
      </c>
      <c r="D174" s="260" t="s">
        <v>1480</v>
      </c>
      <c r="E174" s="260" t="s">
        <v>959</v>
      </c>
      <c r="F174" s="260" t="s">
        <v>1481</v>
      </c>
      <c r="G174" s="260"/>
      <c r="H174" s="260" t="s">
        <v>1482</v>
      </c>
      <c r="I174" s="260" t="s">
        <v>1483</v>
      </c>
      <c r="J174" s="260" t="s">
        <v>73</v>
      </c>
      <c r="K174" s="260" t="s">
        <v>194</v>
      </c>
      <c r="L174" s="260">
        <v>16</v>
      </c>
      <c r="M174" s="260" t="s">
        <v>113</v>
      </c>
      <c r="N174" s="260" t="s">
        <v>1278</v>
      </c>
      <c r="O174" s="260" t="s">
        <v>1169</v>
      </c>
      <c r="P174" s="260"/>
      <c r="Q174" s="260"/>
      <c r="R174" s="260"/>
      <c r="S174" s="260" t="s">
        <v>1484</v>
      </c>
      <c r="T174" s="260"/>
      <c r="U174" s="260" t="s">
        <v>1536</v>
      </c>
      <c r="V174" s="260" t="s">
        <v>68</v>
      </c>
      <c r="W174" s="260" t="s">
        <v>68</v>
      </c>
      <c r="X174" s="260" t="s">
        <v>68</v>
      </c>
      <c r="Y174" s="260" t="s">
        <v>68</v>
      </c>
      <c r="Z174" s="260" t="s">
        <v>69</v>
      </c>
      <c r="AA174" s="260"/>
      <c r="AB174" s="260">
        <v>10000000011</v>
      </c>
      <c r="AC174" s="261">
        <v>20</v>
      </c>
      <c r="AD174" s="261">
        <v>0</v>
      </c>
      <c r="AE174" s="261">
        <v>0</v>
      </c>
      <c r="AF174" s="629">
        <v>32</v>
      </c>
      <c r="AG174" s="629">
        <f t="shared" si="12"/>
        <v>0</v>
      </c>
      <c r="AH174" s="660">
        <f t="shared" si="13"/>
        <v>32</v>
      </c>
      <c r="AI174" s="661">
        <f t="shared" si="14"/>
        <v>34.24</v>
      </c>
      <c r="AJ174" s="662"/>
    </row>
    <row r="175" spans="1:36" s="263" customFormat="1">
      <c r="A175" s="659">
        <v>27</v>
      </c>
      <c r="B175" s="260" t="s">
        <v>8</v>
      </c>
      <c r="C175" s="260" t="s">
        <v>1537</v>
      </c>
      <c r="D175" s="260" t="s">
        <v>1480</v>
      </c>
      <c r="E175" s="260" t="s">
        <v>959</v>
      </c>
      <c r="F175" s="260" t="s">
        <v>1481</v>
      </c>
      <c r="G175" s="260"/>
      <c r="H175" s="260" t="s">
        <v>1482</v>
      </c>
      <c r="I175" s="260" t="s">
        <v>1483</v>
      </c>
      <c r="J175" s="260" t="s">
        <v>73</v>
      </c>
      <c r="K175" s="260" t="s">
        <v>194</v>
      </c>
      <c r="L175" s="260">
        <v>16</v>
      </c>
      <c r="M175" s="260" t="s">
        <v>113</v>
      </c>
      <c r="N175" s="260" t="s">
        <v>1278</v>
      </c>
      <c r="O175" s="260" t="s">
        <v>1169</v>
      </c>
      <c r="P175" s="260"/>
      <c r="Q175" s="260"/>
      <c r="R175" s="260"/>
      <c r="S175" s="260" t="s">
        <v>1484</v>
      </c>
      <c r="T175" s="260"/>
      <c r="U175" s="260" t="s">
        <v>1538</v>
      </c>
      <c r="V175" s="260" t="s">
        <v>68</v>
      </c>
      <c r="W175" s="260" t="s">
        <v>68</v>
      </c>
      <c r="X175" s="260" t="s">
        <v>68</v>
      </c>
      <c r="Y175" s="260" t="s">
        <v>68</v>
      </c>
      <c r="Z175" s="260" t="s">
        <v>69</v>
      </c>
      <c r="AA175" s="260"/>
      <c r="AB175" s="260">
        <v>10000000011</v>
      </c>
      <c r="AC175" s="261">
        <v>20</v>
      </c>
      <c r="AD175" s="261">
        <v>0</v>
      </c>
      <c r="AE175" s="261">
        <v>0</v>
      </c>
      <c r="AF175" s="629">
        <v>32</v>
      </c>
      <c r="AG175" s="629">
        <f t="shared" si="12"/>
        <v>0</v>
      </c>
      <c r="AH175" s="660">
        <f t="shared" si="13"/>
        <v>32</v>
      </c>
      <c r="AI175" s="661">
        <f t="shared" si="14"/>
        <v>34.24</v>
      </c>
      <c r="AJ175" s="662"/>
    </row>
    <row r="176" spans="1:36" s="263" customFormat="1">
      <c r="A176" s="659">
        <v>28</v>
      </c>
      <c r="B176" s="260" t="s">
        <v>8</v>
      </c>
      <c r="C176" s="260" t="s">
        <v>1539</v>
      </c>
      <c r="D176" s="260" t="s">
        <v>1480</v>
      </c>
      <c r="E176" s="260" t="s">
        <v>959</v>
      </c>
      <c r="F176" s="260" t="s">
        <v>1481</v>
      </c>
      <c r="G176" s="260"/>
      <c r="H176" s="260" t="s">
        <v>1482</v>
      </c>
      <c r="I176" s="260" t="s">
        <v>1483</v>
      </c>
      <c r="J176" s="260" t="s">
        <v>73</v>
      </c>
      <c r="K176" s="260" t="s">
        <v>194</v>
      </c>
      <c r="L176" s="260">
        <v>16</v>
      </c>
      <c r="M176" s="260" t="s">
        <v>113</v>
      </c>
      <c r="N176" s="260" t="s">
        <v>1278</v>
      </c>
      <c r="O176" s="260" t="s">
        <v>1169</v>
      </c>
      <c r="P176" s="260"/>
      <c r="Q176" s="260"/>
      <c r="R176" s="260"/>
      <c r="S176" s="260" t="s">
        <v>1484</v>
      </c>
      <c r="T176" s="260"/>
      <c r="U176" s="260" t="s">
        <v>1540</v>
      </c>
      <c r="V176" s="260" t="s">
        <v>68</v>
      </c>
      <c r="W176" s="260" t="s">
        <v>68</v>
      </c>
      <c r="X176" s="260" t="s">
        <v>68</v>
      </c>
      <c r="Y176" s="260" t="s">
        <v>68</v>
      </c>
      <c r="Z176" s="260" t="s">
        <v>69</v>
      </c>
      <c r="AA176" s="260"/>
      <c r="AB176" s="260">
        <v>10000000011</v>
      </c>
      <c r="AC176" s="261">
        <v>20</v>
      </c>
      <c r="AD176" s="261">
        <v>0</v>
      </c>
      <c r="AE176" s="261">
        <v>0</v>
      </c>
      <c r="AF176" s="629">
        <v>32</v>
      </c>
      <c r="AG176" s="629">
        <f t="shared" si="12"/>
        <v>0</v>
      </c>
      <c r="AH176" s="660">
        <f t="shared" si="13"/>
        <v>32</v>
      </c>
      <c r="AI176" s="661">
        <f t="shared" si="14"/>
        <v>34.24</v>
      </c>
      <c r="AJ176" s="662"/>
    </row>
    <row r="177" spans="1:36" s="263" customFormat="1">
      <c r="A177" s="659">
        <v>29</v>
      </c>
      <c r="B177" s="260" t="s">
        <v>8</v>
      </c>
      <c r="C177" s="260" t="s">
        <v>1541</v>
      </c>
      <c r="D177" s="260" t="s">
        <v>1480</v>
      </c>
      <c r="E177" s="260" t="s">
        <v>959</v>
      </c>
      <c r="F177" s="260" t="s">
        <v>1481</v>
      </c>
      <c r="G177" s="260"/>
      <c r="H177" s="260" t="s">
        <v>1482</v>
      </c>
      <c r="I177" s="260" t="s">
        <v>1483</v>
      </c>
      <c r="J177" s="260" t="s">
        <v>73</v>
      </c>
      <c r="K177" s="260" t="s">
        <v>194</v>
      </c>
      <c r="L177" s="260">
        <v>16</v>
      </c>
      <c r="M177" s="260" t="s">
        <v>113</v>
      </c>
      <c r="N177" s="260" t="s">
        <v>1278</v>
      </c>
      <c r="O177" s="260" t="s">
        <v>1169</v>
      </c>
      <c r="P177" s="260"/>
      <c r="Q177" s="260"/>
      <c r="R177" s="260"/>
      <c r="S177" s="260" t="s">
        <v>1484</v>
      </c>
      <c r="T177" s="260"/>
      <c r="U177" s="260" t="s">
        <v>1542</v>
      </c>
      <c r="V177" s="260" t="s">
        <v>68</v>
      </c>
      <c r="W177" s="260" t="s">
        <v>68</v>
      </c>
      <c r="X177" s="260" t="s">
        <v>68</v>
      </c>
      <c r="Y177" s="260" t="s">
        <v>68</v>
      </c>
      <c r="Z177" s="260" t="s">
        <v>69</v>
      </c>
      <c r="AA177" s="260"/>
      <c r="AB177" s="260">
        <v>10000000011</v>
      </c>
      <c r="AC177" s="261">
        <v>20</v>
      </c>
      <c r="AD177" s="261">
        <v>0</v>
      </c>
      <c r="AE177" s="261">
        <v>0</v>
      </c>
      <c r="AF177" s="629">
        <v>32</v>
      </c>
      <c r="AG177" s="629">
        <f t="shared" si="12"/>
        <v>0</v>
      </c>
      <c r="AH177" s="660">
        <f t="shared" si="13"/>
        <v>32</v>
      </c>
      <c r="AI177" s="661">
        <f t="shared" si="14"/>
        <v>34.24</v>
      </c>
      <c r="AJ177" s="662"/>
    </row>
    <row r="178" spans="1:36" s="263" customFormat="1">
      <c r="A178" s="659">
        <v>30</v>
      </c>
      <c r="B178" s="260" t="s">
        <v>8</v>
      </c>
      <c r="C178" s="260" t="s">
        <v>1543</v>
      </c>
      <c r="D178" s="260" t="s">
        <v>1480</v>
      </c>
      <c r="E178" s="260" t="s">
        <v>959</v>
      </c>
      <c r="F178" s="260" t="s">
        <v>1481</v>
      </c>
      <c r="G178" s="260"/>
      <c r="H178" s="260" t="s">
        <v>1482</v>
      </c>
      <c r="I178" s="260" t="s">
        <v>1483</v>
      </c>
      <c r="J178" s="260" t="s">
        <v>73</v>
      </c>
      <c r="K178" s="260" t="s">
        <v>194</v>
      </c>
      <c r="L178" s="260">
        <v>16</v>
      </c>
      <c r="M178" s="260" t="s">
        <v>113</v>
      </c>
      <c r="N178" s="260" t="s">
        <v>1278</v>
      </c>
      <c r="O178" s="260" t="s">
        <v>1169</v>
      </c>
      <c r="P178" s="260"/>
      <c r="Q178" s="260"/>
      <c r="R178" s="260"/>
      <c r="S178" s="260" t="s">
        <v>1484</v>
      </c>
      <c r="T178" s="260"/>
      <c r="U178" s="260" t="s">
        <v>1544</v>
      </c>
      <c r="V178" s="260" t="s">
        <v>68</v>
      </c>
      <c r="W178" s="260" t="s">
        <v>68</v>
      </c>
      <c r="X178" s="260" t="s">
        <v>68</v>
      </c>
      <c r="Y178" s="260" t="s">
        <v>68</v>
      </c>
      <c r="Z178" s="260" t="s">
        <v>69</v>
      </c>
      <c r="AA178" s="260"/>
      <c r="AB178" s="260">
        <v>10000000011</v>
      </c>
      <c r="AC178" s="261">
        <v>20</v>
      </c>
      <c r="AD178" s="261">
        <v>0</v>
      </c>
      <c r="AE178" s="261">
        <v>0</v>
      </c>
      <c r="AF178" s="629">
        <v>32</v>
      </c>
      <c r="AG178" s="629">
        <f t="shared" si="12"/>
        <v>0</v>
      </c>
      <c r="AH178" s="660">
        <f t="shared" si="13"/>
        <v>32</v>
      </c>
      <c r="AI178" s="661">
        <f t="shared" si="14"/>
        <v>34.24</v>
      </c>
      <c r="AJ178" s="662"/>
    </row>
    <row r="179" spans="1:36" s="263" customFormat="1">
      <c r="A179" s="659">
        <v>31</v>
      </c>
      <c r="B179" s="260" t="s">
        <v>8</v>
      </c>
      <c r="C179" s="260" t="s">
        <v>1545</v>
      </c>
      <c r="D179" s="260" t="s">
        <v>1480</v>
      </c>
      <c r="E179" s="260" t="s">
        <v>959</v>
      </c>
      <c r="F179" s="260" t="s">
        <v>1481</v>
      </c>
      <c r="G179" s="260"/>
      <c r="H179" s="260" t="s">
        <v>1482</v>
      </c>
      <c r="I179" s="260" t="s">
        <v>1483</v>
      </c>
      <c r="J179" s="260" t="s">
        <v>73</v>
      </c>
      <c r="K179" s="260" t="s">
        <v>194</v>
      </c>
      <c r="L179" s="260">
        <v>16</v>
      </c>
      <c r="M179" s="260" t="s">
        <v>113</v>
      </c>
      <c r="N179" s="260" t="s">
        <v>1278</v>
      </c>
      <c r="O179" s="260" t="s">
        <v>1169</v>
      </c>
      <c r="P179" s="260"/>
      <c r="Q179" s="260"/>
      <c r="R179" s="260"/>
      <c r="S179" s="260" t="s">
        <v>1484</v>
      </c>
      <c r="T179" s="260"/>
      <c r="U179" s="260" t="s">
        <v>1546</v>
      </c>
      <c r="V179" s="260" t="s">
        <v>68</v>
      </c>
      <c r="W179" s="260" t="s">
        <v>68</v>
      </c>
      <c r="X179" s="260" t="s">
        <v>68</v>
      </c>
      <c r="Y179" s="260" t="s">
        <v>68</v>
      </c>
      <c r="Z179" s="260" t="s">
        <v>69</v>
      </c>
      <c r="AA179" s="260"/>
      <c r="AB179" s="260">
        <v>10000000011</v>
      </c>
      <c r="AC179" s="261">
        <v>20</v>
      </c>
      <c r="AD179" s="261">
        <v>0</v>
      </c>
      <c r="AE179" s="261">
        <v>0</v>
      </c>
      <c r="AF179" s="629">
        <v>32</v>
      </c>
      <c r="AG179" s="629">
        <f t="shared" si="12"/>
        <v>0</v>
      </c>
      <c r="AH179" s="660">
        <f t="shared" si="13"/>
        <v>32</v>
      </c>
      <c r="AI179" s="661">
        <f t="shared" si="14"/>
        <v>34.24</v>
      </c>
      <c r="AJ179" s="662"/>
    </row>
    <row r="180" spans="1:36" s="263" customFormat="1">
      <c r="A180" s="659">
        <v>32</v>
      </c>
      <c r="B180" s="260" t="s">
        <v>8</v>
      </c>
      <c r="C180" s="260" t="s">
        <v>1547</v>
      </c>
      <c r="D180" s="260" t="s">
        <v>1480</v>
      </c>
      <c r="E180" s="260" t="s">
        <v>959</v>
      </c>
      <c r="F180" s="260" t="s">
        <v>1481</v>
      </c>
      <c r="G180" s="260"/>
      <c r="H180" s="260" t="s">
        <v>1482</v>
      </c>
      <c r="I180" s="260" t="s">
        <v>1483</v>
      </c>
      <c r="J180" s="260" t="s">
        <v>73</v>
      </c>
      <c r="K180" s="260" t="s">
        <v>194</v>
      </c>
      <c r="L180" s="260">
        <v>16</v>
      </c>
      <c r="M180" s="260" t="s">
        <v>113</v>
      </c>
      <c r="N180" s="260" t="s">
        <v>1278</v>
      </c>
      <c r="O180" s="260" t="s">
        <v>1169</v>
      </c>
      <c r="P180" s="260"/>
      <c r="Q180" s="260"/>
      <c r="R180" s="260"/>
      <c r="S180" s="260" t="s">
        <v>1484</v>
      </c>
      <c r="T180" s="260"/>
      <c r="U180" s="260" t="s">
        <v>1548</v>
      </c>
      <c r="V180" s="260" t="s">
        <v>68</v>
      </c>
      <c r="W180" s="260" t="s">
        <v>68</v>
      </c>
      <c r="X180" s="260" t="s">
        <v>68</v>
      </c>
      <c r="Y180" s="260" t="s">
        <v>68</v>
      </c>
      <c r="Z180" s="260" t="s">
        <v>69</v>
      </c>
      <c r="AA180" s="260"/>
      <c r="AB180" s="260">
        <v>10000000011</v>
      </c>
      <c r="AC180" s="261">
        <v>20</v>
      </c>
      <c r="AD180" s="261">
        <v>0</v>
      </c>
      <c r="AE180" s="261">
        <v>0</v>
      </c>
      <c r="AF180" s="629">
        <v>32</v>
      </c>
      <c r="AG180" s="629">
        <f t="shared" si="12"/>
        <v>0</v>
      </c>
      <c r="AH180" s="660">
        <f t="shared" si="13"/>
        <v>32</v>
      </c>
      <c r="AI180" s="661">
        <f t="shared" si="14"/>
        <v>34.24</v>
      </c>
      <c r="AJ180" s="662"/>
    </row>
    <row r="181" spans="1:36" s="263" customFormat="1">
      <c r="A181" s="659">
        <v>33</v>
      </c>
      <c r="B181" s="260" t="s">
        <v>8</v>
      </c>
      <c r="C181" s="260" t="s">
        <v>1549</v>
      </c>
      <c r="D181" s="260" t="s">
        <v>1480</v>
      </c>
      <c r="E181" s="260" t="s">
        <v>959</v>
      </c>
      <c r="F181" s="260" t="s">
        <v>1481</v>
      </c>
      <c r="G181" s="260"/>
      <c r="H181" s="260" t="s">
        <v>1482</v>
      </c>
      <c r="I181" s="260" t="s">
        <v>1483</v>
      </c>
      <c r="J181" s="260" t="s">
        <v>73</v>
      </c>
      <c r="K181" s="260" t="s">
        <v>194</v>
      </c>
      <c r="L181" s="260">
        <v>16</v>
      </c>
      <c r="M181" s="260" t="s">
        <v>113</v>
      </c>
      <c r="N181" s="260" t="s">
        <v>1278</v>
      </c>
      <c r="O181" s="260" t="s">
        <v>1169</v>
      </c>
      <c r="P181" s="260"/>
      <c r="Q181" s="260"/>
      <c r="R181" s="260"/>
      <c r="S181" s="260" t="s">
        <v>1484</v>
      </c>
      <c r="T181" s="260"/>
      <c r="U181" s="260" t="s">
        <v>1550</v>
      </c>
      <c r="V181" s="260" t="s">
        <v>68</v>
      </c>
      <c r="W181" s="260" t="s">
        <v>68</v>
      </c>
      <c r="X181" s="260" t="s">
        <v>68</v>
      </c>
      <c r="Y181" s="260" t="s">
        <v>68</v>
      </c>
      <c r="Z181" s="260" t="s">
        <v>69</v>
      </c>
      <c r="AA181" s="260"/>
      <c r="AB181" s="260">
        <v>10000000011</v>
      </c>
      <c r="AC181" s="261">
        <v>20</v>
      </c>
      <c r="AD181" s="261">
        <v>0</v>
      </c>
      <c r="AE181" s="261">
        <v>0</v>
      </c>
      <c r="AF181" s="629">
        <v>32</v>
      </c>
      <c r="AG181" s="629">
        <f t="shared" ref="AG181:AG198" si="15">AF181*(1-(0.95^0*0.9^0*0.8^0*0.7^0*0.65^0*0.93^0*0.93^0*1^0))</f>
        <v>0</v>
      </c>
      <c r="AH181" s="660">
        <f t="shared" ref="AH181:AH198" si="16">AF181-AG181</f>
        <v>32</v>
      </c>
      <c r="AI181" s="661">
        <f t="shared" si="14"/>
        <v>34.24</v>
      </c>
      <c r="AJ181" s="662"/>
    </row>
    <row r="182" spans="1:36" s="263" customFormat="1">
      <c r="A182" s="659">
        <v>34</v>
      </c>
      <c r="B182" s="260" t="s">
        <v>8</v>
      </c>
      <c r="C182" s="260" t="s">
        <v>1551</v>
      </c>
      <c r="D182" s="260" t="s">
        <v>1480</v>
      </c>
      <c r="E182" s="260" t="s">
        <v>164</v>
      </c>
      <c r="F182" s="260" t="s">
        <v>1481</v>
      </c>
      <c r="G182" s="260"/>
      <c r="H182" s="260" t="s">
        <v>1482</v>
      </c>
      <c r="I182" s="260" t="s">
        <v>1483</v>
      </c>
      <c r="J182" s="260" t="s">
        <v>73</v>
      </c>
      <c r="K182" s="260" t="s">
        <v>194</v>
      </c>
      <c r="L182" s="260">
        <v>16</v>
      </c>
      <c r="M182" s="260" t="s">
        <v>113</v>
      </c>
      <c r="N182" s="260" t="s">
        <v>1278</v>
      </c>
      <c r="O182" s="260" t="s">
        <v>1169</v>
      </c>
      <c r="P182" s="260"/>
      <c r="Q182" s="260"/>
      <c r="R182" s="260"/>
      <c r="S182" s="260" t="s">
        <v>1484</v>
      </c>
      <c r="T182" s="260"/>
      <c r="U182" s="260" t="s">
        <v>1552</v>
      </c>
      <c r="V182" s="260" t="s">
        <v>68</v>
      </c>
      <c r="W182" s="260" t="s">
        <v>68</v>
      </c>
      <c r="X182" s="260" t="s">
        <v>68</v>
      </c>
      <c r="Y182" s="260" t="s">
        <v>68</v>
      </c>
      <c r="Z182" s="260" t="s">
        <v>69</v>
      </c>
      <c r="AA182" s="260"/>
      <c r="AB182" s="260">
        <v>10000000011</v>
      </c>
      <c r="AC182" s="261">
        <v>20</v>
      </c>
      <c r="AD182" s="261">
        <v>0</v>
      </c>
      <c r="AE182" s="261">
        <v>0</v>
      </c>
      <c r="AF182" s="629">
        <v>32</v>
      </c>
      <c r="AG182" s="629">
        <f t="shared" si="15"/>
        <v>0</v>
      </c>
      <c r="AH182" s="660">
        <f t="shared" si="16"/>
        <v>32</v>
      </c>
      <c r="AI182" s="661">
        <f t="shared" si="14"/>
        <v>34.24</v>
      </c>
      <c r="AJ182" s="662"/>
    </row>
    <row r="183" spans="1:36" s="263" customFormat="1">
      <c r="A183" s="659">
        <v>35</v>
      </c>
      <c r="B183" s="260" t="s">
        <v>8</v>
      </c>
      <c r="C183" s="260" t="s">
        <v>1553</v>
      </c>
      <c r="D183" s="260" t="s">
        <v>1480</v>
      </c>
      <c r="E183" s="260" t="s">
        <v>164</v>
      </c>
      <c r="F183" s="260" t="s">
        <v>1481</v>
      </c>
      <c r="G183" s="260"/>
      <c r="H183" s="260" t="s">
        <v>1482</v>
      </c>
      <c r="I183" s="260" t="s">
        <v>1483</v>
      </c>
      <c r="J183" s="260" t="s">
        <v>73</v>
      </c>
      <c r="K183" s="260" t="s">
        <v>194</v>
      </c>
      <c r="L183" s="260">
        <v>16</v>
      </c>
      <c r="M183" s="260" t="s">
        <v>113</v>
      </c>
      <c r="N183" s="260" t="s">
        <v>1278</v>
      </c>
      <c r="O183" s="260" t="s">
        <v>1169</v>
      </c>
      <c r="P183" s="260"/>
      <c r="Q183" s="260"/>
      <c r="R183" s="260"/>
      <c r="S183" s="260" t="s">
        <v>1484</v>
      </c>
      <c r="T183" s="260"/>
      <c r="U183" s="260" t="s">
        <v>1554</v>
      </c>
      <c r="V183" s="260" t="s">
        <v>68</v>
      </c>
      <c r="W183" s="260" t="s">
        <v>68</v>
      </c>
      <c r="X183" s="260" t="s">
        <v>68</v>
      </c>
      <c r="Y183" s="260" t="s">
        <v>68</v>
      </c>
      <c r="Z183" s="260" t="s">
        <v>69</v>
      </c>
      <c r="AA183" s="260"/>
      <c r="AB183" s="260">
        <v>10000000011</v>
      </c>
      <c r="AC183" s="261">
        <v>20</v>
      </c>
      <c r="AD183" s="261">
        <v>0</v>
      </c>
      <c r="AE183" s="261">
        <v>0</v>
      </c>
      <c r="AF183" s="629">
        <v>32</v>
      </c>
      <c r="AG183" s="629">
        <f t="shared" si="15"/>
        <v>0</v>
      </c>
      <c r="AH183" s="660">
        <f t="shared" si="16"/>
        <v>32</v>
      </c>
      <c r="AI183" s="661">
        <f t="shared" si="14"/>
        <v>34.24</v>
      </c>
      <c r="AJ183" s="662"/>
    </row>
    <row r="184" spans="1:36" s="263" customFormat="1">
      <c r="A184" s="659">
        <v>36</v>
      </c>
      <c r="B184" s="260" t="s">
        <v>8</v>
      </c>
      <c r="C184" s="260" t="s">
        <v>1555</v>
      </c>
      <c r="D184" s="260" t="s">
        <v>1480</v>
      </c>
      <c r="E184" s="260" t="s">
        <v>164</v>
      </c>
      <c r="F184" s="260" t="s">
        <v>1481</v>
      </c>
      <c r="G184" s="260"/>
      <c r="H184" s="260" t="s">
        <v>1482</v>
      </c>
      <c r="I184" s="260" t="s">
        <v>1483</v>
      </c>
      <c r="J184" s="260" t="s">
        <v>73</v>
      </c>
      <c r="K184" s="260" t="s">
        <v>194</v>
      </c>
      <c r="L184" s="260">
        <v>16</v>
      </c>
      <c r="M184" s="260" t="s">
        <v>113</v>
      </c>
      <c r="N184" s="260" t="s">
        <v>1278</v>
      </c>
      <c r="O184" s="260" t="s">
        <v>1169</v>
      </c>
      <c r="P184" s="260"/>
      <c r="Q184" s="260"/>
      <c r="R184" s="260"/>
      <c r="S184" s="260" t="s">
        <v>1484</v>
      </c>
      <c r="T184" s="260"/>
      <c r="U184" s="260" t="s">
        <v>1556</v>
      </c>
      <c r="V184" s="260" t="s">
        <v>68</v>
      </c>
      <c r="W184" s="260" t="s">
        <v>68</v>
      </c>
      <c r="X184" s="260" t="s">
        <v>68</v>
      </c>
      <c r="Y184" s="260" t="s">
        <v>68</v>
      </c>
      <c r="Z184" s="260" t="s">
        <v>69</v>
      </c>
      <c r="AA184" s="260"/>
      <c r="AB184" s="260">
        <v>10000000011</v>
      </c>
      <c r="AC184" s="261">
        <v>20</v>
      </c>
      <c r="AD184" s="261">
        <v>0</v>
      </c>
      <c r="AE184" s="261">
        <v>0</v>
      </c>
      <c r="AF184" s="629">
        <v>32</v>
      </c>
      <c r="AG184" s="629">
        <f t="shared" si="15"/>
        <v>0</v>
      </c>
      <c r="AH184" s="660">
        <f t="shared" si="16"/>
        <v>32</v>
      </c>
      <c r="AI184" s="661">
        <f t="shared" si="14"/>
        <v>34.24</v>
      </c>
      <c r="AJ184" s="662"/>
    </row>
    <row r="185" spans="1:36" s="263" customFormat="1">
      <c r="A185" s="659">
        <v>37</v>
      </c>
      <c r="B185" s="260" t="s">
        <v>8</v>
      </c>
      <c r="C185" s="260" t="s">
        <v>1557</v>
      </c>
      <c r="D185" s="260" t="s">
        <v>1480</v>
      </c>
      <c r="E185" s="260" t="s">
        <v>164</v>
      </c>
      <c r="F185" s="260" t="s">
        <v>1481</v>
      </c>
      <c r="G185" s="260"/>
      <c r="H185" s="260" t="s">
        <v>1482</v>
      </c>
      <c r="I185" s="260" t="s">
        <v>1483</v>
      </c>
      <c r="J185" s="260" t="s">
        <v>73</v>
      </c>
      <c r="K185" s="260" t="s">
        <v>194</v>
      </c>
      <c r="L185" s="260">
        <v>16</v>
      </c>
      <c r="M185" s="260" t="s">
        <v>113</v>
      </c>
      <c r="N185" s="260" t="s">
        <v>1278</v>
      </c>
      <c r="O185" s="260" t="s">
        <v>1169</v>
      </c>
      <c r="P185" s="260"/>
      <c r="Q185" s="260"/>
      <c r="R185" s="260"/>
      <c r="S185" s="260" t="s">
        <v>1484</v>
      </c>
      <c r="T185" s="260"/>
      <c r="U185" s="260" t="s">
        <v>1558</v>
      </c>
      <c r="V185" s="260" t="s">
        <v>68</v>
      </c>
      <c r="W185" s="260" t="s">
        <v>68</v>
      </c>
      <c r="X185" s="260" t="s">
        <v>68</v>
      </c>
      <c r="Y185" s="260" t="s">
        <v>68</v>
      </c>
      <c r="Z185" s="260" t="s">
        <v>69</v>
      </c>
      <c r="AA185" s="260"/>
      <c r="AB185" s="260">
        <v>10000000011</v>
      </c>
      <c r="AC185" s="261">
        <v>20</v>
      </c>
      <c r="AD185" s="261">
        <v>0</v>
      </c>
      <c r="AE185" s="261">
        <v>0</v>
      </c>
      <c r="AF185" s="629">
        <v>32</v>
      </c>
      <c r="AG185" s="629">
        <f t="shared" si="15"/>
        <v>0</v>
      </c>
      <c r="AH185" s="660">
        <f t="shared" si="16"/>
        <v>32</v>
      </c>
      <c r="AI185" s="661">
        <f t="shared" si="14"/>
        <v>34.24</v>
      </c>
      <c r="AJ185" s="662"/>
    </row>
    <row r="186" spans="1:36" s="263" customFormat="1">
      <c r="A186" s="659">
        <v>38</v>
      </c>
      <c r="B186" s="260" t="s">
        <v>8</v>
      </c>
      <c r="C186" s="260" t="s">
        <v>1559</v>
      </c>
      <c r="D186" s="260" t="s">
        <v>1480</v>
      </c>
      <c r="E186" s="260" t="s">
        <v>164</v>
      </c>
      <c r="F186" s="260" t="s">
        <v>1481</v>
      </c>
      <c r="G186" s="260"/>
      <c r="H186" s="260" t="s">
        <v>1482</v>
      </c>
      <c r="I186" s="260" t="s">
        <v>1483</v>
      </c>
      <c r="J186" s="260" t="s">
        <v>73</v>
      </c>
      <c r="K186" s="260" t="s">
        <v>194</v>
      </c>
      <c r="L186" s="260">
        <v>16</v>
      </c>
      <c r="M186" s="260" t="s">
        <v>113</v>
      </c>
      <c r="N186" s="260" t="s">
        <v>1278</v>
      </c>
      <c r="O186" s="260" t="s">
        <v>1169</v>
      </c>
      <c r="P186" s="260"/>
      <c r="Q186" s="260"/>
      <c r="R186" s="260"/>
      <c r="S186" s="260" t="s">
        <v>1484</v>
      </c>
      <c r="T186" s="260"/>
      <c r="U186" s="260" t="s">
        <v>1560</v>
      </c>
      <c r="V186" s="260" t="s">
        <v>68</v>
      </c>
      <c r="W186" s="260" t="s">
        <v>68</v>
      </c>
      <c r="X186" s="260" t="s">
        <v>68</v>
      </c>
      <c r="Y186" s="260" t="s">
        <v>68</v>
      </c>
      <c r="Z186" s="260" t="s">
        <v>69</v>
      </c>
      <c r="AA186" s="260"/>
      <c r="AB186" s="260">
        <v>10000000011</v>
      </c>
      <c r="AC186" s="261">
        <v>20</v>
      </c>
      <c r="AD186" s="261">
        <v>0</v>
      </c>
      <c r="AE186" s="261">
        <v>0</v>
      </c>
      <c r="AF186" s="629">
        <v>32</v>
      </c>
      <c r="AG186" s="629">
        <f t="shared" si="15"/>
        <v>0</v>
      </c>
      <c r="AH186" s="660">
        <f t="shared" si="16"/>
        <v>32</v>
      </c>
      <c r="AI186" s="661">
        <f t="shared" si="14"/>
        <v>34.24</v>
      </c>
      <c r="AJ186" s="662"/>
    </row>
    <row r="187" spans="1:36" s="263" customFormat="1">
      <c r="A187" s="659">
        <v>39</v>
      </c>
      <c r="B187" s="260" t="s">
        <v>8</v>
      </c>
      <c r="C187" s="260" t="s">
        <v>1561</v>
      </c>
      <c r="D187" s="260" t="s">
        <v>1480</v>
      </c>
      <c r="E187" s="260" t="s">
        <v>164</v>
      </c>
      <c r="F187" s="260" t="s">
        <v>1481</v>
      </c>
      <c r="G187" s="260"/>
      <c r="H187" s="260" t="s">
        <v>1482</v>
      </c>
      <c r="I187" s="260" t="s">
        <v>1483</v>
      </c>
      <c r="J187" s="260" t="s">
        <v>73</v>
      </c>
      <c r="K187" s="260" t="s">
        <v>194</v>
      </c>
      <c r="L187" s="260">
        <v>16</v>
      </c>
      <c r="M187" s="260" t="s">
        <v>113</v>
      </c>
      <c r="N187" s="260" t="s">
        <v>1278</v>
      </c>
      <c r="O187" s="260" t="s">
        <v>1169</v>
      </c>
      <c r="P187" s="260"/>
      <c r="Q187" s="260"/>
      <c r="R187" s="260"/>
      <c r="S187" s="260" t="s">
        <v>1484</v>
      </c>
      <c r="T187" s="260"/>
      <c r="U187" s="260" t="s">
        <v>1562</v>
      </c>
      <c r="V187" s="260" t="s">
        <v>68</v>
      </c>
      <c r="W187" s="260" t="s">
        <v>68</v>
      </c>
      <c r="X187" s="260" t="s">
        <v>68</v>
      </c>
      <c r="Y187" s="260" t="s">
        <v>68</v>
      </c>
      <c r="Z187" s="260" t="s">
        <v>69</v>
      </c>
      <c r="AA187" s="260"/>
      <c r="AB187" s="260">
        <v>10000000011</v>
      </c>
      <c r="AC187" s="261">
        <v>20</v>
      </c>
      <c r="AD187" s="261">
        <v>0</v>
      </c>
      <c r="AE187" s="261">
        <v>0</v>
      </c>
      <c r="AF187" s="629">
        <v>32</v>
      </c>
      <c r="AG187" s="629">
        <f t="shared" si="15"/>
        <v>0</v>
      </c>
      <c r="AH187" s="660">
        <f t="shared" si="16"/>
        <v>32</v>
      </c>
      <c r="AI187" s="661">
        <f t="shared" si="14"/>
        <v>34.24</v>
      </c>
      <c r="AJ187" s="662"/>
    </row>
    <row r="188" spans="1:36" s="263" customFormat="1">
      <c r="A188" s="659">
        <v>40</v>
      </c>
      <c r="B188" s="260" t="s">
        <v>8</v>
      </c>
      <c r="C188" s="260" t="s">
        <v>1563</v>
      </c>
      <c r="D188" s="260" t="s">
        <v>1480</v>
      </c>
      <c r="E188" s="260" t="s">
        <v>164</v>
      </c>
      <c r="F188" s="260" t="s">
        <v>1481</v>
      </c>
      <c r="G188" s="260"/>
      <c r="H188" s="260" t="s">
        <v>1482</v>
      </c>
      <c r="I188" s="260" t="s">
        <v>1483</v>
      </c>
      <c r="J188" s="260" t="s">
        <v>73</v>
      </c>
      <c r="K188" s="260" t="s">
        <v>194</v>
      </c>
      <c r="L188" s="260">
        <v>16</v>
      </c>
      <c r="M188" s="260" t="s">
        <v>113</v>
      </c>
      <c r="N188" s="260" t="s">
        <v>1278</v>
      </c>
      <c r="O188" s="260" t="s">
        <v>1169</v>
      </c>
      <c r="P188" s="260"/>
      <c r="Q188" s="260"/>
      <c r="R188" s="260"/>
      <c r="S188" s="260" t="s">
        <v>1484</v>
      </c>
      <c r="T188" s="260"/>
      <c r="U188" s="260" t="s">
        <v>1564</v>
      </c>
      <c r="V188" s="260" t="s">
        <v>68</v>
      </c>
      <c r="W188" s="260" t="s">
        <v>68</v>
      </c>
      <c r="X188" s="260" t="s">
        <v>68</v>
      </c>
      <c r="Y188" s="260" t="s">
        <v>68</v>
      </c>
      <c r="Z188" s="260" t="s">
        <v>69</v>
      </c>
      <c r="AA188" s="260"/>
      <c r="AB188" s="260">
        <v>10000000011</v>
      </c>
      <c r="AC188" s="261">
        <v>20</v>
      </c>
      <c r="AD188" s="261">
        <v>0</v>
      </c>
      <c r="AE188" s="261">
        <v>0</v>
      </c>
      <c r="AF188" s="629">
        <v>32</v>
      </c>
      <c r="AG188" s="629">
        <f t="shared" si="15"/>
        <v>0</v>
      </c>
      <c r="AH188" s="660">
        <f t="shared" si="16"/>
        <v>32</v>
      </c>
      <c r="AI188" s="661">
        <f t="shared" si="14"/>
        <v>34.24</v>
      </c>
      <c r="AJ188" s="662"/>
    </row>
    <row r="189" spans="1:36" s="263" customFormat="1">
      <c r="A189" s="659">
        <v>41</v>
      </c>
      <c r="B189" s="260" t="s">
        <v>8</v>
      </c>
      <c r="C189" s="260" t="s">
        <v>1565</v>
      </c>
      <c r="D189" s="260" t="s">
        <v>1480</v>
      </c>
      <c r="E189" s="260" t="s">
        <v>164</v>
      </c>
      <c r="F189" s="260" t="s">
        <v>1481</v>
      </c>
      <c r="G189" s="260"/>
      <c r="H189" s="260" t="s">
        <v>1482</v>
      </c>
      <c r="I189" s="260" t="s">
        <v>1483</v>
      </c>
      <c r="J189" s="260" t="s">
        <v>73</v>
      </c>
      <c r="K189" s="260" t="s">
        <v>194</v>
      </c>
      <c r="L189" s="260">
        <v>16</v>
      </c>
      <c r="M189" s="260" t="s">
        <v>113</v>
      </c>
      <c r="N189" s="260" t="s">
        <v>1278</v>
      </c>
      <c r="O189" s="260" t="s">
        <v>1169</v>
      </c>
      <c r="P189" s="260"/>
      <c r="Q189" s="260"/>
      <c r="R189" s="260"/>
      <c r="S189" s="260" t="s">
        <v>1484</v>
      </c>
      <c r="T189" s="260"/>
      <c r="U189" s="260" t="s">
        <v>1566</v>
      </c>
      <c r="V189" s="260" t="s">
        <v>68</v>
      </c>
      <c r="W189" s="260" t="s">
        <v>68</v>
      </c>
      <c r="X189" s="260" t="s">
        <v>68</v>
      </c>
      <c r="Y189" s="260" t="s">
        <v>68</v>
      </c>
      <c r="Z189" s="260" t="s">
        <v>69</v>
      </c>
      <c r="AA189" s="260"/>
      <c r="AB189" s="260">
        <v>10000000011</v>
      </c>
      <c r="AC189" s="261">
        <v>20</v>
      </c>
      <c r="AD189" s="261">
        <v>0</v>
      </c>
      <c r="AE189" s="261">
        <v>0</v>
      </c>
      <c r="AF189" s="629">
        <v>32</v>
      </c>
      <c r="AG189" s="629">
        <f t="shared" si="15"/>
        <v>0</v>
      </c>
      <c r="AH189" s="660">
        <f t="shared" si="16"/>
        <v>32</v>
      </c>
      <c r="AI189" s="661">
        <f t="shared" si="14"/>
        <v>34.24</v>
      </c>
      <c r="AJ189" s="662"/>
    </row>
    <row r="190" spans="1:36" s="263" customFormat="1">
      <c r="A190" s="659">
        <v>42</v>
      </c>
      <c r="B190" s="260" t="s">
        <v>8</v>
      </c>
      <c r="C190" s="260" t="s">
        <v>1567</v>
      </c>
      <c r="D190" s="260" t="s">
        <v>1480</v>
      </c>
      <c r="E190" s="260" t="s">
        <v>164</v>
      </c>
      <c r="F190" s="260" t="s">
        <v>1481</v>
      </c>
      <c r="G190" s="260"/>
      <c r="H190" s="260" t="s">
        <v>1482</v>
      </c>
      <c r="I190" s="260" t="s">
        <v>1483</v>
      </c>
      <c r="J190" s="260" t="s">
        <v>73</v>
      </c>
      <c r="K190" s="260" t="s">
        <v>194</v>
      </c>
      <c r="L190" s="260">
        <v>16</v>
      </c>
      <c r="M190" s="260" t="s">
        <v>113</v>
      </c>
      <c r="N190" s="260" t="s">
        <v>1278</v>
      </c>
      <c r="O190" s="260" t="s">
        <v>1169</v>
      </c>
      <c r="P190" s="260"/>
      <c r="Q190" s="260"/>
      <c r="R190" s="260"/>
      <c r="S190" s="260" t="s">
        <v>1484</v>
      </c>
      <c r="T190" s="260"/>
      <c r="U190" s="260" t="s">
        <v>1568</v>
      </c>
      <c r="V190" s="260" t="s">
        <v>68</v>
      </c>
      <c r="W190" s="260" t="s">
        <v>68</v>
      </c>
      <c r="X190" s="260" t="s">
        <v>68</v>
      </c>
      <c r="Y190" s="260" t="s">
        <v>68</v>
      </c>
      <c r="Z190" s="260" t="s">
        <v>69</v>
      </c>
      <c r="AA190" s="260"/>
      <c r="AB190" s="260">
        <v>10000000011</v>
      </c>
      <c r="AC190" s="261">
        <v>20</v>
      </c>
      <c r="AD190" s="261">
        <v>0</v>
      </c>
      <c r="AE190" s="261">
        <v>0</v>
      </c>
      <c r="AF190" s="629">
        <v>32</v>
      </c>
      <c r="AG190" s="629">
        <f t="shared" si="15"/>
        <v>0</v>
      </c>
      <c r="AH190" s="660">
        <f t="shared" si="16"/>
        <v>32</v>
      </c>
      <c r="AI190" s="661">
        <f t="shared" si="14"/>
        <v>34.24</v>
      </c>
      <c r="AJ190" s="662"/>
    </row>
    <row r="191" spans="1:36" s="263" customFormat="1">
      <c r="A191" s="659">
        <v>43</v>
      </c>
      <c r="B191" s="260" t="s">
        <v>8</v>
      </c>
      <c r="C191" s="260" t="s">
        <v>1569</v>
      </c>
      <c r="D191" s="260" t="s">
        <v>1480</v>
      </c>
      <c r="E191" s="260" t="s">
        <v>164</v>
      </c>
      <c r="F191" s="260" t="s">
        <v>1481</v>
      </c>
      <c r="G191" s="260"/>
      <c r="H191" s="260" t="s">
        <v>1482</v>
      </c>
      <c r="I191" s="260" t="s">
        <v>1483</v>
      </c>
      <c r="J191" s="260" t="s">
        <v>73</v>
      </c>
      <c r="K191" s="260" t="s">
        <v>194</v>
      </c>
      <c r="L191" s="260">
        <v>16</v>
      </c>
      <c r="M191" s="260" t="s">
        <v>113</v>
      </c>
      <c r="N191" s="260" t="s">
        <v>1278</v>
      </c>
      <c r="O191" s="260" t="s">
        <v>1169</v>
      </c>
      <c r="P191" s="260"/>
      <c r="Q191" s="260"/>
      <c r="R191" s="260"/>
      <c r="S191" s="260" t="s">
        <v>1484</v>
      </c>
      <c r="T191" s="260"/>
      <c r="U191" s="260" t="s">
        <v>1570</v>
      </c>
      <c r="V191" s="260" t="s">
        <v>68</v>
      </c>
      <c r="W191" s="260" t="s">
        <v>68</v>
      </c>
      <c r="X191" s="260" t="s">
        <v>68</v>
      </c>
      <c r="Y191" s="260" t="s">
        <v>68</v>
      </c>
      <c r="Z191" s="260" t="s">
        <v>69</v>
      </c>
      <c r="AA191" s="260"/>
      <c r="AB191" s="260">
        <v>10000000011</v>
      </c>
      <c r="AC191" s="261">
        <v>20</v>
      </c>
      <c r="AD191" s="261">
        <v>0</v>
      </c>
      <c r="AE191" s="261">
        <v>0</v>
      </c>
      <c r="AF191" s="629">
        <v>32</v>
      </c>
      <c r="AG191" s="629">
        <f t="shared" si="15"/>
        <v>0</v>
      </c>
      <c r="AH191" s="660">
        <f t="shared" si="16"/>
        <v>32</v>
      </c>
      <c r="AI191" s="661">
        <f t="shared" si="14"/>
        <v>34.24</v>
      </c>
      <c r="AJ191" s="662"/>
    </row>
    <row r="192" spans="1:36" s="263" customFormat="1">
      <c r="A192" s="659">
        <v>44</v>
      </c>
      <c r="B192" s="260" t="s">
        <v>8</v>
      </c>
      <c r="C192" s="260" t="s">
        <v>1571</v>
      </c>
      <c r="D192" s="260" t="s">
        <v>1480</v>
      </c>
      <c r="E192" s="260" t="s">
        <v>164</v>
      </c>
      <c r="F192" s="260" t="s">
        <v>1481</v>
      </c>
      <c r="G192" s="260"/>
      <c r="H192" s="260" t="s">
        <v>1482</v>
      </c>
      <c r="I192" s="260" t="s">
        <v>1483</v>
      </c>
      <c r="J192" s="260" t="s">
        <v>73</v>
      </c>
      <c r="K192" s="260" t="s">
        <v>194</v>
      </c>
      <c r="L192" s="260">
        <v>16</v>
      </c>
      <c r="M192" s="260" t="s">
        <v>113</v>
      </c>
      <c r="N192" s="260" t="s">
        <v>1278</v>
      </c>
      <c r="O192" s="260" t="s">
        <v>1169</v>
      </c>
      <c r="P192" s="260"/>
      <c r="Q192" s="260"/>
      <c r="R192" s="260"/>
      <c r="S192" s="260" t="s">
        <v>1484</v>
      </c>
      <c r="T192" s="260"/>
      <c r="U192" s="260" t="s">
        <v>1572</v>
      </c>
      <c r="V192" s="260" t="s">
        <v>68</v>
      </c>
      <c r="W192" s="260" t="s">
        <v>68</v>
      </c>
      <c r="X192" s="260" t="s">
        <v>68</v>
      </c>
      <c r="Y192" s="260" t="s">
        <v>68</v>
      </c>
      <c r="Z192" s="260" t="s">
        <v>69</v>
      </c>
      <c r="AA192" s="260"/>
      <c r="AB192" s="260">
        <v>10000000011</v>
      </c>
      <c r="AC192" s="261">
        <v>20</v>
      </c>
      <c r="AD192" s="261">
        <v>0</v>
      </c>
      <c r="AE192" s="261">
        <v>0</v>
      </c>
      <c r="AF192" s="629">
        <v>32</v>
      </c>
      <c r="AG192" s="629">
        <f t="shared" si="15"/>
        <v>0</v>
      </c>
      <c r="AH192" s="660">
        <f t="shared" si="16"/>
        <v>32</v>
      </c>
      <c r="AI192" s="661">
        <f t="shared" si="14"/>
        <v>34.24</v>
      </c>
      <c r="AJ192" s="662"/>
    </row>
    <row r="193" spans="1:37" s="263" customFormat="1">
      <c r="A193" s="659">
        <v>45</v>
      </c>
      <c r="B193" s="260" t="s">
        <v>8</v>
      </c>
      <c r="C193" s="260" t="s">
        <v>1573</v>
      </c>
      <c r="D193" s="260" t="s">
        <v>1480</v>
      </c>
      <c r="E193" s="260" t="s">
        <v>959</v>
      </c>
      <c r="F193" s="260" t="s">
        <v>1481</v>
      </c>
      <c r="G193" s="260"/>
      <c r="H193" s="260" t="s">
        <v>1521</v>
      </c>
      <c r="I193" s="260" t="s">
        <v>1483</v>
      </c>
      <c r="J193" s="260" t="s">
        <v>73</v>
      </c>
      <c r="K193" s="260" t="s">
        <v>194</v>
      </c>
      <c r="L193" s="260">
        <v>16</v>
      </c>
      <c r="M193" s="260" t="s">
        <v>113</v>
      </c>
      <c r="N193" s="260" t="s">
        <v>1278</v>
      </c>
      <c r="O193" s="260" t="s">
        <v>1169</v>
      </c>
      <c r="P193" s="260"/>
      <c r="Q193" s="260"/>
      <c r="R193" s="260"/>
      <c r="S193" s="260" t="s">
        <v>1484</v>
      </c>
      <c r="T193" s="260"/>
      <c r="U193" s="260" t="s">
        <v>1574</v>
      </c>
      <c r="V193" s="260" t="s">
        <v>68</v>
      </c>
      <c r="W193" s="260" t="s">
        <v>68</v>
      </c>
      <c r="X193" s="260" t="s">
        <v>68</v>
      </c>
      <c r="Y193" s="260" t="s">
        <v>68</v>
      </c>
      <c r="Z193" s="260" t="s">
        <v>69</v>
      </c>
      <c r="AA193" s="260"/>
      <c r="AB193" s="260">
        <v>10000000011</v>
      </c>
      <c r="AC193" s="261">
        <v>20</v>
      </c>
      <c r="AD193" s="261">
        <v>0</v>
      </c>
      <c r="AE193" s="261">
        <v>0</v>
      </c>
      <c r="AF193" s="629">
        <v>32</v>
      </c>
      <c r="AG193" s="629">
        <f t="shared" si="15"/>
        <v>0</v>
      </c>
      <c r="AH193" s="660">
        <f t="shared" si="16"/>
        <v>32</v>
      </c>
      <c r="AI193" s="661">
        <f t="shared" si="14"/>
        <v>34.24</v>
      </c>
      <c r="AJ193" s="662"/>
    </row>
    <row r="194" spans="1:37" s="263" customFormat="1">
      <c r="A194" s="659">
        <v>46</v>
      </c>
      <c r="B194" s="260" t="s">
        <v>8</v>
      </c>
      <c r="C194" s="260" t="s">
        <v>1575</v>
      </c>
      <c r="D194" s="260" t="s">
        <v>1480</v>
      </c>
      <c r="E194" s="260" t="s">
        <v>959</v>
      </c>
      <c r="F194" s="260" t="s">
        <v>1481</v>
      </c>
      <c r="G194" s="260"/>
      <c r="H194" s="260" t="s">
        <v>1521</v>
      </c>
      <c r="I194" s="260" t="s">
        <v>1483</v>
      </c>
      <c r="J194" s="260" t="s">
        <v>73</v>
      </c>
      <c r="K194" s="260" t="s">
        <v>194</v>
      </c>
      <c r="L194" s="260">
        <v>16</v>
      </c>
      <c r="M194" s="260" t="s">
        <v>113</v>
      </c>
      <c r="N194" s="260" t="s">
        <v>1278</v>
      </c>
      <c r="O194" s="260" t="s">
        <v>1169</v>
      </c>
      <c r="P194" s="260"/>
      <c r="Q194" s="260"/>
      <c r="R194" s="260"/>
      <c r="S194" s="260" t="s">
        <v>1484</v>
      </c>
      <c r="T194" s="260"/>
      <c r="U194" s="260" t="s">
        <v>1576</v>
      </c>
      <c r="V194" s="260" t="s">
        <v>68</v>
      </c>
      <c r="W194" s="260" t="s">
        <v>68</v>
      </c>
      <c r="X194" s="260" t="s">
        <v>68</v>
      </c>
      <c r="Y194" s="260" t="s">
        <v>68</v>
      </c>
      <c r="Z194" s="260" t="s">
        <v>69</v>
      </c>
      <c r="AA194" s="260"/>
      <c r="AB194" s="260">
        <v>10000000011</v>
      </c>
      <c r="AC194" s="261">
        <v>20</v>
      </c>
      <c r="AD194" s="261">
        <v>0</v>
      </c>
      <c r="AE194" s="261">
        <v>0</v>
      </c>
      <c r="AF194" s="629">
        <v>32</v>
      </c>
      <c r="AG194" s="629">
        <f t="shared" si="15"/>
        <v>0</v>
      </c>
      <c r="AH194" s="660">
        <f t="shared" si="16"/>
        <v>32</v>
      </c>
      <c r="AI194" s="661">
        <f t="shared" si="14"/>
        <v>34.24</v>
      </c>
      <c r="AJ194" s="662"/>
    </row>
    <row r="195" spans="1:37" s="263" customFormat="1">
      <c r="A195" s="659">
        <v>47</v>
      </c>
      <c r="B195" s="260" t="s">
        <v>8</v>
      </c>
      <c r="C195" s="260" t="s">
        <v>1577</v>
      </c>
      <c r="D195" s="260" t="s">
        <v>1480</v>
      </c>
      <c r="E195" s="260" t="s">
        <v>959</v>
      </c>
      <c r="F195" s="260" t="s">
        <v>1481</v>
      </c>
      <c r="G195" s="260"/>
      <c r="H195" s="260" t="s">
        <v>1521</v>
      </c>
      <c r="I195" s="260" t="s">
        <v>1483</v>
      </c>
      <c r="J195" s="260" t="s">
        <v>73</v>
      </c>
      <c r="K195" s="260" t="s">
        <v>194</v>
      </c>
      <c r="L195" s="260">
        <v>16</v>
      </c>
      <c r="M195" s="260" t="s">
        <v>113</v>
      </c>
      <c r="N195" s="260" t="s">
        <v>1278</v>
      </c>
      <c r="O195" s="260" t="s">
        <v>1169</v>
      </c>
      <c r="P195" s="260"/>
      <c r="Q195" s="260"/>
      <c r="R195" s="260"/>
      <c r="S195" s="260" t="s">
        <v>1484</v>
      </c>
      <c r="T195" s="260"/>
      <c r="U195" s="260" t="s">
        <v>1578</v>
      </c>
      <c r="V195" s="260" t="s">
        <v>68</v>
      </c>
      <c r="W195" s="260" t="s">
        <v>68</v>
      </c>
      <c r="X195" s="260" t="s">
        <v>68</v>
      </c>
      <c r="Y195" s="260" t="s">
        <v>68</v>
      </c>
      <c r="Z195" s="260" t="s">
        <v>69</v>
      </c>
      <c r="AA195" s="260"/>
      <c r="AB195" s="260">
        <v>10000000011</v>
      </c>
      <c r="AC195" s="261">
        <v>20</v>
      </c>
      <c r="AD195" s="261">
        <v>0</v>
      </c>
      <c r="AE195" s="261">
        <v>0</v>
      </c>
      <c r="AF195" s="629">
        <v>32</v>
      </c>
      <c r="AG195" s="629">
        <f t="shared" si="15"/>
        <v>0</v>
      </c>
      <c r="AH195" s="660">
        <f t="shared" si="16"/>
        <v>32</v>
      </c>
      <c r="AI195" s="661">
        <f t="shared" si="14"/>
        <v>34.24</v>
      </c>
      <c r="AJ195" s="662"/>
    </row>
    <row r="196" spans="1:37" s="263" customFormat="1">
      <c r="A196" s="659">
        <v>48</v>
      </c>
      <c r="B196" s="260" t="s">
        <v>8</v>
      </c>
      <c r="C196" s="260" t="s">
        <v>1579</v>
      </c>
      <c r="D196" s="260" t="s">
        <v>1480</v>
      </c>
      <c r="E196" s="260" t="s">
        <v>959</v>
      </c>
      <c r="F196" s="260" t="s">
        <v>1481</v>
      </c>
      <c r="G196" s="260"/>
      <c r="H196" s="260" t="s">
        <v>1521</v>
      </c>
      <c r="I196" s="260" t="s">
        <v>1483</v>
      </c>
      <c r="J196" s="260" t="s">
        <v>73</v>
      </c>
      <c r="K196" s="260" t="s">
        <v>194</v>
      </c>
      <c r="L196" s="260">
        <v>16</v>
      </c>
      <c r="M196" s="260" t="s">
        <v>113</v>
      </c>
      <c r="N196" s="260" t="s">
        <v>1278</v>
      </c>
      <c r="O196" s="260" t="s">
        <v>1169</v>
      </c>
      <c r="P196" s="260"/>
      <c r="Q196" s="260"/>
      <c r="R196" s="260"/>
      <c r="S196" s="260" t="s">
        <v>1484</v>
      </c>
      <c r="T196" s="260"/>
      <c r="U196" s="260" t="s">
        <v>1580</v>
      </c>
      <c r="V196" s="260" t="s">
        <v>68</v>
      </c>
      <c r="W196" s="260" t="s">
        <v>68</v>
      </c>
      <c r="X196" s="260" t="s">
        <v>68</v>
      </c>
      <c r="Y196" s="260" t="s">
        <v>68</v>
      </c>
      <c r="Z196" s="260" t="s">
        <v>69</v>
      </c>
      <c r="AA196" s="260"/>
      <c r="AB196" s="260">
        <v>10000000011</v>
      </c>
      <c r="AC196" s="261">
        <v>20</v>
      </c>
      <c r="AD196" s="261">
        <v>0</v>
      </c>
      <c r="AE196" s="261">
        <v>0</v>
      </c>
      <c r="AF196" s="629">
        <v>32</v>
      </c>
      <c r="AG196" s="629">
        <f t="shared" si="15"/>
        <v>0</v>
      </c>
      <c r="AH196" s="660">
        <f t="shared" si="16"/>
        <v>32</v>
      </c>
      <c r="AI196" s="661">
        <f t="shared" si="14"/>
        <v>34.24</v>
      </c>
      <c r="AJ196" s="662"/>
    </row>
    <row r="197" spans="1:37" s="263" customFormat="1">
      <c r="A197" s="659">
        <v>49</v>
      </c>
      <c r="B197" s="260" t="s">
        <v>8</v>
      </c>
      <c r="C197" s="260" t="s">
        <v>1581</v>
      </c>
      <c r="D197" s="260" t="s">
        <v>1480</v>
      </c>
      <c r="E197" s="260" t="s">
        <v>959</v>
      </c>
      <c r="F197" s="260" t="s">
        <v>1481</v>
      </c>
      <c r="G197" s="260"/>
      <c r="H197" s="260" t="s">
        <v>1521</v>
      </c>
      <c r="I197" s="260" t="s">
        <v>1483</v>
      </c>
      <c r="J197" s="260" t="s">
        <v>73</v>
      </c>
      <c r="K197" s="260" t="s">
        <v>194</v>
      </c>
      <c r="L197" s="260">
        <v>16</v>
      </c>
      <c r="M197" s="260" t="s">
        <v>113</v>
      </c>
      <c r="N197" s="260" t="s">
        <v>1278</v>
      </c>
      <c r="O197" s="260" t="s">
        <v>1169</v>
      </c>
      <c r="P197" s="260"/>
      <c r="Q197" s="260"/>
      <c r="R197" s="260"/>
      <c r="S197" s="260" t="s">
        <v>1484</v>
      </c>
      <c r="T197" s="260"/>
      <c r="U197" s="260" t="s">
        <v>1582</v>
      </c>
      <c r="V197" s="260" t="s">
        <v>68</v>
      </c>
      <c r="W197" s="260" t="s">
        <v>68</v>
      </c>
      <c r="X197" s="260" t="s">
        <v>68</v>
      </c>
      <c r="Y197" s="260" t="s">
        <v>68</v>
      </c>
      <c r="Z197" s="260" t="s">
        <v>69</v>
      </c>
      <c r="AA197" s="260"/>
      <c r="AB197" s="260">
        <v>10000000011</v>
      </c>
      <c r="AC197" s="261">
        <v>20</v>
      </c>
      <c r="AD197" s="261">
        <v>0</v>
      </c>
      <c r="AE197" s="261">
        <v>0</v>
      </c>
      <c r="AF197" s="629">
        <v>32</v>
      </c>
      <c r="AG197" s="629">
        <f t="shared" si="15"/>
        <v>0</v>
      </c>
      <c r="AH197" s="660">
        <f t="shared" si="16"/>
        <v>32</v>
      </c>
      <c r="AI197" s="661">
        <f t="shared" si="14"/>
        <v>34.24</v>
      </c>
      <c r="AJ197" s="662"/>
    </row>
    <row r="198" spans="1:37" s="670" customFormat="1" ht="15.75" thickBot="1">
      <c r="A198" s="663">
        <v>50</v>
      </c>
      <c r="B198" s="664" t="s">
        <v>8</v>
      </c>
      <c r="C198" s="664" t="s">
        <v>1583</v>
      </c>
      <c r="D198" s="664" t="s">
        <v>1480</v>
      </c>
      <c r="E198" s="664" t="s">
        <v>959</v>
      </c>
      <c r="F198" s="664" t="s">
        <v>1481</v>
      </c>
      <c r="G198" s="664"/>
      <c r="H198" s="664" t="s">
        <v>1521</v>
      </c>
      <c r="I198" s="664" t="s">
        <v>1483</v>
      </c>
      <c r="J198" s="664" t="s">
        <v>73</v>
      </c>
      <c r="K198" s="664" t="s">
        <v>194</v>
      </c>
      <c r="L198" s="664">
        <v>16</v>
      </c>
      <c r="M198" s="664" t="s">
        <v>113</v>
      </c>
      <c r="N198" s="664" t="s">
        <v>1278</v>
      </c>
      <c r="O198" s="664" t="s">
        <v>1169</v>
      </c>
      <c r="P198" s="664"/>
      <c r="Q198" s="664"/>
      <c r="R198" s="664"/>
      <c r="S198" s="664" t="s">
        <v>1484</v>
      </c>
      <c r="T198" s="664"/>
      <c r="U198" s="664" t="s">
        <v>1584</v>
      </c>
      <c r="V198" s="664" t="s">
        <v>68</v>
      </c>
      <c r="W198" s="664" t="s">
        <v>68</v>
      </c>
      <c r="X198" s="664" t="s">
        <v>68</v>
      </c>
      <c r="Y198" s="664" t="s">
        <v>68</v>
      </c>
      <c r="Z198" s="664" t="s">
        <v>69</v>
      </c>
      <c r="AA198" s="664"/>
      <c r="AB198" s="664">
        <v>10000000011</v>
      </c>
      <c r="AC198" s="665">
        <v>20</v>
      </c>
      <c r="AD198" s="665">
        <v>0</v>
      </c>
      <c r="AE198" s="665">
        <v>0</v>
      </c>
      <c r="AF198" s="666">
        <v>32</v>
      </c>
      <c r="AG198" s="666">
        <f t="shared" si="15"/>
        <v>0</v>
      </c>
      <c r="AH198" s="667">
        <f t="shared" si="16"/>
        <v>32</v>
      </c>
      <c r="AI198" s="668">
        <f t="shared" si="14"/>
        <v>34.24</v>
      </c>
      <c r="AJ198" s="669"/>
    </row>
    <row r="199" spans="1:37" ht="15.75" thickBot="1">
      <c r="AH199" s="110"/>
    </row>
    <row r="200" spans="1:37" s="671" customFormat="1" ht="15.75" thickBot="1">
      <c r="A200" s="439" t="s">
        <v>22</v>
      </c>
      <c r="B200" s="366" t="s">
        <v>23</v>
      </c>
      <c r="C200" s="366" t="s">
        <v>24</v>
      </c>
      <c r="D200" s="366" t="s">
        <v>25</v>
      </c>
      <c r="E200" s="366" t="s">
        <v>26</v>
      </c>
      <c r="F200" s="366" t="s">
        <v>27</v>
      </c>
      <c r="G200" s="366" t="s">
        <v>28</v>
      </c>
      <c r="H200" s="366" t="s">
        <v>29</v>
      </c>
      <c r="I200" s="366" t="s">
        <v>30</v>
      </c>
      <c r="J200" s="366" t="s">
        <v>31</v>
      </c>
      <c r="K200" s="366" t="s">
        <v>32</v>
      </c>
      <c r="L200" s="366" t="s">
        <v>33</v>
      </c>
      <c r="M200" s="366" t="s">
        <v>34</v>
      </c>
      <c r="N200" s="366" t="s">
        <v>35</v>
      </c>
      <c r="O200" s="366" t="s">
        <v>36</v>
      </c>
      <c r="P200" s="366" t="s">
        <v>37</v>
      </c>
      <c r="Q200" s="366" t="s">
        <v>38</v>
      </c>
      <c r="R200" s="366" t="s">
        <v>39</v>
      </c>
      <c r="S200" s="366" t="s">
        <v>40</v>
      </c>
      <c r="T200" s="366" t="s">
        <v>41</v>
      </c>
      <c r="U200" s="366" t="s">
        <v>42</v>
      </c>
      <c r="V200" s="366" t="s">
        <v>43</v>
      </c>
      <c r="W200" s="366" t="s">
        <v>44</v>
      </c>
      <c r="X200" s="366" t="s">
        <v>45</v>
      </c>
      <c r="Y200" s="366" t="s">
        <v>46</v>
      </c>
      <c r="Z200" s="366" t="s">
        <v>47</v>
      </c>
      <c r="AA200" s="366" t="s">
        <v>48</v>
      </c>
      <c r="AB200" s="366" t="s">
        <v>49</v>
      </c>
      <c r="AC200" s="367" t="s">
        <v>50</v>
      </c>
      <c r="AD200" s="367" t="s">
        <v>51</v>
      </c>
      <c r="AE200" s="367" t="s">
        <v>52</v>
      </c>
      <c r="AF200" s="377" t="s">
        <v>53</v>
      </c>
      <c r="AG200" s="377" t="s">
        <v>54</v>
      </c>
      <c r="AH200" s="367" t="s">
        <v>55</v>
      </c>
      <c r="AI200" s="368" t="s">
        <v>56</v>
      </c>
      <c r="AJ200" s="369"/>
      <c r="AK200" s="370"/>
    </row>
    <row r="201" spans="1:37" s="263" customFormat="1">
      <c r="A201" s="659">
        <v>1</v>
      </c>
      <c r="B201" s="260" t="s">
        <v>8</v>
      </c>
      <c r="C201" s="260" t="s">
        <v>1585</v>
      </c>
      <c r="D201" s="260" t="s">
        <v>1586</v>
      </c>
      <c r="E201" s="260" t="s">
        <v>164</v>
      </c>
      <c r="F201" s="260" t="s">
        <v>1481</v>
      </c>
      <c r="G201" s="260"/>
      <c r="H201" s="260" t="s">
        <v>1482</v>
      </c>
      <c r="I201" s="260" t="s">
        <v>1483</v>
      </c>
      <c r="J201" s="260" t="s">
        <v>73</v>
      </c>
      <c r="K201" s="260" t="s">
        <v>194</v>
      </c>
      <c r="L201" s="260">
        <v>4</v>
      </c>
      <c r="M201" s="260" t="s">
        <v>113</v>
      </c>
      <c r="N201" s="260" t="s">
        <v>1278</v>
      </c>
      <c r="O201" s="260" t="s">
        <v>1169</v>
      </c>
      <c r="P201" s="260"/>
      <c r="Q201" s="260"/>
      <c r="R201" s="260"/>
      <c r="S201" s="260" t="s">
        <v>1484</v>
      </c>
      <c r="T201" s="260"/>
      <c r="U201" s="260" t="s">
        <v>1587</v>
      </c>
      <c r="V201" s="260" t="s">
        <v>68</v>
      </c>
      <c r="W201" s="260" t="s">
        <v>68</v>
      </c>
      <c r="X201" s="260" t="s">
        <v>68</v>
      </c>
      <c r="Y201" s="260" t="s">
        <v>68</v>
      </c>
      <c r="Z201" s="260" t="s">
        <v>69</v>
      </c>
      <c r="AA201" s="260"/>
      <c r="AB201" s="260">
        <v>10000000011</v>
      </c>
      <c r="AC201" s="261">
        <v>20</v>
      </c>
      <c r="AD201" s="261">
        <v>0</v>
      </c>
      <c r="AE201" s="261">
        <v>0</v>
      </c>
      <c r="AF201" s="629">
        <v>32</v>
      </c>
      <c r="AG201" s="629">
        <f t="shared" ref="AG201:AG222" si="17">AF201*(1-(0.95^0*0.9^0*0.8^0*0.7^0*0.65^0*0.93^0*0.93^0*1^0))</f>
        <v>0</v>
      </c>
      <c r="AH201" s="660">
        <f t="shared" ref="AH201:AH232" si="18">AF201-AG201</f>
        <v>32</v>
      </c>
      <c r="AI201" s="661">
        <f>AF201*1.07</f>
        <v>34.24</v>
      </c>
      <c r="AJ201" s="662"/>
    </row>
    <row r="202" spans="1:37" s="263" customFormat="1">
      <c r="A202" s="659">
        <v>2</v>
      </c>
      <c r="B202" s="260" t="s">
        <v>8</v>
      </c>
      <c r="C202" s="260" t="s">
        <v>1588</v>
      </c>
      <c r="D202" s="260" t="s">
        <v>1586</v>
      </c>
      <c r="E202" s="260" t="s">
        <v>200</v>
      </c>
      <c r="F202" s="260" t="s">
        <v>1481</v>
      </c>
      <c r="G202" s="260"/>
      <c r="H202" s="260" t="s">
        <v>1482</v>
      </c>
      <c r="I202" s="260" t="s">
        <v>1483</v>
      </c>
      <c r="J202" s="260" t="s">
        <v>73</v>
      </c>
      <c r="K202" s="260" t="s">
        <v>194</v>
      </c>
      <c r="L202" s="260">
        <v>4</v>
      </c>
      <c r="M202" s="260" t="s">
        <v>113</v>
      </c>
      <c r="N202" s="260" t="s">
        <v>1278</v>
      </c>
      <c r="O202" s="260" t="s">
        <v>1169</v>
      </c>
      <c r="P202" s="260"/>
      <c r="Q202" s="260"/>
      <c r="R202" s="260"/>
      <c r="S202" s="260" t="s">
        <v>1484</v>
      </c>
      <c r="T202" s="260"/>
      <c r="U202" s="260" t="s">
        <v>1589</v>
      </c>
      <c r="V202" s="260" t="s">
        <v>68</v>
      </c>
      <c r="W202" s="260" t="s">
        <v>68</v>
      </c>
      <c r="X202" s="260" t="s">
        <v>68</v>
      </c>
      <c r="Y202" s="260" t="s">
        <v>68</v>
      </c>
      <c r="Z202" s="260" t="s">
        <v>69</v>
      </c>
      <c r="AA202" s="260"/>
      <c r="AB202" s="260">
        <v>10000000011</v>
      </c>
      <c r="AC202" s="261">
        <v>20</v>
      </c>
      <c r="AD202" s="261">
        <v>0</v>
      </c>
      <c r="AE202" s="261">
        <v>0</v>
      </c>
      <c r="AF202" s="629">
        <v>32</v>
      </c>
      <c r="AG202" s="629">
        <f t="shared" si="17"/>
        <v>0</v>
      </c>
      <c r="AH202" s="660">
        <f t="shared" si="18"/>
        <v>32</v>
      </c>
      <c r="AI202" s="661">
        <f t="shared" ref="AI202:AI257" si="19">AF202*1.07</f>
        <v>34.24</v>
      </c>
      <c r="AJ202" s="662"/>
    </row>
    <row r="203" spans="1:37" s="263" customFormat="1">
      <c r="A203" s="659">
        <v>3</v>
      </c>
      <c r="B203" s="260" t="s">
        <v>8</v>
      </c>
      <c r="C203" s="260" t="s">
        <v>1590</v>
      </c>
      <c r="D203" s="260" t="s">
        <v>1586</v>
      </c>
      <c r="E203" s="260" t="s">
        <v>164</v>
      </c>
      <c r="F203" s="260" t="s">
        <v>1481</v>
      </c>
      <c r="G203" s="260"/>
      <c r="H203" s="260" t="s">
        <v>1482</v>
      </c>
      <c r="I203" s="260" t="s">
        <v>1483</v>
      </c>
      <c r="J203" s="260" t="s">
        <v>73</v>
      </c>
      <c r="K203" s="260" t="s">
        <v>194</v>
      </c>
      <c r="L203" s="260">
        <v>4</v>
      </c>
      <c r="M203" s="260" t="s">
        <v>113</v>
      </c>
      <c r="N203" s="260" t="s">
        <v>1278</v>
      </c>
      <c r="O203" s="260" t="s">
        <v>1169</v>
      </c>
      <c r="P203" s="260"/>
      <c r="Q203" s="260"/>
      <c r="R203" s="260"/>
      <c r="S203" s="260" t="s">
        <v>1484</v>
      </c>
      <c r="T203" s="260"/>
      <c r="U203" s="260" t="s">
        <v>1591</v>
      </c>
      <c r="V203" s="260" t="s">
        <v>68</v>
      </c>
      <c r="W203" s="260" t="s">
        <v>68</v>
      </c>
      <c r="X203" s="260" t="s">
        <v>68</v>
      </c>
      <c r="Y203" s="260" t="s">
        <v>68</v>
      </c>
      <c r="Z203" s="260" t="s">
        <v>69</v>
      </c>
      <c r="AA203" s="260"/>
      <c r="AB203" s="260">
        <v>10000000011</v>
      </c>
      <c r="AC203" s="261">
        <v>20</v>
      </c>
      <c r="AD203" s="261">
        <v>0</v>
      </c>
      <c r="AE203" s="261">
        <v>0</v>
      </c>
      <c r="AF203" s="629">
        <v>32</v>
      </c>
      <c r="AG203" s="629">
        <f t="shared" si="17"/>
        <v>0</v>
      </c>
      <c r="AH203" s="660">
        <f t="shared" si="18"/>
        <v>32</v>
      </c>
      <c r="AI203" s="661">
        <f t="shared" si="19"/>
        <v>34.24</v>
      </c>
      <c r="AJ203" s="662"/>
    </row>
    <row r="204" spans="1:37" s="263" customFormat="1">
      <c r="A204" s="659">
        <v>4</v>
      </c>
      <c r="B204" s="260" t="s">
        <v>8</v>
      </c>
      <c r="C204" s="260" t="s">
        <v>1592</v>
      </c>
      <c r="D204" s="260" t="s">
        <v>1586</v>
      </c>
      <c r="E204" s="260" t="s">
        <v>164</v>
      </c>
      <c r="F204" s="260" t="s">
        <v>1481</v>
      </c>
      <c r="G204" s="260"/>
      <c r="H204" s="260" t="s">
        <v>1482</v>
      </c>
      <c r="I204" s="260" t="s">
        <v>1483</v>
      </c>
      <c r="J204" s="260" t="s">
        <v>73</v>
      </c>
      <c r="K204" s="260" t="s">
        <v>194</v>
      </c>
      <c r="L204" s="260">
        <v>4</v>
      </c>
      <c r="M204" s="260" t="s">
        <v>113</v>
      </c>
      <c r="N204" s="260" t="s">
        <v>1278</v>
      </c>
      <c r="O204" s="260" t="s">
        <v>1169</v>
      </c>
      <c r="P204" s="260"/>
      <c r="Q204" s="260"/>
      <c r="R204" s="260"/>
      <c r="S204" s="260" t="s">
        <v>1484</v>
      </c>
      <c r="T204" s="260"/>
      <c r="U204" s="260" t="s">
        <v>1593</v>
      </c>
      <c r="V204" s="260" t="s">
        <v>68</v>
      </c>
      <c r="W204" s="260" t="s">
        <v>68</v>
      </c>
      <c r="X204" s="260" t="s">
        <v>68</v>
      </c>
      <c r="Y204" s="260" t="s">
        <v>68</v>
      </c>
      <c r="Z204" s="260" t="s">
        <v>69</v>
      </c>
      <c r="AA204" s="260"/>
      <c r="AB204" s="260">
        <v>10000000011</v>
      </c>
      <c r="AC204" s="261">
        <v>20</v>
      </c>
      <c r="AD204" s="261">
        <v>0</v>
      </c>
      <c r="AE204" s="261">
        <v>0</v>
      </c>
      <c r="AF204" s="629">
        <v>32</v>
      </c>
      <c r="AG204" s="629">
        <f t="shared" si="17"/>
        <v>0</v>
      </c>
      <c r="AH204" s="660">
        <f t="shared" si="18"/>
        <v>32</v>
      </c>
      <c r="AI204" s="661">
        <f t="shared" si="19"/>
        <v>34.24</v>
      </c>
      <c r="AJ204" s="662"/>
    </row>
    <row r="205" spans="1:37" s="263" customFormat="1">
      <c r="A205" s="659">
        <v>5</v>
      </c>
      <c r="B205" s="260" t="s">
        <v>8</v>
      </c>
      <c r="C205" s="260" t="s">
        <v>1594</v>
      </c>
      <c r="D205" s="260" t="s">
        <v>1586</v>
      </c>
      <c r="E205" s="260" t="s">
        <v>164</v>
      </c>
      <c r="F205" s="260" t="s">
        <v>1481</v>
      </c>
      <c r="G205" s="260"/>
      <c r="H205" s="260" t="s">
        <v>1482</v>
      </c>
      <c r="I205" s="260" t="s">
        <v>1483</v>
      </c>
      <c r="J205" s="260" t="s">
        <v>73</v>
      </c>
      <c r="K205" s="260" t="s">
        <v>194</v>
      </c>
      <c r="L205" s="260">
        <v>4</v>
      </c>
      <c r="M205" s="260" t="s">
        <v>113</v>
      </c>
      <c r="N205" s="260" t="s">
        <v>1278</v>
      </c>
      <c r="O205" s="260" t="s">
        <v>1169</v>
      </c>
      <c r="P205" s="260"/>
      <c r="Q205" s="260"/>
      <c r="R205" s="260"/>
      <c r="S205" s="260" t="s">
        <v>1484</v>
      </c>
      <c r="T205" s="260"/>
      <c r="U205" s="260" t="s">
        <v>1595</v>
      </c>
      <c r="V205" s="260" t="s">
        <v>68</v>
      </c>
      <c r="W205" s="260" t="s">
        <v>68</v>
      </c>
      <c r="X205" s="260" t="s">
        <v>68</v>
      </c>
      <c r="Y205" s="260" t="s">
        <v>68</v>
      </c>
      <c r="Z205" s="260" t="s">
        <v>69</v>
      </c>
      <c r="AA205" s="260"/>
      <c r="AB205" s="260">
        <v>10000000011</v>
      </c>
      <c r="AC205" s="261">
        <v>20</v>
      </c>
      <c r="AD205" s="261">
        <v>0</v>
      </c>
      <c r="AE205" s="261">
        <v>0</v>
      </c>
      <c r="AF205" s="629">
        <v>32</v>
      </c>
      <c r="AG205" s="629">
        <f t="shared" si="17"/>
        <v>0</v>
      </c>
      <c r="AH205" s="660">
        <f t="shared" si="18"/>
        <v>32</v>
      </c>
      <c r="AI205" s="661">
        <f t="shared" si="19"/>
        <v>34.24</v>
      </c>
      <c r="AJ205" s="662"/>
    </row>
    <row r="206" spans="1:37" s="263" customFormat="1">
      <c r="A206" s="659">
        <v>6</v>
      </c>
      <c r="B206" s="260" t="s">
        <v>8</v>
      </c>
      <c r="C206" s="260" t="s">
        <v>1596</v>
      </c>
      <c r="D206" s="260" t="s">
        <v>1586</v>
      </c>
      <c r="E206" s="260" t="s">
        <v>164</v>
      </c>
      <c r="F206" s="260" t="s">
        <v>1481</v>
      </c>
      <c r="G206" s="260"/>
      <c r="H206" s="260" t="s">
        <v>1482</v>
      </c>
      <c r="I206" s="260" t="s">
        <v>1483</v>
      </c>
      <c r="J206" s="260" t="s">
        <v>73</v>
      </c>
      <c r="K206" s="260" t="s">
        <v>194</v>
      </c>
      <c r="L206" s="260">
        <v>4</v>
      </c>
      <c r="M206" s="260" t="s">
        <v>113</v>
      </c>
      <c r="N206" s="260" t="s">
        <v>1278</v>
      </c>
      <c r="O206" s="260" t="s">
        <v>1169</v>
      </c>
      <c r="P206" s="260"/>
      <c r="Q206" s="260"/>
      <c r="R206" s="260"/>
      <c r="S206" s="260" t="s">
        <v>1484</v>
      </c>
      <c r="T206" s="260"/>
      <c r="U206" s="260" t="s">
        <v>1597</v>
      </c>
      <c r="V206" s="260" t="s">
        <v>68</v>
      </c>
      <c r="W206" s="260" t="s">
        <v>68</v>
      </c>
      <c r="X206" s="260" t="s">
        <v>68</v>
      </c>
      <c r="Y206" s="260" t="s">
        <v>68</v>
      </c>
      <c r="Z206" s="260" t="s">
        <v>69</v>
      </c>
      <c r="AA206" s="260"/>
      <c r="AB206" s="260">
        <v>10000000011</v>
      </c>
      <c r="AC206" s="261">
        <v>20</v>
      </c>
      <c r="AD206" s="261">
        <v>0</v>
      </c>
      <c r="AE206" s="261">
        <v>0</v>
      </c>
      <c r="AF206" s="629">
        <v>32</v>
      </c>
      <c r="AG206" s="629">
        <f t="shared" si="17"/>
        <v>0</v>
      </c>
      <c r="AH206" s="660">
        <f t="shared" si="18"/>
        <v>32</v>
      </c>
      <c r="AI206" s="661">
        <f t="shared" si="19"/>
        <v>34.24</v>
      </c>
      <c r="AJ206" s="662"/>
    </row>
    <row r="207" spans="1:37" s="263" customFormat="1">
      <c r="A207" s="659">
        <v>7</v>
      </c>
      <c r="B207" s="260" t="s">
        <v>8</v>
      </c>
      <c r="C207" s="260" t="s">
        <v>1598</v>
      </c>
      <c r="D207" s="260" t="s">
        <v>1586</v>
      </c>
      <c r="E207" s="260" t="s">
        <v>164</v>
      </c>
      <c r="F207" s="260" t="s">
        <v>1481</v>
      </c>
      <c r="G207" s="260"/>
      <c r="H207" s="260" t="s">
        <v>1482</v>
      </c>
      <c r="I207" s="260" t="s">
        <v>1483</v>
      </c>
      <c r="J207" s="260" t="s">
        <v>73</v>
      </c>
      <c r="K207" s="260" t="s">
        <v>194</v>
      </c>
      <c r="L207" s="260">
        <v>4</v>
      </c>
      <c r="M207" s="260" t="s">
        <v>113</v>
      </c>
      <c r="N207" s="260" t="s">
        <v>1278</v>
      </c>
      <c r="O207" s="260" t="s">
        <v>1169</v>
      </c>
      <c r="P207" s="260"/>
      <c r="Q207" s="260"/>
      <c r="R207" s="260"/>
      <c r="S207" s="260" t="s">
        <v>1484</v>
      </c>
      <c r="T207" s="260"/>
      <c r="U207" s="260" t="s">
        <v>1599</v>
      </c>
      <c r="V207" s="260" t="s">
        <v>68</v>
      </c>
      <c r="W207" s="260" t="s">
        <v>68</v>
      </c>
      <c r="X207" s="260" t="s">
        <v>68</v>
      </c>
      <c r="Y207" s="260" t="s">
        <v>68</v>
      </c>
      <c r="Z207" s="260" t="s">
        <v>69</v>
      </c>
      <c r="AA207" s="260"/>
      <c r="AB207" s="260">
        <v>10000000011</v>
      </c>
      <c r="AC207" s="261">
        <v>20</v>
      </c>
      <c r="AD207" s="261">
        <v>0</v>
      </c>
      <c r="AE207" s="261">
        <v>0</v>
      </c>
      <c r="AF207" s="629">
        <v>32</v>
      </c>
      <c r="AG207" s="629">
        <f t="shared" si="17"/>
        <v>0</v>
      </c>
      <c r="AH207" s="660">
        <f t="shared" si="18"/>
        <v>32</v>
      </c>
      <c r="AI207" s="661">
        <f t="shared" si="19"/>
        <v>34.24</v>
      </c>
      <c r="AJ207" s="662"/>
    </row>
    <row r="208" spans="1:37" s="263" customFormat="1">
      <c r="A208" s="659">
        <v>8</v>
      </c>
      <c r="B208" s="260" t="s">
        <v>8</v>
      </c>
      <c r="C208" s="260" t="s">
        <v>1600</v>
      </c>
      <c r="D208" s="260" t="s">
        <v>1586</v>
      </c>
      <c r="E208" s="260" t="s">
        <v>164</v>
      </c>
      <c r="F208" s="260" t="s">
        <v>1481</v>
      </c>
      <c r="G208" s="260"/>
      <c r="H208" s="260" t="s">
        <v>1482</v>
      </c>
      <c r="I208" s="260" t="s">
        <v>1483</v>
      </c>
      <c r="J208" s="260" t="s">
        <v>73</v>
      </c>
      <c r="K208" s="260" t="s">
        <v>194</v>
      </c>
      <c r="L208" s="260">
        <v>4</v>
      </c>
      <c r="M208" s="260" t="s">
        <v>113</v>
      </c>
      <c r="N208" s="260" t="s">
        <v>1278</v>
      </c>
      <c r="O208" s="260" t="s">
        <v>1169</v>
      </c>
      <c r="P208" s="260"/>
      <c r="Q208" s="260"/>
      <c r="R208" s="260"/>
      <c r="S208" s="260" t="s">
        <v>1484</v>
      </c>
      <c r="T208" s="260"/>
      <c r="U208" s="260" t="s">
        <v>1601</v>
      </c>
      <c r="V208" s="260" t="s">
        <v>68</v>
      </c>
      <c r="W208" s="260" t="s">
        <v>68</v>
      </c>
      <c r="X208" s="260" t="s">
        <v>68</v>
      </c>
      <c r="Y208" s="260" t="s">
        <v>68</v>
      </c>
      <c r="Z208" s="260" t="s">
        <v>69</v>
      </c>
      <c r="AA208" s="260"/>
      <c r="AB208" s="260">
        <v>10000000011</v>
      </c>
      <c r="AC208" s="261">
        <v>20</v>
      </c>
      <c r="AD208" s="261">
        <v>0</v>
      </c>
      <c r="AE208" s="261">
        <v>0</v>
      </c>
      <c r="AF208" s="629">
        <v>32</v>
      </c>
      <c r="AG208" s="629">
        <f t="shared" si="17"/>
        <v>0</v>
      </c>
      <c r="AH208" s="660">
        <f t="shared" si="18"/>
        <v>32</v>
      </c>
      <c r="AI208" s="661">
        <f t="shared" si="19"/>
        <v>34.24</v>
      </c>
      <c r="AJ208" s="662"/>
    </row>
    <row r="209" spans="1:36" s="263" customFormat="1">
      <c r="A209" s="659">
        <v>9</v>
      </c>
      <c r="B209" s="260" t="s">
        <v>8</v>
      </c>
      <c r="C209" s="260" t="s">
        <v>1602</v>
      </c>
      <c r="D209" s="260" t="s">
        <v>1586</v>
      </c>
      <c r="E209" s="260" t="s">
        <v>164</v>
      </c>
      <c r="F209" s="260" t="s">
        <v>1481</v>
      </c>
      <c r="G209" s="260"/>
      <c r="H209" s="260" t="s">
        <v>1482</v>
      </c>
      <c r="I209" s="260" t="s">
        <v>1483</v>
      </c>
      <c r="J209" s="260" t="s">
        <v>73</v>
      </c>
      <c r="K209" s="260" t="s">
        <v>194</v>
      </c>
      <c r="L209" s="260">
        <v>4</v>
      </c>
      <c r="M209" s="260" t="s">
        <v>113</v>
      </c>
      <c r="N209" s="260" t="s">
        <v>1278</v>
      </c>
      <c r="O209" s="260" t="s">
        <v>1169</v>
      </c>
      <c r="P209" s="260"/>
      <c r="Q209" s="260"/>
      <c r="R209" s="260"/>
      <c r="S209" s="260" t="s">
        <v>1484</v>
      </c>
      <c r="T209" s="260"/>
      <c r="U209" s="260" t="s">
        <v>1603</v>
      </c>
      <c r="V209" s="260" t="s">
        <v>68</v>
      </c>
      <c r="W209" s="260" t="s">
        <v>68</v>
      </c>
      <c r="X209" s="260" t="s">
        <v>68</v>
      </c>
      <c r="Y209" s="260" t="s">
        <v>68</v>
      </c>
      <c r="Z209" s="260" t="s">
        <v>69</v>
      </c>
      <c r="AA209" s="260"/>
      <c r="AB209" s="260">
        <v>10000000011</v>
      </c>
      <c r="AC209" s="261">
        <v>20</v>
      </c>
      <c r="AD209" s="261">
        <v>0</v>
      </c>
      <c r="AE209" s="261">
        <v>0</v>
      </c>
      <c r="AF209" s="629">
        <v>32</v>
      </c>
      <c r="AG209" s="629">
        <f t="shared" si="17"/>
        <v>0</v>
      </c>
      <c r="AH209" s="660">
        <f t="shared" si="18"/>
        <v>32</v>
      </c>
      <c r="AI209" s="661">
        <f t="shared" si="19"/>
        <v>34.24</v>
      </c>
      <c r="AJ209" s="662"/>
    </row>
    <row r="210" spans="1:36" s="263" customFormat="1">
      <c r="A210" s="659">
        <v>10</v>
      </c>
      <c r="B210" s="260" t="s">
        <v>8</v>
      </c>
      <c r="C210" s="260" t="s">
        <v>1604</v>
      </c>
      <c r="D210" s="260" t="s">
        <v>1586</v>
      </c>
      <c r="E210" s="260" t="s">
        <v>164</v>
      </c>
      <c r="F210" s="260" t="s">
        <v>1481</v>
      </c>
      <c r="G210" s="260"/>
      <c r="H210" s="260" t="s">
        <v>1482</v>
      </c>
      <c r="I210" s="260" t="s">
        <v>1483</v>
      </c>
      <c r="J210" s="260" t="s">
        <v>73</v>
      </c>
      <c r="K210" s="260" t="s">
        <v>194</v>
      </c>
      <c r="L210" s="260">
        <v>4</v>
      </c>
      <c r="M210" s="260" t="s">
        <v>113</v>
      </c>
      <c r="N210" s="260" t="s">
        <v>1278</v>
      </c>
      <c r="O210" s="260" t="s">
        <v>1169</v>
      </c>
      <c r="P210" s="260"/>
      <c r="Q210" s="260"/>
      <c r="R210" s="260"/>
      <c r="S210" s="260" t="s">
        <v>1484</v>
      </c>
      <c r="T210" s="260"/>
      <c r="U210" s="260" t="s">
        <v>1605</v>
      </c>
      <c r="V210" s="260" t="s">
        <v>68</v>
      </c>
      <c r="W210" s="260" t="s">
        <v>68</v>
      </c>
      <c r="X210" s="260" t="s">
        <v>68</v>
      </c>
      <c r="Y210" s="260" t="s">
        <v>68</v>
      </c>
      <c r="Z210" s="260" t="s">
        <v>69</v>
      </c>
      <c r="AA210" s="260"/>
      <c r="AB210" s="260">
        <v>10000000011</v>
      </c>
      <c r="AC210" s="261">
        <v>20</v>
      </c>
      <c r="AD210" s="261">
        <v>0</v>
      </c>
      <c r="AE210" s="261">
        <v>0</v>
      </c>
      <c r="AF210" s="629">
        <v>32</v>
      </c>
      <c r="AG210" s="629">
        <f t="shared" si="17"/>
        <v>0</v>
      </c>
      <c r="AH210" s="660">
        <f t="shared" si="18"/>
        <v>32</v>
      </c>
      <c r="AI210" s="661">
        <f t="shared" si="19"/>
        <v>34.24</v>
      </c>
      <c r="AJ210" s="662"/>
    </row>
    <row r="211" spans="1:36" s="263" customFormat="1">
      <c r="A211" s="659">
        <v>11</v>
      </c>
      <c r="B211" s="260" t="s">
        <v>8</v>
      </c>
      <c r="C211" s="260" t="s">
        <v>1606</v>
      </c>
      <c r="D211" s="260" t="s">
        <v>1586</v>
      </c>
      <c r="E211" s="260" t="s">
        <v>164</v>
      </c>
      <c r="F211" s="260" t="s">
        <v>1481</v>
      </c>
      <c r="G211" s="260"/>
      <c r="H211" s="260" t="s">
        <v>1482</v>
      </c>
      <c r="I211" s="260" t="s">
        <v>1483</v>
      </c>
      <c r="J211" s="260" t="s">
        <v>73</v>
      </c>
      <c r="K211" s="260" t="s">
        <v>194</v>
      </c>
      <c r="L211" s="260">
        <v>4</v>
      </c>
      <c r="M211" s="260" t="s">
        <v>113</v>
      </c>
      <c r="N211" s="260" t="s">
        <v>1278</v>
      </c>
      <c r="O211" s="260" t="s">
        <v>1169</v>
      </c>
      <c r="P211" s="260"/>
      <c r="Q211" s="260"/>
      <c r="R211" s="260"/>
      <c r="S211" s="260" t="s">
        <v>1484</v>
      </c>
      <c r="T211" s="260"/>
      <c r="U211" s="260" t="s">
        <v>1607</v>
      </c>
      <c r="V211" s="260" t="s">
        <v>68</v>
      </c>
      <c r="W211" s="260" t="s">
        <v>68</v>
      </c>
      <c r="X211" s="260" t="s">
        <v>68</v>
      </c>
      <c r="Y211" s="260" t="s">
        <v>68</v>
      </c>
      <c r="Z211" s="260" t="s">
        <v>69</v>
      </c>
      <c r="AA211" s="260"/>
      <c r="AB211" s="260">
        <v>10000000011</v>
      </c>
      <c r="AC211" s="261">
        <v>20</v>
      </c>
      <c r="AD211" s="261">
        <v>0</v>
      </c>
      <c r="AE211" s="261">
        <v>0</v>
      </c>
      <c r="AF211" s="629">
        <v>32</v>
      </c>
      <c r="AG211" s="629">
        <f t="shared" si="17"/>
        <v>0</v>
      </c>
      <c r="AH211" s="660">
        <f t="shared" si="18"/>
        <v>32</v>
      </c>
      <c r="AI211" s="661">
        <f t="shared" si="19"/>
        <v>34.24</v>
      </c>
      <c r="AJ211" s="662"/>
    </row>
    <row r="212" spans="1:36" s="263" customFormat="1">
      <c r="A212" s="659">
        <v>12</v>
      </c>
      <c r="B212" s="260" t="s">
        <v>8</v>
      </c>
      <c r="C212" s="260" t="s">
        <v>1608</v>
      </c>
      <c r="D212" s="260" t="s">
        <v>1586</v>
      </c>
      <c r="E212" s="260" t="s">
        <v>164</v>
      </c>
      <c r="F212" s="260" t="s">
        <v>1481</v>
      </c>
      <c r="G212" s="260"/>
      <c r="H212" s="260" t="s">
        <v>1482</v>
      </c>
      <c r="I212" s="260" t="s">
        <v>1483</v>
      </c>
      <c r="J212" s="260" t="s">
        <v>73</v>
      </c>
      <c r="K212" s="260" t="s">
        <v>194</v>
      </c>
      <c r="L212" s="260">
        <v>16</v>
      </c>
      <c r="M212" s="260" t="s">
        <v>113</v>
      </c>
      <c r="N212" s="260" t="s">
        <v>1278</v>
      </c>
      <c r="O212" s="260" t="s">
        <v>1169</v>
      </c>
      <c r="P212" s="260"/>
      <c r="Q212" s="260"/>
      <c r="R212" s="260"/>
      <c r="S212" s="260" t="s">
        <v>1484</v>
      </c>
      <c r="T212" s="260"/>
      <c r="U212" s="260" t="s">
        <v>1609</v>
      </c>
      <c r="V212" s="260" t="s">
        <v>68</v>
      </c>
      <c r="W212" s="260" t="s">
        <v>68</v>
      </c>
      <c r="X212" s="260" t="s">
        <v>68</v>
      </c>
      <c r="Y212" s="260" t="s">
        <v>68</v>
      </c>
      <c r="Z212" s="260" t="s">
        <v>69</v>
      </c>
      <c r="AA212" s="260"/>
      <c r="AB212" s="260">
        <v>10000000011</v>
      </c>
      <c r="AC212" s="261">
        <v>20</v>
      </c>
      <c r="AD212" s="261">
        <v>0</v>
      </c>
      <c r="AE212" s="261">
        <v>0</v>
      </c>
      <c r="AF212" s="629">
        <v>32</v>
      </c>
      <c r="AG212" s="629">
        <f t="shared" si="17"/>
        <v>0</v>
      </c>
      <c r="AH212" s="660">
        <f t="shared" si="18"/>
        <v>32</v>
      </c>
      <c r="AI212" s="661">
        <f t="shared" si="19"/>
        <v>34.24</v>
      </c>
      <c r="AJ212" s="662"/>
    </row>
    <row r="213" spans="1:36" s="263" customFormat="1">
      <c r="A213" s="659">
        <v>13</v>
      </c>
      <c r="B213" s="260" t="s">
        <v>8</v>
      </c>
      <c r="C213" s="260" t="s">
        <v>1610</v>
      </c>
      <c r="D213" s="260" t="s">
        <v>1586</v>
      </c>
      <c r="E213" s="260" t="s">
        <v>164</v>
      </c>
      <c r="F213" s="260" t="s">
        <v>1481</v>
      </c>
      <c r="G213" s="260"/>
      <c r="H213" s="260" t="s">
        <v>1482</v>
      </c>
      <c r="I213" s="260" t="s">
        <v>1483</v>
      </c>
      <c r="J213" s="260" t="s">
        <v>73</v>
      </c>
      <c r="K213" s="260" t="s">
        <v>194</v>
      </c>
      <c r="L213" s="260">
        <v>16</v>
      </c>
      <c r="M213" s="260" t="s">
        <v>113</v>
      </c>
      <c r="N213" s="260" t="s">
        <v>1278</v>
      </c>
      <c r="O213" s="260" t="s">
        <v>1169</v>
      </c>
      <c r="P213" s="260"/>
      <c r="Q213" s="260"/>
      <c r="R213" s="260"/>
      <c r="S213" s="260" t="s">
        <v>1484</v>
      </c>
      <c r="T213" s="260"/>
      <c r="U213" s="260" t="s">
        <v>1611</v>
      </c>
      <c r="V213" s="260" t="s">
        <v>68</v>
      </c>
      <c r="W213" s="260" t="s">
        <v>68</v>
      </c>
      <c r="X213" s="260" t="s">
        <v>68</v>
      </c>
      <c r="Y213" s="260" t="s">
        <v>68</v>
      </c>
      <c r="Z213" s="260" t="s">
        <v>69</v>
      </c>
      <c r="AA213" s="260"/>
      <c r="AB213" s="260">
        <v>10000000011</v>
      </c>
      <c r="AC213" s="261">
        <v>20</v>
      </c>
      <c r="AD213" s="261">
        <v>0</v>
      </c>
      <c r="AE213" s="261">
        <v>0</v>
      </c>
      <c r="AF213" s="629">
        <v>32</v>
      </c>
      <c r="AG213" s="629">
        <f t="shared" si="17"/>
        <v>0</v>
      </c>
      <c r="AH213" s="660">
        <f t="shared" si="18"/>
        <v>32</v>
      </c>
      <c r="AI213" s="661">
        <f t="shared" si="19"/>
        <v>34.24</v>
      </c>
      <c r="AJ213" s="662"/>
    </row>
    <row r="214" spans="1:36" s="263" customFormat="1">
      <c r="A214" s="659">
        <v>14</v>
      </c>
      <c r="B214" s="260" t="s">
        <v>8</v>
      </c>
      <c r="C214" s="260" t="s">
        <v>1612</v>
      </c>
      <c r="D214" s="260" t="s">
        <v>1586</v>
      </c>
      <c r="E214" s="260" t="s">
        <v>164</v>
      </c>
      <c r="F214" s="260" t="s">
        <v>1481</v>
      </c>
      <c r="G214" s="260"/>
      <c r="H214" s="260" t="s">
        <v>1482</v>
      </c>
      <c r="I214" s="260" t="s">
        <v>1483</v>
      </c>
      <c r="J214" s="260" t="s">
        <v>73</v>
      </c>
      <c r="K214" s="260" t="s">
        <v>194</v>
      </c>
      <c r="L214" s="260">
        <v>16</v>
      </c>
      <c r="M214" s="260" t="s">
        <v>113</v>
      </c>
      <c r="N214" s="260" t="s">
        <v>1278</v>
      </c>
      <c r="O214" s="260" t="s">
        <v>1169</v>
      </c>
      <c r="P214" s="260"/>
      <c r="Q214" s="260"/>
      <c r="R214" s="260"/>
      <c r="S214" s="260" t="s">
        <v>1484</v>
      </c>
      <c r="T214" s="260"/>
      <c r="U214" s="260" t="s">
        <v>1613</v>
      </c>
      <c r="V214" s="260" t="s">
        <v>68</v>
      </c>
      <c r="W214" s="260" t="s">
        <v>68</v>
      </c>
      <c r="X214" s="260" t="s">
        <v>68</v>
      </c>
      <c r="Y214" s="260" t="s">
        <v>68</v>
      </c>
      <c r="Z214" s="260" t="s">
        <v>69</v>
      </c>
      <c r="AA214" s="260"/>
      <c r="AB214" s="260">
        <v>10000000011</v>
      </c>
      <c r="AC214" s="261">
        <v>20</v>
      </c>
      <c r="AD214" s="261">
        <v>0</v>
      </c>
      <c r="AE214" s="261">
        <v>0</v>
      </c>
      <c r="AF214" s="629">
        <v>32</v>
      </c>
      <c r="AG214" s="629">
        <f t="shared" si="17"/>
        <v>0</v>
      </c>
      <c r="AH214" s="660">
        <f t="shared" si="18"/>
        <v>32</v>
      </c>
      <c r="AI214" s="661">
        <f t="shared" si="19"/>
        <v>34.24</v>
      </c>
      <c r="AJ214" s="662"/>
    </row>
    <row r="215" spans="1:36" s="263" customFormat="1">
      <c r="A215" s="659">
        <v>15</v>
      </c>
      <c r="B215" s="260" t="s">
        <v>8</v>
      </c>
      <c r="C215" s="260" t="s">
        <v>1614</v>
      </c>
      <c r="D215" s="260" t="s">
        <v>1586</v>
      </c>
      <c r="E215" s="260" t="s">
        <v>164</v>
      </c>
      <c r="F215" s="260" t="s">
        <v>1481</v>
      </c>
      <c r="G215" s="260"/>
      <c r="H215" s="260" t="s">
        <v>1482</v>
      </c>
      <c r="I215" s="260" t="s">
        <v>1483</v>
      </c>
      <c r="J215" s="260" t="s">
        <v>73</v>
      </c>
      <c r="K215" s="260" t="s">
        <v>194</v>
      </c>
      <c r="L215" s="260">
        <v>16</v>
      </c>
      <c r="M215" s="260" t="s">
        <v>113</v>
      </c>
      <c r="N215" s="260" t="s">
        <v>1278</v>
      </c>
      <c r="O215" s="260" t="s">
        <v>1169</v>
      </c>
      <c r="P215" s="260"/>
      <c r="Q215" s="260"/>
      <c r="R215" s="260"/>
      <c r="S215" s="260" t="s">
        <v>1484</v>
      </c>
      <c r="T215" s="260"/>
      <c r="U215" s="260" t="s">
        <v>1615</v>
      </c>
      <c r="V215" s="260" t="s">
        <v>68</v>
      </c>
      <c r="W215" s="260" t="s">
        <v>68</v>
      </c>
      <c r="X215" s="260" t="s">
        <v>68</v>
      </c>
      <c r="Y215" s="260" t="s">
        <v>68</v>
      </c>
      <c r="Z215" s="260" t="s">
        <v>69</v>
      </c>
      <c r="AA215" s="260"/>
      <c r="AB215" s="260">
        <v>10000000011</v>
      </c>
      <c r="AC215" s="261">
        <v>20</v>
      </c>
      <c r="AD215" s="261">
        <v>0</v>
      </c>
      <c r="AE215" s="261">
        <v>0</v>
      </c>
      <c r="AF215" s="629">
        <v>32</v>
      </c>
      <c r="AG215" s="629">
        <f t="shared" si="17"/>
        <v>0</v>
      </c>
      <c r="AH215" s="660">
        <f t="shared" si="18"/>
        <v>32</v>
      </c>
      <c r="AI215" s="661">
        <f t="shared" si="19"/>
        <v>34.24</v>
      </c>
      <c r="AJ215" s="662"/>
    </row>
    <row r="216" spans="1:36" s="263" customFormat="1">
      <c r="A216" s="659">
        <v>16</v>
      </c>
      <c r="B216" s="260" t="s">
        <v>8</v>
      </c>
      <c r="C216" s="260" t="s">
        <v>1616</v>
      </c>
      <c r="D216" s="260" t="s">
        <v>1586</v>
      </c>
      <c r="E216" s="260" t="s">
        <v>164</v>
      </c>
      <c r="F216" s="260" t="s">
        <v>1481</v>
      </c>
      <c r="G216" s="260"/>
      <c r="H216" s="260" t="s">
        <v>1482</v>
      </c>
      <c r="I216" s="260" t="s">
        <v>1483</v>
      </c>
      <c r="J216" s="260" t="s">
        <v>73</v>
      </c>
      <c r="K216" s="260" t="s">
        <v>194</v>
      </c>
      <c r="L216" s="260">
        <v>4</v>
      </c>
      <c r="M216" s="260" t="s">
        <v>113</v>
      </c>
      <c r="N216" s="260" t="s">
        <v>1278</v>
      </c>
      <c r="O216" s="260" t="s">
        <v>1169</v>
      </c>
      <c r="P216" s="260"/>
      <c r="Q216" s="260"/>
      <c r="R216" s="260"/>
      <c r="S216" s="260" t="s">
        <v>1484</v>
      </c>
      <c r="T216" s="260"/>
      <c r="U216" s="260" t="s">
        <v>1617</v>
      </c>
      <c r="V216" s="260" t="s">
        <v>68</v>
      </c>
      <c r="W216" s="260" t="s">
        <v>68</v>
      </c>
      <c r="X216" s="260" t="s">
        <v>68</v>
      </c>
      <c r="Y216" s="260" t="s">
        <v>68</v>
      </c>
      <c r="Z216" s="260" t="s">
        <v>69</v>
      </c>
      <c r="AA216" s="260"/>
      <c r="AB216" s="260">
        <v>10000000011</v>
      </c>
      <c r="AC216" s="261">
        <v>20</v>
      </c>
      <c r="AD216" s="261">
        <v>0</v>
      </c>
      <c r="AE216" s="261">
        <v>0</v>
      </c>
      <c r="AF216" s="629">
        <v>32</v>
      </c>
      <c r="AG216" s="629">
        <f t="shared" si="17"/>
        <v>0</v>
      </c>
      <c r="AH216" s="660">
        <f t="shared" si="18"/>
        <v>32</v>
      </c>
      <c r="AI216" s="661">
        <f t="shared" si="19"/>
        <v>34.24</v>
      </c>
      <c r="AJ216" s="662"/>
    </row>
    <row r="217" spans="1:36" s="263" customFormat="1">
      <c r="A217" s="659">
        <v>17</v>
      </c>
      <c r="B217" s="260" t="s">
        <v>8</v>
      </c>
      <c r="C217" s="260" t="s">
        <v>1618</v>
      </c>
      <c r="D217" s="260" t="s">
        <v>1586</v>
      </c>
      <c r="E217" s="260" t="s">
        <v>164</v>
      </c>
      <c r="F217" s="260" t="s">
        <v>1481</v>
      </c>
      <c r="G217" s="260"/>
      <c r="H217" s="260" t="s">
        <v>1482</v>
      </c>
      <c r="I217" s="260" t="s">
        <v>1483</v>
      </c>
      <c r="J217" s="260" t="s">
        <v>73</v>
      </c>
      <c r="K217" s="260" t="s">
        <v>194</v>
      </c>
      <c r="L217" s="260">
        <v>4</v>
      </c>
      <c r="M217" s="260" t="s">
        <v>113</v>
      </c>
      <c r="N217" s="260" t="s">
        <v>1278</v>
      </c>
      <c r="O217" s="260" t="s">
        <v>1169</v>
      </c>
      <c r="P217" s="260"/>
      <c r="Q217" s="260"/>
      <c r="R217" s="260"/>
      <c r="S217" s="260" t="s">
        <v>1484</v>
      </c>
      <c r="T217" s="260"/>
      <c r="U217" s="260" t="s">
        <v>1619</v>
      </c>
      <c r="V217" s="260" t="s">
        <v>68</v>
      </c>
      <c r="W217" s="260" t="s">
        <v>68</v>
      </c>
      <c r="X217" s="260" t="s">
        <v>68</v>
      </c>
      <c r="Y217" s="260" t="s">
        <v>68</v>
      </c>
      <c r="Z217" s="260" t="s">
        <v>69</v>
      </c>
      <c r="AA217" s="260"/>
      <c r="AB217" s="260">
        <v>10000000011</v>
      </c>
      <c r="AC217" s="261">
        <v>20</v>
      </c>
      <c r="AD217" s="261">
        <v>0</v>
      </c>
      <c r="AE217" s="261">
        <v>0</v>
      </c>
      <c r="AF217" s="629">
        <v>32</v>
      </c>
      <c r="AG217" s="629">
        <f t="shared" si="17"/>
        <v>0</v>
      </c>
      <c r="AH217" s="660">
        <f t="shared" si="18"/>
        <v>32</v>
      </c>
      <c r="AI217" s="661">
        <f t="shared" si="19"/>
        <v>34.24</v>
      </c>
      <c r="AJ217" s="662"/>
    </row>
    <row r="218" spans="1:36" s="263" customFormat="1">
      <c r="A218" s="659">
        <v>18</v>
      </c>
      <c r="B218" s="260" t="s">
        <v>8</v>
      </c>
      <c r="C218" s="260" t="s">
        <v>1620</v>
      </c>
      <c r="D218" s="260" t="s">
        <v>1586</v>
      </c>
      <c r="E218" s="260" t="s">
        <v>164</v>
      </c>
      <c r="F218" s="260" t="s">
        <v>1481</v>
      </c>
      <c r="G218" s="260"/>
      <c r="H218" s="260" t="s">
        <v>1482</v>
      </c>
      <c r="I218" s="260" t="s">
        <v>1483</v>
      </c>
      <c r="J218" s="260" t="s">
        <v>73</v>
      </c>
      <c r="K218" s="260" t="s">
        <v>194</v>
      </c>
      <c r="L218" s="260">
        <v>4</v>
      </c>
      <c r="M218" s="260" t="s">
        <v>113</v>
      </c>
      <c r="N218" s="260" t="s">
        <v>1278</v>
      </c>
      <c r="O218" s="260" t="s">
        <v>1169</v>
      </c>
      <c r="P218" s="260"/>
      <c r="Q218" s="260"/>
      <c r="R218" s="260"/>
      <c r="S218" s="260" t="s">
        <v>1484</v>
      </c>
      <c r="T218" s="260"/>
      <c r="U218" s="260" t="s">
        <v>1621</v>
      </c>
      <c r="V218" s="260" t="s">
        <v>68</v>
      </c>
      <c r="W218" s="260" t="s">
        <v>68</v>
      </c>
      <c r="X218" s="260" t="s">
        <v>68</v>
      </c>
      <c r="Y218" s="260" t="s">
        <v>68</v>
      </c>
      <c r="Z218" s="260" t="s">
        <v>69</v>
      </c>
      <c r="AA218" s="260"/>
      <c r="AB218" s="260">
        <v>10000000011</v>
      </c>
      <c r="AC218" s="261">
        <v>20</v>
      </c>
      <c r="AD218" s="261">
        <v>0</v>
      </c>
      <c r="AE218" s="261">
        <v>0</v>
      </c>
      <c r="AF218" s="629">
        <v>32</v>
      </c>
      <c r="AG218" s="629">
        <f t="shared" si="17"/>
        <v>0</v>
      </c>
      <c r="AH218" s="660">
        <f t="shared" si="18"/>
        <v>32</v>
      </c>
      <c r="AI218" s="661">
        <f t="shared" si="19"/>
        <v>34.24</v>
      </c>
      <c r="AJ218" s="662"/>
    </row>
    <row r="219" spans="1:36" s="263" customFormat="1">
      <c r="A219" s="659">
        <v>19</v>
      </c>
      <c r="B219" s="260" t="s">
        <v>8</v>
      </c>
      <c r="C219" s="260" t="s">
        <v>1622</v>
      </c>
      <c r="D219" s="260" t="s">
        <v>1586</v>
      </c>
      <c r="E219" s="260" t="s">
        <v>164</v>
      </c>
      <c r="F219" s="260" t="s">
        <v>1481</v>
      </c>
      <c r="G219" s="260"/>
      <c r="H219" s="260" t="s">
        <v>1482</v>
      </c>
      <c r="I219" s="260" t="s">
        <v>1483</v>
      </c>
      <c r="J219" s="260" t="s">
        <v>73</v>
      </c>
      <c r="K219" s="260" t="s">
        <v>194</v>
      </c>
      <c r="L219" s="260">
        <v>4</v>
      </c>
      <c r="M219" s="260" t="s">
        <v>113</v>
      </c>
      <c r="N219" s="260" t="s">
        <v>1278</v>
      </c>
      <c r="O219" s="260" t="s">
        <v>1169</v>
      </c>
      <c r="P219" s="260"/>
      <c r="Q219" s="260"/>
      <c r="R219" s="260"/>
      <c r="S219" s="260" t="s">
        <v>1484</v>
      </c>
      <c r="T219" s="260"/>
      <c r="U219" s="260" t="s">
        <v>1623</v>
      </c>
      <c r="V219" s="260" t="s">
        <v>68</v>
      </c>
      <c r="W219" s="260" t="s">
        <v>68</v>
      </c>
      <c r="X219" s="260" t="s">
        <v>68</v>
      </c>
      <c r="Y219" s="260" t="s">
        <v>68</v>
      </c>
      <c r="Z219" s="260" t="s">
        <v>69</v>
      </c>
      <c r="AA219" s="260"/>
      <c r="AB219" s="260">
        <v>10000000011</v>
      </c>
      <c r="AC219" s="261">
        <v>20</v>
      </c>
      <c r="AD219" s="261">
        <v>0</v>
      </c>
      <c r="AE219" s="261">
        <v>0</v>
      </c>
      <c r="AF219" s="629">
        <v>32</v>
      </c>
      <c r="AG219" s="629">
        <f t="shared" si="17"/>
        <v>0</v>
      </c>
      <c r="AH219" s="660">
        <f t="shared" si="18"/>
        <v>32</v>
      </c>
      <c r="AI219" s="661">
        <f t="shared" si="19"/>
        <v>34.24</v>
      </c>
      <c r="AJ219" s="662"/>
    </row>
    <row r="220" spans="1:36" s="263" customFormat="1">
      <c r="A220" s="659">
        <v>20</v>
      </c>
      <c r="B220" s="260" t="s">
        <v>8</v>
      </c>
      <c r="C220" s="260" t="s">
        <v>1624</v>
      </c>
      <c r="D220" s="260" t="s">
        <v>1586</v>
      </c>
      <c r="E220" s="260" t="s">
        <v>164</v>
      </c>
      <c r="F220" s="260" t="s">
        <v>1481</v>
      </c>
      <c r="G220" s="260"/>
      <c r="H220" s="260" t="s">
        <v>1482</v>
      </c>
      <c r="I220" s="260" t="s">
        <v>1483</v>
      </c>
      <c r="J220" s="260" t="s">
        <v>73</v>
      </c>
      <c r="K220" s="260" t="s">
        <v>194</v>
      </c>
      <c r="L220" s="260">
        <v>16</v>
      </c>
      <c r="M220" s="260" t="s">
        <v>113</v>
      </c>
      <c r="N220" s="260" t="s">
        <v>1278</v>
      </c>
      <c r="O220" s="260" t="s">
        <v>1169</v>
      </c>
      <c r="P220" s="260"/>
      <c r="Q220" s="260"/>
      <c r="R220" s="260"/>
      <c r="S220" s="260" t="s">
        <v>1484</v>
      </c>
      <c r="T220" s="260"/>
      <c r="U220" s="260" t="s">
        <v>1625</v>
      </c>
      <c r="V220" s="260" t="s">
        <v>68</v>
      </c>
      <c r="W220" s="260" t="s">
        <v>68</v>
      </c>
      <c r="X220" s="260" t="s">
        <v>68</v>
      </c>
      <c r="Y220" s="260" t="s">
        <v>68</v>
      </c>
      <c r="Z220" s="260" t="s">
        <v>69</v>
      </c>
      <c r="AA220" s="260"/>
      <c r="AB220" s="260">
        <v>10000000011</v>
      </c>
      <c r="AC220" s="261">
        <v>20</v>
      </c>
      <c r="AD220" s="261">
        <v>0</v>
      </c>
      <c r="AE220" s="261">
        <v>0</v>
      </c>
      <c r="AF220" s="629">
        <v>32</v>
      </c>
      <c r="AG220" s="629">
        <f t="shared" si="17"/>
        <v>0</v>
      </c>
      <c r="AH220" s="660">
        <f t="shared" si="18"/>
        <v>32</v>
      </c>
      <c r="AI220" s="661">
        <f t="shared" si="19"/>
        <v>34.24</v>
      </c>
      <c r="AJ220" s="662"/>
    </row>
    <row r="221" spans="1:36" s="263" customFormat="1">
      <c r="A221" s="659">
        <v>21</v>
      </c>
      <c r="B221" s="260" t="s">
        <v>8</v>
      </c>
      <c r="C221" s="260" t="s">
        <v>1626</v>
      </c>
      <c r="D221" s="260" t="s">
        <v>1586</v>
      </c>
      <c r="E221" s="260" t="s">
        <v>164</v>
      </c>
      <c r="F221" s="260" t="s">
        <v>1481</v>
      </c>
      <c r="G221" s="260"/>
      <c r="H221" s="260" t="s">
        <v>1482</v>
      </c>
      <c r="I221" s="260" t="s">
        <v>1483</v>
      </c>
      <c r="J221" s="260" t="s">
        <v>73</v>
      </c>
      <c r="K221" s="260" t="s">
        <v>194</v>
      </c>
      <c r="L221" s="260">
        <v>16</v>
      </c>
      <c r="M221" s="260" t="s">
        <v>113</v>
      </c>
      <c r="N221" s="260" t="s">
        <v>1278</v>
      </c>
      <c r="O221" s="260" t="s">
        <v>1169</v>
      </c>
      <c r="P221" s="260"/>
      <c r="Q221" s="260"/>
      <c r="R221" s="260"/>
      <c r="S221" s="260" t="s">
        <v>1484</v>
      </c>
      <c r="T221" s="260"/>
      <c r="U221" s="260" t="s">
        <v>1627</v>
      </c>
      <c r="V221" s="260" t="s">
        <v>68</v>
      </c>
      <c r="W221" s="260" t="s">
        <v>68</v>
      </c>
      <c r="X221" s="260" t="s">
        <v>68</v>
      </c>
      <c r="Y221" s="260" t="s">
        <v>68</v>
      </c>
      <c r="Z221" s="260" t="s">
        <v>69</v>
      </c>
      <c r="AA221" s="260"/>
      <c r="AB221" s="260">
        <v>10000000011</v>
      </c>
      <c r="AC221" s="261">
        <v>20</v>
      </c>
      <c r="AD221" s="261">
        <v>0</v>
      </c>
      <c r="AE221" s="261">
        <v>0</v>
      </c>
      <c r="AF221" s="629">
        <v>32</v>
      </c>
      <c r="AG221" s="629">
        <f t="shared" si="17"/>
        <v>0</v>
      </c>
      <c r="AH221" s="660">
        <f t="shared" si="18"/>
        <v>32</v>
      </c>
      <c r="AI221" s="661">
        <f t="shared" si="19"/>
        <v>34.24</v>
      </c>
      <c r="AJ221" s="662"/>
    </row>
    <row r="222" spans="1:36" s="263" customFormat="1">
      <c r="A222" s="659">
        <v>22</v>
      </c>
      <c r="B222" s="260" t="s">
        <v>8</v>
      </c>
      <c r="C222" s="260" t="s">
        <v>1628</v>
      </c>
      <c r="D222" s="260" t="s">
        <v>1586</v>
      </c>
      <c r="E222" s="260" t="s">
        <v>164</v>
      </c>
      <c r="F222" s="260" t="s">
        <v>1481</v>
      </c>
      <c r="G222" s="260"/>
      <c r="H222" s="260" t="s">
        <v>1482</v>
      </c>
      <c r="I222" s="260" t="s">
        <v>1483</v>
      </c>
      <c r="J222" s="260" t="s">
        <v>73</v>
      </c>
      <c r="K222" s="260" t="s">
        <v>194</v>
      </c>
      <c r="L222" s="260">
        <v>16</v>
      </c>
      <c r="M222" s="260" t="s">
        <v>113</v>
      </c>
      <c r="N222" s="260" t="s">
        <v>1278</v>
      </c>
      <c r="O222" s="260" t="s">
        <v>1169</v>
      </c>
      <c r="P222" s="260"/>
      <c r="Q222" s="260"/>
      <c r="R222" s="260"/>
      <c r="S222" s="260" t="s">
        <v>1484</v>
      </c>
      <c r="T222" s="260"/>
      <c r="U222" s="260" t="s">
        <v>1629</v>
      </c>
      <c r="V222" s="260" t="s">
        <v>68</v>
      </c>
      <c r="W222" s="260" t="s">
        <v>68</v>
      </c>
      <c r="X222" s="260" t="s">
        <v>68</v>
      </c>
      <c r="Y222" s="260" t="s">
        <v>68</v>
      </c>
      <c r="Z222" s="260" t="s">
        <v>69</v>
      </c>
      <c r="AA222" s="260"/>
      <c r="AB222" s="260">
        <v>10000000011</v>
      </c>
      <c r="AC222" s="261">
        <v>20</v>
      </c>
      <c r="AD222" s="261">
        <v>0</v>
      </c>
      <c r="AE222" s="261">
        <v>0</v>
      </c>
      <c r="AF222" s="629">
        <v>32</v>
      </c>
      <c r="AG222" s="629">
        <f t="shared" si="17"/>
        <v>0</v>
      </c>
      <c r="AH222" s="660">
        <f t="shared" si="18"/>
        <v>32</v>
      </c>
      <c r="AI222" s="661">
        <f t="shared" si="19"/>
        <v>34.24</v>
      </c>
      <c r="AJ222" s="662"/>
    </row>
    <row r="223" spans="1:36" s="263" customFormat="1">
      <c r="A223" s="659">
        <v>23</v>
      </c>
      <c r="B223" s="260" t="s">
        <v>8</v>
      </c>
      <c r="C223" s="260" t="s">
        <v>1630</v>
      </c>
      <c r="D223" s="260" t="s">
        <v>1586</v>
      </c>
      <c r="E223" s="260" t="s">
        <v>200</v>
      </c>
      <c r="F223" s="260" t="s">
        <v>1165</v>
      </c>
      <c r="G223" s="260"/>
      <c r="H223" s="260" t="s">
        <v>1166</v>
      </c>
      <c r="I223" s="260" t="s">
        <v>1167</v>
      </c>
      <c r="J223" s="260" t="s">
        <v>108</v>
      </c>
      <c r="K223" s="260"/>
      <c r="L223" s="260"/>
      <c r="M223" s="260" t="s">
        <v>113</v>
      </c>
      <c r="N223" s="260" t="s">
        <v>1278</v>
      </c>
      <c r="O223" s="260" t="s">
        <v>1169</v>
      </c>
      <c r="P223" s="260"/>
      <c r="Q223" s="260"/>
      <c r="R223" s="260"/>
      <c r="S223" s="260"/>
      <c r="T223" s="260"/>
      <c r="U223" s="260" t="s">
        <v>1631</v>
      </c>
      <c r="V223" s="260" t="s">
        <v>68</v>
      </c>
      <c r="W223" s="260" t="s">
        <v>68</v>
      </c>
      <c r="X223" s="260" t="s">
        <v>68</v>
      </c>
      <c r="Y223" s="260" t="s">
        <v>68</v>
      </c>
      <c r="Z223" s="260" t="s">
        <v>69</v>
      </c>
      <c r="AA223" s="260"/>
      <c r="AB223" s="260">
        <v>10000000011</v>
      </c>
      <c r="AC223" s="261">
        <v>20</v>
      </c>
      <c r="AD223" s="261">
        <v>0</v>
      </c>
      <c r="AE223" s="261">
        <v>0</v>
      </c>
      <c r="AF223" s="629">
        <v>32</v>
      </c>
      <c r="AG223" s="629">
        <v>0</v>
      </c>
      <c r="AH223" s="660">
        <f t="shared" si="18"/>
        <v>32</v>
      </c>
      <c r="AI223" s="661">
        <f t="shared" si="19"/>
        <v>34.24</v>
      </c>
      <c r="AJ223" s="662"/>
    </row>
    <row r="224" spans="1:36" s="263" customFormat="1">
      <c r="A224" s="659">
        <v>24</v>
      </c>
      <c r="B224" s="260" t="s">
        <v>8</v>
      </c>
      <c r="C224" s="260" t="s">
        <v>1632</v>
      </c>
      <c r="D224" s="260" t="s">
        <v>1586</v>
      </c>
      <c r="E224" s="260" t="s">
        <v>200</v>
      </c>
      <c r="F224" s="260" t="s">
        <v>1165</v>
      </c>
      <c r="G224" s="260"/>
      <c r="H224" s="260" t="s">
        <v>1166</v>
      </c>
      <c r="I224" s="260" t="s">
        <v>1167</v>
      </c>
      <c r="J224" s="260" t="s">
        <v>108</v>
      </c>
      <c r="K224" s="260"/>
      <c r="L224" s="260"/>
      <c r="M224" s="260" t="s">
        <v>113</v>
      </c>
      <c r="N224" s="260" t="s">
        <v>1278</v>
      </c>
      <c r="O224" s="260" t="s">
        <v>1169</v>
      </c>
      <c r="P224" s="260"/>
      <c r="Q224" s="260"/>
      <c r="R224" s="260"/>
      <c r="S224" s="260"/>
      <c r="T224" s="260"/>
      <c r="U224" s="260" t="s">
        <v>1633</v>
      </c>
      <c r="V224" s="260" t="s">
        <v>68</v>
      </c>
      <c r="W224" s="260" t="s">
        <v>68</v>
      </c>
      <c r="X224" s="260" t="s">
        <v>68</v>
      </c>
      <c r="Y224" s="260" t="s">
        <v>68</v>
      </c>
      <c r="Z224" s="260" t="s">
        <v>69</v>
      </c>
      <c r="AA224" s="260"/>
      <c r="AB224" s="260">
        <v>10000000011</v>
      </c>
      <c r="AC224" s="261">
        <v>20</v>
      </c>
      <c r="AD224" s="261">
        <v>0</v>
      </c>
      <c r="AE224" s="261">
        <v>0</v>
      </c>
      <c r="AF224" s="629">
        <v>32</v>
      </c>
      <c r="AG224" s="629">
        <v>0</v>
      </c>
      <c r="AH224" s="660">
        <f t="shared" si="18"/>
        <v>32</v>
      </c>
      <c r="AI224" s="661">
        <f t="shared" si="19"/>
        <v>34.24</v>
      </c>
      <c r="AJ224" s="662"/>
    </row>
    <row r="225" spans="1:36" s="263" customFormat="1">
      <c r="A225" s="659">
        <v>25</v>
      </c>
      <c r="B225" s="260" t="s">
        <v>8</v>
      </c>
      <c r="C225" s="260" t="s">
        <v>1634</v>
      </c>
      <c r="D225" s="260" t="s">
        <v>1586</v>
      </c>
      <c r="E225" s="260" t="s">
        <v>200</v>
      </c>
      <c r="F225" s="260" t="s">
        <v>1165</v>
      </c>
      <c r="G225" s="260"/>
      <c r="H225" s="260" t="s">
        <v>1166</v>
      </c>
      <c r="I225" s="260" t="s">
        <v>1167</v>
      </c>
      <c r="J225" s="260" t="s">
        <v>108</v>
      </c>
      <c r="K225" s="260" t="s">
        <v>194</v>
      </c>
      <c r="L225" s="260" t="s">
        <v>1180</v>
      </c>
      <c r="M225" s="260" t="s">
        <v>113</v>
      </c>
      <c r="N225" s="260" t="s">
        <v>1278</v>
      </c>
      <c r="O225" s="260" t="s">
        <v>1169</v>
      </c>
      <c r="P225" s="260"/>
      <c r="Q225" s="260"/>
      <c r="R225" s="260"/>
      <c r="S225" s="260" t="s">
        <v>1170</v>
      </c>
      <c r="T225" s="260"/>
      <c r="U225" s="260" t="s">
        <v>1635</v>
      </c>
      <c r="V225" s="260" t="s">
        <v>68</v>
      </c>
      <c r="W225" s="260" t="s">
        <v>68</v>
      </c>
      <c r="X225" s="260" t="s">
        <v>68</v>
      </c>
      <c r="Y225" s="260" t="s">
        <v>68</v>
      </c>
      <c r="Z225" s="260" t="s">
        <v>69</v>
      </c>
      <c r="AA225" s="260"/>
      <c r="AB225" s="260">
        <v>10000000011</v>
      </c>
      <c r="AC225" s="261">
        <v>20</v>
      </c>
      <c r="AD225" s="261">
        <v>0</v>
      </c>
      <c r="AE225" s="261">
        <v>0</v>
      </c>
      <c r="AF225" s="629">
        <v>32</v>
      </c>
      <c r="AG225" s="629">
        <f t="shared" ref="AG225:AG257" si="20">AF225*(1-(0.95^0*0.9^0*0.8^0*0.7^0*0.65^0*0.93^0*0.93^0*1^0))</f>
        <v>0</v>
      </c>
      <c r="AH225" s="660">
        <f t="shared" si="18"/>
        <v>32</v>
      </c>
      <c r="AI225" s="661">
        <f t="shared" si="19"/>
        <v>34.24</v>
      </c>
      <c r="AJ225" s="662"/>
    </row>
    <row r="226" spans="1:36" s="263" customFormat="1">
      <c r="A226" s="659">
        <v>26</v>
      </c>
      <c r="B226" s="260" t="s">
        <v>8</v>
      </c>
      <c r="C226" s="260" t="s">
        <v>1636</v>
      </c>
      <c r="D226" s="260" t="s">
        <v>1586</v>
      </c>
      <c r="E226" s="260" t="s">
        <v>200</v>
      </c>
      <c r="F226" s="260" t="s">
        <v>1165</v>
      </c>
      <c r="G226" s="260"/>
      <c r="H226" s="260" t="s">
        <v>1166</v>
      </c>
      <c r="I226" s="260" t="s">
        <v>1167</v>
      </c>
      <c r="J226" s="260" t="s">
        <v>108</v>
      </c>
      <c r="K226" s="260" t="s">
        <v>194</v>
      </c>
      <c r="L226" s="260" t="s">
        <v>1180</v>
      </c>
      <c r="M226" s="260" t="s">
        <v>113</v>
      </c>
      <c r="N226" s="260" t="s">
        <v>1278</v>
      </c>
      <c r="O226" s="260" t="s">
        <v>1169</v>
      </c>
      <c r="P226" s="260"/>
      <c r="Q226" s="260"/>
      <c r="R226" s="260"/>
      <c r="S226" s="260" t="s">
        <v>1170</v>
      </c>
      <c r="T226" s="260"/>
      <c r="U226" s="260" t="s">
        <v>1637</v>
      </c>
      <c r="V226" s="260" t="s">
        <v>68</v>
      </c>
      <c r="W226" s="260" t="s">
        <v>68</v>
      </c>
      <c r="X226" s="260" t="s">
        <v>68</v>
      </c>
      <c r="Y226" s="260" t="s">
        <v>68</v>
      </c>
      <c r="Z226" s="260" t="s">
        <v>69</v>
      </c>
      <c r="AA226" s="260"/>
      <c r="AB226" s="260">
        <v>10000000011</v>
      </c>
      <c r="AC226" s="261">
        <v>20</v>
      </c>
      <c r="AD226" s="261">
        <v>0</v>
      </c>
      <c r="AE226" s="261">
        <v>0</v>
      </c>
      <c r="AF226" s="629">
        <v>32</v>
      </c>
      <c r="AG226" s="629">
        <f t="shared" si="20"/>
        <v>0</v>
      </c>
      <c r="AH226" s="660">
        <f t="shared" si="18"/>
        <v>32</v>
      </c>
      <c r="AI226" s="661">
        <f t="shared" si="19"/>
        <v>34.24</v>
      </c>
      <c r="AJ226" s="662"/>
    </row>
    <row r="227" spans="1:36" s="263" customFormat="1">
      <c r="A227" s="659">
        <v>27</v>
      </c>
      <c r="B227" s="260" t="s">
        <v>8</v>
      </c>
      <c r="C227" s="260" t="s">
        <v>1638</v>
      </c>
      <c r="D227" s="260" t="s">
        <v>1586</v>
      </c>
      <c r="E227" s="260" t="s">
        <v>200</v>
      </c>
      <c r="F227" s="260" t="s">
        <v>1165</v>
      </c>
      <c r="G227" s="260"/>
      <c r="H227" s="260" t="s">
        <v>1166</v>
      </c>
      <c r="I227" s="260" t="s">
        <v>1167</v>
      </c>
      <c r="J227" s="260" t="s">
        <v>108</v>
      </c>
      <c r="K227" s="260" t="s">
        <v>194</v>
      </c>
      <c r="L227" s="260" t="s">
        <v>1180</v>
      </c>
      <c r="M227" s="260" t="s">
        <v>113</v>
      </c>
      <c r="N227" s="260" t="s">
        <v>1278</v>
      </c>
      <c r="O227" s="260" t="s">
        <v>1169</v>
      </c>
      <c r="P227" s="260"/>
      <c r="Q227" s="260"/>
      <c r="R227" s="260"/>
      <c r="S227" s="260" t="s">
        <v>1170</v>
      </c>
      <c r="T227" s="260"/>
      <c r="U227" s="260" t="s">
        <v>1639</v>
      </c>
      <c r="V227" s="260" t="s">
        <v>68</v>
      </c>
      <c r="W227" s="260" t="s">
        <v>68</v>
      </c>
      <c r="X227" s="260" t="s">
        <v>68</v>
      </c>
      <c r="Y227" s="260" t="s">
        <v>68</v>
      </c>
      <c r="Z227" s="260" t="s">
        <v>69</v>
      </c>
      <c r="AA227" s="260"/>
      <c r="AB227" s="260">
        <v>10000000011</v>
      </c>
      <c r="AC227" s="261">
        <v>20</v>
      </c>
      <c r="AD227" s="261">
        <v>0</v>
      </c>
      <c r="AE227" s="261">
        <v>0</v>
      </c>
      <c r="AF227" s="629">
        <v>32</v>
      </c>
      <c r="AG227" s="629">
        <f t="shared" si="20"/>
        <v>0</v>
      </c>
      <c r="AH227" s="660">
        <f t="shared" si="18"/>
        <v>32</v>
      </c>
      <c r="AI227" s="661">
        <f t="shared" si="19"/>
        <v>34.24</v>
      </c>
      <c r="AJ227" s="662"/>
    </row>
    <row r="228" spans="1:36" s="263" customFormat="1">
      <c r="A228" s="659">
        <v>28</v>
      </c>
      <c r="B228" s="260" t="s">
        <v>8</v>
      </c>
      <c r="C228" s="260" t="s">
        <v>1640</v>
      </c>
      <c r="D228" s="260" t="s">
        <v>1586</v>
      </c>
      <c r="E228" s="260" t="s">
        <v>200</v>
      </c>
      <c r="F228" s="260" t="s">
        <v>1165</v>
      </c>
      <c r="G228" s="260"/>
      <c r="H228" s="260" t="s">
        <v>1166</v>
      </c>
      <c r="I228" s="260" t="s">
        <v>1167</v>
      </c>
      <c r="J228" s="260" t="s">
        <v>108</v>
      </c>
      <c r="K228" s="260" t="s">
        <v>194</v>
      </c>
      <c r="L228" s="260" t="s">
        <v>1180</v>
      </c>
      <c r="M228" s="260" t="s">
        <v>113</v>
      </c>
      <c r="N228" s="260" t="s">
        <v>1278</v>
      </c>
      <c r="O228" s="260" t="s">
        <v>1169</v>
      </c>
      <c r="P228" s="260"/>
      <c r="Q228" s="260"/>
      <c r="R228" s="260"/>
      <c r="S228" s="260" t="s">
        <v>1170</v>
      </c>
      <c r="T228" s="260"/>
      <c r="U228" s="260" t="s">
        <v>1641</v>
      </c>
      <c r="V228" s="260" t="s">
        <v>68</v>
      </c>
      <c r="W228" s="260" t="s">
        <v>68</v>
      </c>
      <c r="X228" s="260" t="s">
        <v>68</v>
      </c>
      <c r="Y228" s="260" t="s">
        <v>68</v>
      </c>
      <c r="Z228" s="260" t="s">
        <v>69</v>
      </c>
      <c r="AA228" s="260"/>
      <c r="AB228" s="260">
        <v>10000000011</v>
      </c>
      <c r="AC228" s="261">
        <v>20</v>
      </c>
      <c r="AD228" s="261">
        <v>0</v>
      </c>
      <c r="AE228" s="261">
        <v>0</v>
      </c>
      <c r="AF228" s="629">
        <v>32</v>
      </c>
      <c r="AG228" s="629">
        <f t="shared" si="20"/>
        <v>0</v>
      </c>
      <c r="AH228" s="660">
        <f t="shared" si="18"/>
        <v>32</v>
      </c>
      <c r="AI228" s="661">
        <f t="shared" si="19"/>
        <v>34.24</v>
      </c>
      <c r="AJ228" s="662"/>
    </row>
    <row r="229" spans="1:36" s="263" customFormat="1">
      <c r="A229" s="659">
        <v>29</v>
      </c>
      <c r="B229" s="260" t="s">
        <v>8</v>
      </c>
      <c r="C229" s="260" t="s">
        <v>1642</v>
      </c>
      <c r="D229" s="260" t="s">
        <v>1586</v>
      </c>
      <c r="E229" s="260" t="s">
        <v>200</v>
      </c>
      <c r="F229" s="260" t="s">
        <v>1165</v>
      </c>
      <c r="G229" s="260"/>
      <c r="H229" s="260" t="s">
        <v>1166</v>
      </c>
      <c r="I229" s="260" t="s">
        <v>1167</v>
      </c>
      <c r="J229" s="260" t="s">
        <v>108</v>
      </c>
      <c r="K229" s="260" t="s">
        <v>194</v>
      </c>
      <c r="L229" s="260" t="s">
        <v>1180</v>
      </c>
      <c r="M229" s="260" t="s">
        <v>113</v>
      </c>
      <c r="N229" s="260" t="s">
        <v>1278</v>
      </c>
      <c r="O229" s="260" t="s">
        <v>1169</v>
      </c>
      <c r="P229" s="260"/>
      <c r="Q229" s="260"/>
      <c r="R229" s="260"/>
      <c r="S229" s="260" t="s">
        <v>1170</v>
      </c>
      <c r="T229" s="260"/>
      <c r="U229" s="260" t="s">
        <v>1643</v>
      </c>
      <c r="V229" s="260" t="s">
        <v>68</v>
      </c>
      <c r="W229" s="260" t="s">
        <v>68</v>
      </c>
      <c r="X229" s="260" t="s">
        <v>68</v>
      </c>
      <c r="Y229" s="260" t="s">
        <v>68</v>
      </c>
      <c r="Z229" s="260" t="s">
        <v>69</v>
      </c>
      <c r="AA229" s="260"/>
      <c r="AB229" s="260">
        <v>10000000011</v>
      </c>
      <c r="AC229" s="261">
        <v>20</v>
      </c>
      <c r="AD229" s="261">
        <v>0</v>
      </c>
      <c r="AE229" s="261">
        <v>0</v>
      </c>
      <c r="AF229" s="629">
        <v>32</v>
      </c>
      <c r="AG229" s="629">
        <f t="shared" si="20"/>
        <v>0</v>
      </c>
      <c r="AH229" s="660">
        <f t="shared" si="18"/>
        <v>32</v>
      </c>
      <c r="AI229" s="661">
        <f t="shared" si="19"/>
        <v>34.24</v>
      </c>
      <c r="AJ229" s="662"/>
    </row>
    <row r="230" spans="1:36" s="263" customFormat="1">
      <c r="A230" s="659">
        <v>30</v>
      </c>
      <c r="B230" s="260" t="s">
        <v>8</v>
      </c>
      <c r="C230" s="260" t="s">
        <v>1644</v>
      </c>
      <c r="D230" s="260" t="s">
        <v>1586</v>
      </c>
      <c r="E230" s="260" t="s">
        <v>200</v>
      </c>
      <c r="F230" s="260" t="s">
        <v>1165</v>
      </c>
      <c r="G230" s="260"/>
      <c r="H230" s="260" t="s">
        <v>1166</v>
      </c>
      <c r="I230" s="260" t="s">
        <v>1167</v>
      </c>
      <c r="J230" s="260" t="s">
        <v>108</v>
      </c>
      <c r="K230" s="260" t="s">
        <v>194</v>
      </c>
      <c r="L230" s="260" t="s">
        <v>1180</v>
      </c>
      <c r="M230" s="260" t="s">
        <v>113</v>
      </c>
      <c r="N230" s="260" t="s">
        <v>1278</v>
      </c>
      <c r="O230" s="260" t="s">
        <v>1169</v>
      </c>
      <c r="P230" s="260"/>
      <c r="Q230" s="260"/>
      <c r="R230" s="260"/>
      <c r="S230" s="260" t="s">
        <v>1170</v>
      </c>
      <c r="T230" s="260"/>
      <c r="U230" s="260" t="s">
        <v>1645</v>
      </c>
      <c r="V230" s="260" t="s">
        <v>68</v>
      </c>
      <c r="W230" s="260" t="s">
        <v>68</v>
      </c>
      <c r="X230" s="260" t="s">
        <v>68</v>
      </c>
      <c r="Y230" s="260" t="s">
        <v>68</v>
      </c>
      <c r="Z230" s="260" t="s">
        <v>69</v>
      </c>
      <c r="AA230" s="260"/>
      <c r="AB230" s="260">
        <v>10000000011</v>
      </c>
      <c r="AC230" s="261">
        <v>20</v>
      </c>
      <c r="AD230" s="261">
        <v>0</v>
      </c>
      <c r="AE230" s="261">
        <v>0</v>
      </c>
      <c r="AF230" s="629">
        <v>32</v>
      </c>
      <c r="AG230" s="629">
        <f t="shared" si="20"/>
        <v>0</v>
      </c>
      <c r="AH230" s="660">
        <f t="shared" si="18"/>
        <v>32</v>
      </c>
      <c r="AI230" s="661">
        <f t="shared" si="19"/>
        <v>34.24</v>
      </c>
      <c r="AJ230" s="662"/>
    </row>
    <row r="231" spans="1:36" s="263" customFormat="1">
      <c r="A231" s="659">
        <v>31</v>
      </c>
      <c r="B231" s="260" t="s">
        <v>8</v>
      </c>
      <c r="C231" s="260" t="s">
        <v>1646</v>
      </c>
      <c r="D231" s="260" t="s">
        <v>1586</v>
      </c>
      <c r="E231" s="260" t="s">
        <v>200</v>
      </c>
      <c r="F231" s="260" t="s">
        <v>1165</v>
      </c>
      <c r="G231" s="260"/>
      <c r="H231" s="260" t="s">
        <v>1166</v>
      </c>
      <c r="I231" s="260" t="s">
        <v>1167</v>
      </c>
      <c r="J231" s="260" t="s">
        <v>108</v>
      </c>
      <c r="K231" s="260" t="s">
        <v>194</v>
      </c>
      <c r="L231" s="260" t="s">
        <v>1180</v>
      </c>
      <c r="M231" s="260" t="s">
        <v>113</v>
      </c>
      <c r="N231" s="260" t="s">
        <v>1278</v>
      </c>
      <c r="O231" s="260" t="s">
        <v>1169</v>
      </c>
      <c r="P231" s="260"/>
      <c r="Q231" s="260"/>
      <c r="R231" s="260"/>
      <c r="S231" s="260" t="s">
        <v>1170</v>
      </c>
      <c r="T231" s="260"/>
      <c r="U231" s="260" t="s">
        <v>1647</v>
      </c>
      <c r="V231" s="260" t="s">
        <v>68</v>
      </c>
      <c r="W231" s="260" t="s">
        <v>68</v>
      </c>
      <c r="X231" s="260" t="s">
        <v>68</v>
      </c>
      <c r="Y231" s="260" t="s">
        <v>68</v>
      </c>
      <c r="Z231" s="260" t="s">
        <v>69</v>
      </c>
      <c r="AA231" s="260"/>
      <c r="AB231" s="260">
        <v>10000000011</v>
      </c>
      <c r="AC231" s="261">
        <v>20</v>
      </c>
      <c r="AD231" s="261">
        <v>0</v>
      </c>
      <c r="AE231" s="261">
        <v>0</v>
      </c>
      <c r="AF231" s="629">
        <v>32</v>
      </c>
      <c r="AG231" s="629">
        <f t="shared" si="20"/>
        <v>0</v>
      </c>
      <c r="AH231" s="660">
        <f t="shared" si="18"/>
        <v>32</v>
      </c>
      <c r="AI231" s="661">
        <f t="shared" si="19"/>
        <v>34.24</v>
      </c>
      <c r="AJ231" s="662"/>
    </row>
    <row r="232" spans="1:36" s="263" customFormat="1">
      <c r="A232" s="659">
        <v>32</v>
      </c>
      <c r="B232" s="260" t="s">
        <v>8</v>
      </c>
      <c r="C232" s="260" t="s">
        <v>1648</v>
      </c>
      <c r="D232" s="260" t="s">
        <v>1586</v>
      </c>
      <c r="E232" s="260" t="s">
        <v>200</v>
      </c>
      <c r="F232" s="260" t="s">
        <v>1165</v>
      </c>
      <c r="G232" s="260"/>
      <c r="H232" s="260" t="s">
        <v>1166</v>
      </c>
      <c r="I232" s="260" t="s">
        <v>1167</v>
      </c>
      <c r="J232" s="260" t="s">
        <v>108</v>
      </c>
      <c r="K232" s="260" t="s">
        <v>194</v>
      </c>
      <c r="L232" s="260" t="s">
        <v>1180</v>
      </c>
      <c r="M232" s="260" t="s">
        <v>113</v>
      </c>
      <c r="N232" s="260" t="s">
        <v>1278</v>
      </c>
      <c r="O232" s="260" t="s">
        <v>1169</v>
      </c>
      <c r="P232" s="260"/>
      <c r="Q232" s="260"/>
      <c r="R232" s="260"/>
      <c r="S232" s="260" t="s">
        <v>1170</v>
      </c>
      <c r="T232" s="260"/>
      <c r="U232" s="260" t="s">
        <v>1649</v>
      </c>
      <c r="V232" s="260" t="s">
        <v>68</v>
      </c>
      <c r="W232" s="260" t="s">
        <v>68</v>
      </c>
      <c r="X232" s="260" t="s">
        <v>68</v>
      </c>
      <c r="Y232" s="260" t="s">
        <v>68</v>
      </c>
      <c r="Z232" s="260" t="s">
        <v>69</v>
      </c>
      <c r="AA232" s="260"/>
      <c r="AB232" s="260">
        <v>10000000011</v>
      </c>
      <c r="AC232" s="261">
        <v>20</v>
      </c>
      <c r="AD232" s="261">
        <v>0</v>
      </c>
      <c r="AE232" s="261">
        <v>0</v>
      </c>
      <c r="AF232" s="629">
        <v>32</v>
      </c>
      <c r="AG232" s="629">
        <f t="shared" si="20"/>
        <v>0</v>
      </c>
      <c r="AH232" s="660">
        <f t="shared" si="18"/>
        <v>32</v>
      </c>
      <c r="AI232" s="661">
        <f t="shared" si="19"/>
        <v>34.24</v>
      </c>
      <c r="AJ232" s="662"/>
    </row>
    <row r="233" spans="1:36" s="263" customFormat="1">
      <c r="A233" s="659">
        <v>33</v>
      </c>
      <c r="B233" s="260" t="s">
        <v>8</v>
      </c>
      <c r="C233" s="260" t="s">
        <v>1650</v>
      </c>
      <c r="D233" s="260" t="s">
        <v>1586</v>
      </c>
      <c r="E233" s="260" t="s">
        <v>200</v>
      </c>
      <c r="F233" s="260" t="s">
        <v>1165</v>
      </c>
      <c r="G233" s="260"/>
      <c r="H233" s="260" t="s">
        <v>1166</v>
      </c>
      <c r="I233" s="260" t="s">
        <v>1167</v>
      </c>
      <c r="J233" s="260" t="s">
        <v>108</v>
      </c>
      <c r="K233" s="260" t="s">
        <v>194</v>
      </c>
      <c r="L233" s="260" t="s">
        <v>1180</v>
      </c>
      <c r="M233" s="260" t="s">
        <v>113</v>
      </c>
      <c r="N233" s="260" t="s">
        <v>1278</v>
      </c>
      <c r="O233" s="260" t="s">
        <v>1169</v>
      </c>
      <c r="P233" s="260"/>
      <c r="Q233" s="260"/>
      <c r="R233" s="260"/>
      <c r="S233" s="260" t="s">
        <v>1170</v>
      </c>
      <c r="T233" s="260"/>
      <c r="U233" s="260" t="s">
        <v>1651</v>
      </c>
      <c r="V233" s="260" t="s">
        <v>68</v>
      </c>
      <c r="W233" s="260" t="s">
        <v>68</v>
      </c>
      <c r="X233" s="260" t="s">
        <v>68</v>
      </c>
      <c r="Y233" s="260" t="s">
        <v>68</v>
      </c>
      <c r="Z233" s="260" t="s">
        <v>69</v>
      </c>
      <c r="AA233" s="260"/>
      <c r="AB233" s="260">
        <v>10000000011</v>
      </c>
      <c r="AC233" s="261">
        <v>20</v>
      </c>
      <c r="AD233" s="261">
        <v>0</v>
      </c>
      <c r="AE233" s="261">
        <v>0</v>
      </c>
      <c r="AF233" s="629">
        <v>32</v>
      </c>
      <c r="AG233" s="629">
        <f t="shared" si="20"/>
        <v>0</v>
      </c>
      <c r="AH233" s="660">
        <f t="shared" ref="AH233:AH257" si="21">AF233-AG233</f>
        <v>32</v>
      </c>
      <c r="AI233" s="661">
        <f t="shared" si="19"/>
        <v>34.24</v>
      </c>
      <c r="AJ233" s="662"/>
    </row>
    <row r="234" spans="1:36" s="263" customFormat="1">
      <c r="A234" s="659">
        <v>34</v>
      </c>
      <c r="B234" s="260" t="s">
        <v>8</v>
      </c>
      <c r="C234" s="260" t="s">
        <v>1652</v>
      </c>
      <c r="D234" s="260" t="s">
        <v>1586</v>
      </c>
      <c r="E234" s="260" t="s">
        <v>200</v>
      </c>
      <c r="F234" s="260" t="s">
        <v>1165</v>
      </c>
      <c r="G234" s="260"/>
      <c r="H234" s="260" t="s">
        <v>1166</v>
      </c>
      <c r="I234" s="260" t="s">
        <v>1167</v>
      </c>
      <c r="J234" s="260" t="s">
        <v>108</v>
      </c>
      <c r="K234" s="260" t="s">
        <v>194</v>
      </c>
      <c r="L234" s="260" t="s">
        <v>1180</v>
      </c>
      <c r="M234" s="260" t="s">
        <v>113</v>
      </c>
      <c r="N234" s="260" t="s">
        <v>1278</v>
      </c>
      <c r="O234" s="260" t="s">
        <v>1169</v>
      </c>
      <c r="P234" s="260"/>
      <c r="Q234" s="260"/>
      <c r="R234" s="260"/>
      <c r="S234" s="260" t="s">
        <v>1170</v>
      </c>
      <c r="T234" s="260"/>
      <c r="U234" s="260" t="s">
        <v>1653</v>
      </c>
      <c r="V234" s="260" t="s">
        <v>68</v>
      </c>
      <c r="W234" s="260" t="s">
        <v>68</v>
      </c>
      <c r="X234" s="260" t="s">
        <v>68</v>
      </c>
      <c r="Y234" s="260" t="s">
        <v>68</v>
      </c>
      <c r="Z234" s="260" t="s">
        <v>69</v>
      </c>
      <c r="AA234" s="260"/>
      <c r="AB234" s="260">
        <v>10000000011</v>
      </c>
      <c r="AC234" s="261">
        <v>20</v>
      </c>
      <c r="AD234" s="261">
        <v>0</v>
      </c>
      <c r="AE234" s="261">
        <v>0</v>
      </c>
      <c r="AF234" s="629">
        <v>32</v>
      </c>
      <c r="AG234" s="629">
        <f t="shared" si="20"/>
        <v>0</v>
      </c>
      <c r="AH234" s="660">
        <f t="shared" si="21"/>
        <v>32</v>
      </c>
      <c r="AI234" s="661">
        <f t="shared" si="19"/>
        <v>34.24</v>
      </c>
      <c r="AJ234" s="662"/>
    </row>
    <row r="235" spans="1:36" s="263" customFormat="1">
      <c r="A235" s="659">
        <v>35</v>
      </c>
      <c r="B235" s="260" t="s">
        <v>8</v>
      </c>
      <c r="C235" s="260" t="s">
        <v>1654</v>
      </c>
      <c r="D235" s="260" t="s">
        <v>1586</v>
      </c>
      <c r="E235" s="260" t="s">
        <v>200</v>
      </c>
      <c r="F235" s="260" t="s">
        <v>1165</v>
      </c>
      <c r="G235" s="260"/>
      <c r="H235" s="260" t="s">
        <v>1166</v>
      </c>
      <c r="I235" s="260" t="s">
        <v>1167</v>
      </c>
      <c r="J235" s="260" t="s">
        <v>108</v>
      </c>
      <c r="K235" s="260" t="s">
        <v>194</v>
      </c>
      <c r="L235" s="260" t="s">
        <v>1180</v>
      </c>
      <c r="M235" s="260" t="s">
        <v>113</v>
      </c>
      <c r="N235" s="260" t="s">
        <v>1278</v>
      </c>
      <c r="O235" s="260" t="s">
        <v>1169</v>
      </c>
      <c r="P235" s="260"/>
      <c r="Q235" s="260"/>
      <c r="R235" s="260"/>
      <c r="S235" s="260" t="s">
        <v>1170</v>
      </c>
      <c r="T235" s="260"/>
      <c r="U235" s="260" t="s">
        <v>1655</v>
      </c>
      <c r="V235" s="260" t="s">
        <v>68</v>
      </c>
      <c r="W235" s="260" t="s">
        <v>68</v>
      </c>
      <c r="X235" s="260" t="s">
        <v>68</v>
      </c>
      <c r="Y235" s="260" t="s">
        <v>68</v>
      </c>
      <c r="Z235" s="260" t="s">
        <v>69</v>
      </c>
      <c r="AA235" s="260"/>
      <c r="AB235" s="260">
        <v>10000000011</v>
      </c>
      <c r="AC235" s="261">
        <v>20</v>
      </c>
      <c r="AD235" s="261">
        <v>0</v>
      </c>
      <c r="AE235" s="261">
        <v>0</v>
      </c>
      <c r="AF235" s="629">
        <v>32</v>
      </c>
      <c r="AG235" s="629">
        <f t="shared" si="20"/>
        <v>0</v>
      </c>
      <c r="AH235" s="660">
        <f t="shared" si="21"/>
        <v>32</v>
      </c>
      <c r="AI235" s="661">
        <f t="shared" si="19"/>
        <v>34.24</v>
      </c>
      <c r="AJ235" s="662"/>
    </row>
    <row r="236" spans="1:36" s="263" customFormat="1">
      <c r="A236" s="659">
        <v>36</v>
      </c>
      <c r="B236" s="260" t="s">
        <v>8</v>
      </c>
      <c r="C236" s="260" t="s">
        <v>1656</v>
      </c>
      <c r="D236" s="260" t="s">
        <v>1586</v>
      </c>
      <c r="E236" s="260" t="s">
        <v>200</v>
      </c>
      <c r="F236" s="260" t="s">
        <v>1165</v>
      </c>
      <c r="G236" s="260"/>
      <c r="H236" s="260" t="s">
        <v>1166</v>
      </c>
      <c r="I236" s="260" t="s">
        <v>1167</v>
      </c>
      <c r="J236" s="260" t="s">
        <v>108</v>
      </c>
      <c r="K236" s="260" t="s">
        <v>194</v>
      </c>
      <c r="L236" s="260" t="s">
        <v>1180</v>
      </c>
      <c r="M236" s="260" t="s">
        <v>113</v>
      </c>
      <c r="N236" s="260" t="s">
        <v>1278</v>
      </c>
      <c r="O236" s="260" t="s">
        <v>1169</v>
      </c>
      <c r="P236" s="260"/>
      <c r="Q236" s="260"/>
      <c r="R236" s="260"/>
      <c r="S236" s="260" t="s">
        <v>1170</v>
      </c>
      <c r="T236" s="260"/>
      <c r="U236" s="260" t="s">
        <v>1657</v>
      </c>
      <c r="V236" s="260" t="s">
        <v>68</v>
      </c>
      <c r="W236" s="260" t="s">
        <v>68</v>
      </c>
      <c r="X236" s="260" t="s">
        <v>68</v>
      </c>
      <c r="Y236" s="260" t="s">
        <v>68</v>
      </c>
      <c r="Z236" s="260" t="s">
        <v>69</v>
      </c>
      <c r="AA236" s="260"/>
      <c r="AB236" s="260">
        <v>10000000011</v>
      </c>
      <c r="AC236" s="261">
        <v>20</v>
      </c>
      <c r="AD236" s="261">
        <v>0</v>
      </c>
      <c r="AE236" s="261">
        <v>0</v>
      </c>
      <c r="AF236" s="629">
        <v>32</v>
      </c>
      <c r="AG236" s="629">
        <f t="shared" si="20"/>
        <v>0</v>
      </c>
      <c r="AH236" s="660">
        <f t="shared" si="21"/>
        <v>32</v>
      </c>
      <c r="AI236" s="661">
        <f t="shared" si="19"/>
        <v>34.24</v>
      </c>
      <c r="AJ236" s="662"/>
    </row>
    <row r="237" spans="1:36" s="263" customFormat="1">
      <c r="A237" s="659">
        <v>37</v>
      </c>
      <c r="B237" s="260" t="s">
        <v>8</v>
      </c>
      <c r="C237" s="260" t="s">
        <v>1658</v>
      </c>
      <c r="D237" s="260" t="s">
        <v>1586</v>
      </c>
      <c r="E237" s="260" t="s">
        <v>200</v>
      </c>
      <c r="F237" s="260" t="s">
        <v>1165</v>
      </c>
      <c r="G237" s="260"/>
      <c r="H237" s="260" t="s">
        <v>1166</v>
      </c>
      <c r="I237" s="260" t="s">
        <v>1167</v>
      </c>
      <c r="J237" s="260" t="s">
        <v>108</v>
      </c>
      <c r="K237" s="260" t="s">
        <v>194</v>
      </c>
      <c r="L237" s="260" t="s">
        <v>1180</v>
      </c>
      <c r="M237" s="260" t="s">
        <v>113</v>
      </c>
      <c r="N237" s="260" t="s">
        <v>1278</v>
      </c>
      <c r="O237" s="260" t="s">
        <v>1169</v>
      </c>
      <c r="P237" s="260"/>
      <c r="Q237" s="260"/>
      <c r="R237" s="260"/>
      <c r="S237" s="260" t="s">
        <v>1170</v>
      </c>
      <c r="T237" s="260"/>
      <c r="U237" s="260" t="s">
        <v>1659</v>
      </c>
      <c r="V237" s="260" t="s">
        <v>68</v>
      </c>
      <c r="W237" s="260" t="s">
        <v>68</v>
      </c>
      <c r="X237" s="260" t="s">
        <v>68</v>
      </c>
      <c r="Y237" s="260" t="s">
        <v>68</v>
      </c>
      <c r="Z237" s="260" t="s">
        <v>69</v>
      </c>
      <c r="AA237" s="260"/>
      <c r="AB237" s="260">
        <v>10000000011</v>
      </c>
      <c r="AC237" s="261">
        <v>20</v>
      </c>
      <c r="AD237" s="261">
        <v>0</v>
      </c>
      <c r="AE237" s="261">
        <v>0</v>
      </c>
      <c r="AF237" s="629">
        <v>32</v>
      </c>
      <c r="AG237" s="629">
        <f t="shared" si="20"/>
        <v>0</v>
      </c>
      <c r="AH237" s="660">
        <f t="shared" si="21"/>
        <v>32</v>
      </c>
      <c r="AI237" s="661">
        <f t="shared" si="19"/>
        <v>34.24</v>
      </c>
      <c r="AJ237" s="662"/>
    </row>
    <row r="238" spans="1:36" s="263" customFormat="1">
      <c r="A238" s="659">
        <v>38</v>
      </c>
      <c r="B238" s="260" t="s">
        <v>8</v>
      </c>
      <c r="C238" s="260" t="s">
        <v>1660</v>
      </c>
      <c r="D238" s="260" t="s">
        <v>1586</v>
      </c>
      <c r="E238" s="260" t="s">
        <v>200</v>
      </c>
      <c r="F238" s="260" t="s">
        <v>1165</v>
      </c>
      <c r="G238" s="260"/>
      <c r="H238" s="260" t="s">
        <v>1166</v>
      </c>
      <c r="I238" s="260" t="s">
        <v>1167</v>
      </c>
      <c r="J238" s="260" t="s">
        <v>108</v>
      </c>
      <c r="K238" s="260" t="s">
        <v>194</v>
      </c>
      <c r="L238" s="260" t="s">
        <v>1180</v>
      </c>
      <c r="M238" s="260" t="s">
        <v>113</v>
      </c>
      <c r="N238" s="260" t="s">
        <v>1278</v>
      </c>
      <c r="O238" s="260" t="s">
        <v>1169</v>
      </c>
      <c r="P238" s="260"/>
      <c r="Q238" s="260"/>
      <c r="R238" s="260"/>
      <c r="S238" s="260" t="s">
        <v>1170</v>
      </c>
      <c r="T238" s="260"/>
      <c r="U238" s="260" t="s">
        <v>1661</v>
      </c>
      <c r="V238" s="260" t="s">
        <v>68</v>
      </c>
      <c r="W238" s="260" t="s">
        <v>68</v>
      </c>
      <c r="X238" s="260" t="s">
        <v>68</v>
      </c>
      <c r="Y238" s="260" t="s">
        <v>68</v>
      </c>
      <c r="Z238" s="260" t="s">
        <v>69</v>
      </c>
      <c r="AA238" s="260"/>
      <c r="AB238" s="260">
        <v>10000000011</v>
      </c>
      <c r="AC238" s="261">
        <v>20</v>
      </c>
      <c r="AD238" s="261">
        <v>0</v>
      </c>
      <c r="AE238" s="261">
        <v>0</v>
      </c>
      <c r="AF238" s="629">
        <v>32</v>
      </c>
      <c r="AG238" s="629">
        <f t="shared" si="20"/>
        <v>0</v>
      </c>
      <c r="AH238" s="660">
        <f t="shared" si="21"/>
        <v>32</v>
      </c>
      <c r="AI238" s="661">
        <f t="shared" si="19"/>
        <v>34.24</v>
      </c>
      <c r="AJ238" s="662"/>
    </row>
    <row r="239" spans="1:36" s="263" customFormat="1">
      <c r="A239" s="659">
        <v>39</v>
      </c>
      <c r="B239" s="260" t="s">
        <v>8</v>
      </c>
      <c r="C239" s="260" t="s">
        <v>1662</v>
      </c>
      <c r="D239" s="260" t="s">
        <v>1586</v>
      </c>
      <c r="E239" s="260" t="s">
        <v>200</v>
      </c>
      <c r="F239" s="260" t="s">
        <v>1165</v>
      </c>
      <c r="G239" s="260"/>
      <c r="H239" s="260" t="s">
        <v>1166</v>
      </c>
      <c r="I239" s="260" t="s">
        <v>1167</v>
      </c>
      <c r="J239" s="260" t="s">
        <v>108</v>
      </c>
      <c r="K239" s="260" t="s">
        <v>194</v>
      </c>
      <c r="L239" s="260" t="s">
        <v>1180</v>
      </c>
      <c r="M239" s="260" t="s">
        <v>113</v>
      </c>
      <c r="N239" s="260" t="s">
        <v>1278</v>
      </c>
      <c r="O239" s="260" t="s">
        <v>1169</v>
      </c>
      <c r="P239" s="260"/>
      <c r="Q239" s="260"/>
      <c r="R239" s="260"/>
      <c r="S239" s="260" t="s">
        <v>1170</v>
      </c>
      <c r="T239" s="260"/>
      <c r="U239" s="260" t="s">
        <v>1663</v>
      </c>
      <c r="V239" s="260" t="s">
        <v>68</v>
      </c>
      <c r="W239" s="260" t="s">
        <v>68</v>
      </c>
      <c r="X239" s="260" t="s">
        <v>68</v>
      </c>
      <c r="Y239" s="260" t="s">
        <v>68</v>
      </c>
      <c r="Z239" s="260" t="s">
        <v>69</v>
      </c>
      <c r="AA239" s="260"/>
      <c r="AB239" s="260">
        <v>10000000011</v>
      </c>
      <c r="AC239" s="261">
        <v>20</v>
      </c>
      <c r="AD239" s="261">
        <v>0</v>
      </c>
      <c r="AE239" s="261">
        <v>0</v>
      </c>
      <c r="AF239" s="629">
        <v>32</v>
      </c>
      <c r="AG239" s="629">
        <f t="shared" si="20"/>
        <v>0</v>
      </c>
      <c r="AH239" s="660">
        <f t="shared" si="21"/>
        <v>32</v>
      </c>
      <c r="AI239" s="661">
        <f t="shared" si="19"/>
        <v>34.24</v>
      </c>
      <c r="AJ239" s="662"/>
    </row>
    <row r="240" spans="1:36" s="263" customFormat="1">
      <c r="A240" s="659">
        <v>40</v>
      </c>
      <c r="B240" s="260" t="s">
        <v>8</v>
      </c>
      <c r="C240" s="260" t="s">
        <v>1664</v>
      </c>
      <c r="D240" s="260" t="s">
        <v>1586</v>
      </c>
      <c r="E240" s="260" t="s">
        <v>200</v>
      </c>
      <c r="F240" s="260" t="s">
        <v>1165</v>
      </c>
      <c r="G240" s="260"/>
      <c r="H240" s="260" t="s">
        <v>1166</v>
      </c>
      <c r="I240" s="260" t="s">
        <v>1167</v>
      </c>
      <c r="J240" s="260" t="s">
        <v>108</v>
      </c>
      <c r="K240" s="260" t="s">
        <v>194</v>
      </c>
      <c r="L240" s="260" t="s">
        <v>1180</v>
      </c>
      <c r="M240" s="260" t="s">
        <v>113</v>
      </c>
      <c r="N240" s="260" t="s">
        <v>1278</v>
      </c>
      <c r="O240" s="260" t="s">
        <v>1169</v>
      </c>
      <c r="P240" s="260"/>
      <c r="Q240" s="260"/>
      <c r="R240" s="260"/>
      <c r="S240" s="260" t="s">
        <v>1170</v>
      </c>
      <c r="T240" s="260"/>
      <c r="U240" s="260" t="s">
        <v>1665</v>
      </c>
      <c r="V240" s="260" t="s">
        <v>68</v>
      </c>
      <c r="W240" s="260" t="s">
        <v>68</v>
      </c>
      <c r="X240" s="260" t="s">
        <v>68</v>
      </c>
      <c r="Y240" s="260" t="s">
        <v>68</v>
      </c>
      <c r="Z240" s="260" t="s">
        <v>69</v>
      </c>
      <c r="AA240" s="260"/>
      <c r="AB240" s="260">
        <v>10000000011</v>
      </c>
      <c r="AC240" s="261">
        <v>20</v>
      </c>
      <c r="AD240" s="261">
        <v>0</v>
      </c>
      <c r="AE240" s="261">
        <v>0</v>
      </c>
      <c r="AF240" s="629">
        <v>32</v>
      </c>
      <c r="AG240" s="629">
        <f t="shared" si="20"/>
        <v>0</v>
      </c>
      <c r="AH240" s="660">
        <f t="shared" si="21"/>
        <v>32</v>
      </c>
      <c r="AI240" s="661">
        <f t="shared" si="19"/>
        <v>34.24</v>
      </c>
      <c r="AJ240" s="662"/>
    </row>
    <row r="241" spans="1:36" s="263" customFormat="1">
      <c r="A241" s="659">
        <v>41</v>
      </c>
      <c r="B241" s="260" t="s">
        <v>8</v>
      </c>
      <c r="C241" s="260" t="s">
        <v>1666</v>
      </c>
      <c r="D241" s="260" t="s">
        <v>1586</v>
      </c>
      <c r="E241" s="260" t="s">
        <v>200</v>
      </c>
      <c r="F241" s="260" t="s">
        <v>1165</v>
      </c>
      <c r="G241" s="260"/>
      <c r="H241" s="260" t="s">
        <v>1166</v>
      </c>
      <c r="I241" s="260" t="s">
        <v>1167</v>
      </c>
      <c r="J241" s="260" t="s">
        <v>108</v>
      </c>
      <c r="K241" s="260" t="s">
        <v>194</v>
      </c>
      <c r="L241" s="260" t="s">
        <v>1180</v>
      </c>
      <c r="M241" s="260" t="s">
        <v>113</v>
      </c>
      <c r="N241" s="260" t="s">
        <v>1278</v>
      </c>
      <c r="O241" s="260" t="s">
        <v>1169</v>
      </c>
      <c r="P241" s="260"/>
      <c r="Q241" s="260"/>
      <c r="R241" s="260"/>
      <c r="S241" s="260" t="s">
        <v>1170</v>
      </c>
      <c r="T241" s="260"/>
      <c r="U241" s="260" t="s">
        <v>1667</v>
      </c>
      <c r="V241" s="260" t="s">
        <v>68</v>
      </c>
      <c r="W241" s="260" t="s">
        <v>68</v>
      </c>
      <c r="X241" s="260" t="s">
        <v>68</v>
      </c>
      <c r="Y241" s="260" t="s">
        <v>68</v>
      </c>
      <c r="Z241" s="260" t="s">
        <v>69</v>
      </c>
      <c r="AA241" s="260"/>
      <c r="AB241" s="260">
        <v>10000000011</v>
      </c>
      <c r="AC241" s="261">
        <v>20</v>
      </c>
      <c r="AD241" s="261">
        <v>0</v>
      </c>
      <c r="AE241" s="261">
        <v>0</v>
      </c>
      <c r="AF241" s="629">
        <v>32</v>
      </c>
      <c r="AG241" s="629">
        <f t="shared" si="20"/>
        <v>0</v>
      </c>
      <c r="AH241" s="660">
        <f t="shared" si="21"/>
        <v>32</v>
      </c>
      <c r="AI241" s="661">
        <f t="shared" si="19"/>
        <v>34.24</v>
      </c>
      <c r="AJ241" s="662"/>
    </row>
    <row r="242" spans="1:36" s="263" customFormat="1">
      <c r="A242" s="659">
        <v>42</v>
      </c>
      <c r="B242" s="260" t="s">
        <v>8</v>
      </c>
      <c r="C242" s="260" t="s">
        <v>1668</v>
      </c>
      <c r="D242" s="260" t="s">
        <v>1586</v>
      </c>
      <c r="E242" s="260" t="s">
        <v>200</v>
      </c>
      <c r="F242" s="260" t="s">
        <v>1165</v>
      </c>
      <c r="G242" s="260"/>
      <c r="H242" s="260" t="s">
        <v>1166</v>
      </c>
      <c r="I242" s="260" t="s">
        <v>1167</v>
      </c>
      <c r="J242" s="260" t="s">
        <v>108</v>
      </c>
      <c r="K242" s="260" t="s">
        <v>194</v>
      </c>
      <c r="L242" s="260" t="s">
        <v>1180</v>
      </c>
      <c r="M242" s="260" t="s">
        <v>113</v>
      </c>
      <c r="N242" s="260" t="s">
        <v>1278</v>
      </c>
      <c r="O242" s="260" t="s">
        <v>1169</v>
      </c>
      <c r="P242" s="260"/>
      <c r="Q242" s="260"/>
      <c r="R242" s="260"/>
      <c r="S242" s="260" t="s">
        <v>1170</v>
      </c>
      <c r="T242" s="260"/>
      <c r="U242" s="260" t="s">
        <v>1669</v>
      </c>
      <c r="V242" s="260" t="s">
        <v>68</v>
      </c>
      <c r="W242" s="260" t="s">
        <v>68</v>
      </c>
      <c r="X242" s="260" t="s">
        <v>68</v>
      </c>
      <c r="Y242" s="260" t="s">
        <v>68</v>
      </c>
      <c r="Z242" s="260" t="s">
        <v>69</v>
      </c>
      <c r="AA242" s="260"/>
      <c r="AB242" s="260">
        <v>10000000011</v>
      </c>
      <c r="AC242" s="261">
        <v>20</v>
      </c>
      <c r="AD242" s="261">
        <v>0</v>
      </c>
      <c r="AE242" s="261">
        <v>0</v>
      </c>
      <c r="AF242" s="629">
        <v>32</v>
      </c>
      <c r="AG242" s="629">
        <f t="shared" si="20"/>
        <v>0</v>
      </c>
      <c r="AH242" s="660">
        <f t="shared" si="21"/>
        <v>32</v>
      </c>
      <c r="AI242" s="661">
        <f t="shared" si="19"/>
        <v>34.24</v>
      </c>
      <c r="AJ242" s="662"/>
    </row>
    <row r="243" spans="1:36" s="263" customFormat="1">
      <c r="A243" s="659">
        <v>43</v>
      </c>
      <c r="B243" s="260" t="s">
        <v>8</v>
      </c>
      <c r="C243" s="260" t="s">
        <v>1670</v>
      </c>
      <c r="D243" s="260" t="s">
        <v>1586</v>
      </c>
      <c r="E243" s="260" t="s">
        <v>200</v>
      </c>
      <c r="F243" s="260" t="s">
        <v>1165</v>
      </c>
      <c r="G243" s="260"/>
      <c r="H243" s="260" t="s">
        <v>1166</v>
      </c>
      <c r="I243" s="260" t="s">
        <v>1167</v>
      </c>
      <c r="J243" s="260" t="s">
        <v>108</v>
      </c>
      <c r="K243" s="260" t="s">
        <v>194</v>
      </c>
      <c r="L243" s="260" t="s">
        <v>1180</v>
      </c>
      <c r="M243" s="260" t="s">
        <v>113</v>
      </c>
      <c r="N243" s="260" t="s">
        <v>1278</v>
      </c>
      <c r="O243" s="260" t="s">
        <v>1169</v>
      </c>
      <c r="P243" s="260"/>
      <c r="Q243" s="260"/>
      <c r="R243" s="260"/>
      <c r="S243" s="260" t="s">
        <v>1170</v>
      </c>
      <c r="T243" s="260"/>
      <c r="U243" s="260" t="s">
        <v>1671</v>
      </c>
      <c r="V243" s="260" t="s">
        <v>68</v>
      </c>
      <c r="W243" s="260" t="s">
        <v>68</v>
      </c>
      <c r="X243" s="260" t="s">
        <v>68</v>
      </c>
      <c r="Y243" s="260" t="s">
        <v>68</v>
      </c>
      <c r="Z243" s="260" t="s">
        <v>69</v>
      </c>
      <c r="AA243" s="260"/>
      <c r="AB243" s="260">
        <v>10000000011</v>
      </c>
      <c r="AC243" s="261">
        <v>20</v>
      </c>
      <c r="AD243" s="261">
        <v>0</v>
      </c>
      <c r="AE243" s="261">
        <v>0</v>
      </c>
      <c r="AF243" s="629">
        <v>32</v>
      </c>
      <c r="AG243" s="629">
        <f t="shared" si="20"/>
        <v>0</v>
      </c>
      <c r="AH243" s="660">
        <f t="shared" si="21"/>
        <v>32</v>
      </c>
      <c r="AI243" s="661">
        <f t="shared" si="19"/>
        <v>34.24</v>
      </c>
      <c r="AJ243" s="662"/>
    </row>
    <row r="244" spans="1:36" s="263" customFormat="1">
      <c r="A244" s="659">
        <v>44</v>
      </c>
      <c r="B244" s="260" t="s">
        <v>8</v>
      </c>
      <c r="C244" s="260" t="s">
        <v>1672</v>
      </c>
      <c r="D244" s="260" t="s">
        <v>1586</v>
      </c>
      <c r="E244" s="260" t="s">
        <v>200</v>
      </c>
      <c r="F244" s="260" t="s">
        <v>1165</v>
      </c>
      <c r="G244" s="260"/>
      <c r="H244" s="260" t="s">
        <v>1166</v>
      </c>
      <c r="I244" s="260" t="s">
        <v>1167</v>
      </c>
      <c r="J244" s="260" t="s">
        <v>108</v>
      </c>
      <c r="K244" s="260" t="s">
        <v>194</v>
      </c>
      <c r="L244" s="260" t="s">
        <v>1180</v>
      </c>
      <c r="M244" s="260" t="s">
        <v>113</v>
      </c>
      <c r="N244" s="260" t="s">
        <v>1278</v>
      </c>
      <c r="O244" s="260" t="s">
        <v>1169</v>
      </c>
      <c r="P244" s="260"/>
      <c r="Q244" s="260"/>
      <c r="R244" s="260"/>
      <c r="S244" s="260" t="s">
        <v>1170</v>
      </c>
      <c r="T244" s="260"/>
      <c r="U244" s="260" t="s">
        <v>1673</v>
      </c>
      <c r="V244" s="260" t="s">
        <v>68</v>
      </c>
      <c r="W244" s="260" t="s">
        <v>68</v>
      </c>
      <c r="X244" s="260" t="s">
        <v>68</v>
      </c>
      <c r="Y244" s="260" t="s">
        <v>68</v>
      </c>
      <c r="Z244" s="260" t="s">
        <v>69</v>
      </c>
      <c r="AA244" s="260"/>
      <c r="AB244" s="260">
        <v>10000000011</v>
      </c>
      <c r="AC244" s="261">
        <v>20</v>
      </c>
      <c r="AD244" s="261">
        <v>0</v>
      </c>
      <c r="AE244" s="261">
        <v>0</v>
      </c>
      <c r="AF244" s="629">
        <v>32</v>
      </c>
      <c r="AG244" s="629">
        <f t="shared" si="20"/>
        <v>0</v>
      </c>
      <c r="AH244" s="660">
        <f t="shared" si="21"/>
        <v>32</v>
      </c>
      <c r="AI244" s="661">
        <f t="shared" si="19"/>
        <v>34.24</v>
      </c>
      <c r="AJ244" s="662"/>
    </row>
    <row r="245" spans="1:36" s="263" customFormat="1">
      <c r="A245" s="659">
        <v>45</v>
      </c>
      <c r="B245" s="260" t="s">
        <v>8</v>
      </c>
      <c r="C245" s="260" t="s">
        <v>1674</v>
      </c>
      <c r="D245" s="260" t="s">
        <v>1586</v>
      </c>
      <c r="E245" s="260" t="s">
        <v>200</v>
      </c>
      <c r="F245" s="260" t="s">
        <v>1165</v>
      </c>
      <c r="G245" s="260"/>
      <c r="H245" s="260" t="s">
        <v>1166</v>
      </c>
      <c r="I245" s="260" t="s">
        <v>1167</v>
      </c>
      <c r="J245" s="260" t="s">
        <v>108</v>
      </c>
      <c r="K245" s="260" t="s">
        <v>194</v>
      </c>
      <c r="L245" s="260" t="s">
        <v>1180</v>
      </c>
      <c r="M245" s="260" t="s">
        <v>113</v>
      </c>
      <c r="N245" s="260" t="s">
        <v>1278</v>
      </c>
      <c r="O245" s="260" t="s">
        <v>1169</v>
      </c>
      <c r="P245" s="260"/>
      <c r="Q245" s="260"/>
      <c r="R245" s="260"/>
      <c r="S245" s="260" t="s">
        <v>1170</v>
      </c>
      <c r="T245" s="260"/>
      <c r="U245" s="260" t="s">
        <v>1675</v>
      </c>
      <c r="V245" s="260" t="s">
        <v>68</v>
      </c>
      <c r="W245" s="260" t="s">
        <v>68</v>
      </c>
      <c r="X245" s="260" t="s">
        <v>68</v>
      </c>
      <c r="Y245" s="260" t="s">
        <v>68</v>
      </c>
      <c r="Z245" s="260" t="s">
        <v>69</v>
      </c>
      <c r="AA245" s="260"/>
      <c r="AB245" s="260">
        <v>10000000011</v>
      </c>
      <c r="AC245" s="261">
        <v>20</v>
      </c>
      <c r="AD245" s="261">
        <v>0</v>
      </c>
      <c r="AE245" s="261">
        <v>0</v>
      </c>
      <c r="AF245" s="629">
        <v>32</v>
      </c>
      <c r="AG245" s="629">
        <f t="shared" si="20"/>
        <v>0</v>
      </c>
      <c r="AH245" s="660">
        <f t="shared" si="21"/>
        <v>32</v>
      </c>
      <c r="AI245" s="661">
        <f t="shared" si="19"/>
        <v>34.24</v>
      </c>
      <c r="AJ245" s="662"/>
    </row>
    <row r="246" spans="1:36" s="263" customFormat="1">
      <c r="A246" s="659">
        <v>46</v>
      </c>
      <c r="B246" s="260" t="s">
        <v>8</v>
      </c>
      <c r="C246" s="260" t="s">
        <v>1676</v>
      </c>
      <c r="D246" s="260" t="s">
        <v>1586</v>
      </c>
      <c r="E246" s="260" t="s">
        <v>200</v>
      </c>
      <c r="F246" s="260" t="s">
        <v>1165</v>
      </c>
      <c r="G246" s="260"/>
      <c r="H246" s="260" t="s">
        <v>1166</v>
      </c>
      <c r="I246" s="260" t="s">
        <v>1167</v>
      </c>
      <c r="J246" s="260" t="s">
        <v>108</v>
      </c>
      <c r="K246" s="260" t="s">
        <v>194</v>
      </c>
      <c r="L246" s="260" t="s">
        <v>1180</v>
      </c>
      <c r="M246" s="260" t="s">
        <v>113</v>
      </c>
      <c r="N246" s="260" t="s">
        <v>1278</v>
      </c>
      <c r="O246" s="260" t="s">
        <v>1169</v>
      </c>
      <c r="P246" s="260"/>
      <c r="Q246" s="260"/>
      <c r="R246" s="260"/>
      <c r="S246" s="260" t="s">
        <v>1170</v>
      </c>
      <c r="T246" s="260"/>
      <c r="U246" s="260" t="s">
        <v>1677</v>
      </c>
      <c r="V246" s="260" t="s">
        <v>68</v>
      </c>
      <c r="W246" s="260" t="s">
        <v>68</v>
      </c>
      <c r="X246" s="260" t="s">
        <v>68</v>
      </c>
      <c r="Y246" s="260" t="s">
        <v>68</v>
      </c>
      <c r="Z246" s="260" t="s">
        <v>69</v>
      </c>
      <c r="AA246" s="260"/>
      <c r="AB246" s="260">
        <v>10000000011</v>
      </c>
      <c r="AC246" s="261">
        <v>20</v>
      </c>
      <c r="AD246" s="261">
        <v>0</v>
      </c>
      <c r="AE246" s="261">
        <v>0</v>
      </c>
      <c r="AF246" s="629">
        <v>32</v>
      </c>
      <c r="AG246" s="629">
        <f t="shared" si="20"/>
        <v>0</v>
      </c>
      <c r="AH246" s="660">
        <f t="shared" si="21"/>
        <v>32</v>
      </c>
      <c r="AI246" s="661">
        <f t="shared" si="19"/>
        <v>34.24</v>
      </c>
      <c r="AJ246" s="662"/>
    </row>
    <row r="247" spans="1:36" s="263" customFormat="1">
      <c r="A247" s="659">
        <v>47</v>
      </c>
      <c r="B247" s="260" t="s">
        <v>8</v>
      </c>
      <c r="C247" s="260" t="s">
        <v>1678</v>
      </c>
      <c r="D247" s="260" t="s">
        <v>1586</v>
      </c>
      <c r="E247" s="260" t="s">
        <v>200</v>
      </c>
      <c r="F247" s="260" t="s">
        <v>1165</v>
      </c>
      <c r="G247" s="260"/>
      <c r="H247" s="260" t="s">
        <v>1166</v>
      </c>
      <c r="I247" s="260" t="s">
        <v>1167</v>
      </c>
      <c r="J247" s="260" t="s">
        <v>108</v>
      </c>
      <c r="K247" s="260" t="s">
        <v>194</v>
      </c>
      <c r="L247" s="260" t="s">
        <v>1180</v>
      </c>
      <c r="M247" s="260" t="s">
        <v>113</v>
      </c>
      <c r="N247" s="260" t="s">
        <v>1278</v>
      </c>
      <c r="O247" s="260" t="s">
        <v>1169</v>
      </c>
      <c r="P247" s="260"/>
      <c r="Q247" s="260"/>
      <c r="R247" s="260"/>
      <c r="S247" s="260" t="s">
        <v>1170</v>
      </c>
      <c r="T247" s="260"/>
      <c r="U247" s="260" t="s">
        <v>1679</v>
      </c>
      <c r="V247" s="260" t="s">
        <v>68</v>
      </c>
      <c r="W247" s="260" t="s">
        <v>68</v>
      </c>
      <c r="X247" s="260" t="s">
        <v>68</v>
      </c>
      <c r="Y247" s="260" t="s">
        <v>68</v>
      </c>
      <c r="Z247" s="260" t="s">
        <v>69</v>
      </c>
      <c r="AA247" s="260"/>
      <c r="AB247" s="260">
        <v>10000000011</v>
      </c>
      <c r="AC247" s="261">
        <v>20</v>
      </c>
      <c r="AD247" s="261">
        <v>0</v>
      </c>
      <c r="AE247" s="261">
        <v>0</v>
      </c>
      <c r="AF247" s="629">
        <v>32</v>
      </c>
      <c r="AG247" s="629">
        <f t="shared" si="20"/>
        <v>0</v>
      </c>
      <c r="AH247" s="660">
        <f t="shared" si="21"/>
        <v>32</v>
      </c>
      <c r="AI247" s="661">
        <f t="shared" si="19"/>
        <v>34.24</v>
      </c>
      <c r="AJ247" s="662"/>
    </row>
    <row r="248" spans="1:36" s="263" customFormat="1">
      <c r="A248" s="659">
        <v>48</v>
      </c>
      <c r="B248" s="260" t="s">
        <v>8</v>
      </c>
      <c r="C248" s="260" t="s">
        <v>1680</v>
      </c>
      <c r="D248" s="260" t="s">
        <v>1586</v>
      </c>
      <c r="E248" s="260" t="s">
        <v>200</v>
      </c>
      <c r="F248" s="260" t="s">
        <v>1165</v>
      </c>
      <c r="G248" s="260"/>
      <c r="H248" s="260" t="s">
        <v>1166</v>
      </c>
      <c r="I248" s="260" t="s">
        <v>1167</v>
      </c>
      <c r="J248" s="260" t="s">
        <v>108</v>
      </c>
      <c r="K248" s="260" t="s">
        <v>194</v>
      </c>
      <c r="L248" s="260" t="s">
        <v>1180</v>
      </c>
      <c r="M248" s="260" t="s">
        <v>113</v>
      </c>
      <c r="N248" s="260" t="s">
        <v>1278</v>
      </c>
      <c r="O248" s="260" t="s">
        <v>1169</v>
      </c>
      <c r="P248" s="260"/>
      <c r="Q248" s="260"/>
      <c r="R248" s="260"/>
      <c r="S248" s="260" t="s">
        <v>1170</v>
      </c>
      <c r="T248" s="260"/>
      <c r="U248" s="260" t="s">
        <v>1681</v>
      </c>
      <c r="V248" s="260" t="s">
        <v>68</v>
      </c>
      <c r="W248" s="260" t="s">
        <v>68</v>
      </c>
      <c r="X248" s="260" t="s">
        <v>68</v>
      </c>
      <c r="Y248" s="260" t="s">
        <v>68</v>
      </c>
      <c r="Z248" s="260" t="s">
        <v>69</v>
      </c>
      <c r="AA248" s="260"/>
      <c r="AB248" s="260">
        <v>10000000011</v>
      </c>
      <c r="AC248" s="261">
        <v>20</v>
      </c>
      <c r="AD248" s="261">
        <v>0</v>
      </c>
      <c r="AE248" s="261">
        <v>0</v>
      </c>
      <c r="AF248" s="629">
        <v>32</v>
      </c>
      <c r="AG248" s="629">
        <f t="shared" si="20"/>
        <v>0</v>
      </c>
      <c r="AH248" s="660">
        <f t="shared" si="21"/>
        <v>32</v>
      </c>
      <c r="AI248" s="661">
        <f t="shared" si="19"/>
        <v>34.24</v>
      </c>
      <c r="AJ248" s="662"/>
    </row>
    <row r="249" spans="1:36" s="263" customFormat="1">
      <c r="A249" s="659">
        <v>49</v>
      </c>
      <c r="B249" s="260" t="s">
        <v>8</v>
      </c>
      <c r="C249" s="260" t="s">
        <v>1682</v>
      </c>
      <c r="D249" s="260" t="s">
        <v>1586</v>
      </c>
      <c r="E249" s="260" t="s">
        <v>200</v>
      </c>
      <c r="F249" s="260" t="s">
        <v>1165</v>
      </c>
      <c r="G249" s="260"/>
      <c r="H249" s="260" t="s">
        <v>1166</v>
      </c>
      <c r="I249" s="260" t="s">
        <v>1167</v>
      </c>
      <c r="J249" s="260" t="s">
        <v>108</v>
      </c>
      <c r="K249" s="260" t="s">
        <v>194</v>
      </c>
      <c r="L249" s="260" t="s">
        <v>1180</v>
      </c>
      <c r="M249" s="260" t="s">
        <v>113</v>
      </c>
      <c r="N249" s="260" t="s">
        <v>1278</v>
      </c>
      <c r="O249" s="260" t="s">
        <v>1169</v>
      </c>
      <c r="P249" s="260"/>
      <c r="Q249" s="260"/>
      <c r="R249" s="260"/>
      <c r="S249" s="260" t="s">
        <v>1170</v>
      </c>
      <c r="T249" s="260"/>
      <c r="U249" s="260" t="s">
        <v>1683</v>
      </c>
      <c r="V249" s="260" t="s">
        <v>68</v>
      </c>
      <c r="W249" s="260" t="s">
        <v>68</v>
      </c>
      <c r="X249" s="260" t="s">
        <v>68</v>
      </c>
      <c r="Y249" s="260" t="s">
        <v>68</v>
      </c>
      <c r="Z249" s="260" t="s">
        <v>69</v>
      </c>
      <c r="AA249" s="260"/>
      <c r="AB249" s="260">
        <v>10000000011</v>
      </c>
      <c r="AC249" s="261">
        <v>20</v>
      </c>
      <c r="AD249" s="261">
        <v>0</v>
      </c>
      <c r="AE249" s="261">
        <v>0</v>
      </c>
      <c r="AF249" s="629">
        <v>32</v>
      </c>
      <c r="AG249" s="629">
        <f t="shared" si="20"/>
        <v>0</v>
      </c>
      <c r="AH249" s="660">
        <f t="shared" si="21"/>
        <v>32</v>
      </c>
      <c r="AI249" s="661">
        <f t="shared" si="19"/>
        <v>34.24</v>
      </c>
      <c r="AJ249" s="662"/>
    </row>
    <row r="250" spans="1:36" s="263" customFormat="1">
      <c r="A250" s="659">
        <v>50</v>
      </c>
      <c r="B250" s="260" t="s">
        <v>8</v>
      </c>
      <c r="C250" s="260" t="s">
        <v>1684</v>
      </c>
      <c r="D250" s="260" t="s">
        <v>1586</v>
      </c>
      <c r="E250" s="260" t="s">
        <v>200</v>
      </c>
      <c r="F250" s="260" t="s">
        <v>1165</v>
      </c>
      <c r="G250" s="260"/>
      <c r="H250" s="260" t="s">
        <v>1166</v>
      </c>
      <c r="I250" s="260" t="s">
        <v>1167</v>
      </c>
      <c r="J250" s="260" t="s">
        <v>108</v>
      </c>
      <c r="K250" s="260" t="s">
        <v>194</v>
      </c>
      <c r="L250" s="260" t="s">
        <v>1180</v>
      </c>
      <c r="M250" s="260" t="s">
        <v>113</v>
      </c>
      <c r="N250" s="260" t="s">
        <v>1278</v>
      </c>
      <c r="O250" s="260" t="s">
        <v>1169</v>
      </c>
      <c r="P250" s="260"/>
      <c r="Q250" s="260"/>
      <c r="R250" s="260"/>
      <c r="S250" s="260" t="s">
        <v>1170</v>
      </c>
      <c r="T250" s="260"/>
      <c r="U250" s="260" t="s">
        <v>1685</v>
      </c>
      <c r="V250" s="260" t="s">
        <v>68</v>
      </c>
      <c r="W250" s="260" t="s">
        <v>68</v>
      </c>
      <c r="X250" s="260" t="s">
        <v>68</v>
      </c>
      <c r="Y250" s="260" t="s">
        <v>68</v>
      </c>
      <c r="Z250" s="260" t="s">
        <v>69</v>
      </c>
      <c r="AA250" s="260"/>
      <c r="AB250" s="260">
        <v>10000000011</v>
      </c>
      <c r="AC250" s="261">
        <v>20</v>
      </c>
      <c r="AD250" s="261">
        <v>0</v>
      </c>
      <c r="AE250" s="261">
        <v>0</v>
      </c>
      <c r="AF250" s="629">
        <v>32</v>
      </c>
      <c r="AG250" s="629">
        <f t="shared" si="20"/>
        <v>0</v>
      </c>
      <c r="AH250" s="660">
        <f t="shared" si="21"/>
        <v>32</v>
      </c>
      <c r="AI250" s="661">
        <f t="shared" si="19"/>
        <v>34.24</v>
      </c>
      <c r="AJ250" s="662"/>
    </row>
    <row r="251" spans="1:36" s="263" customFormat="1">
      <c r="A251" s="659">
        <v>51</v>
      </c>
      <c r="B251" s="260" t="s">
        <v>8</v>
      </c>
      <c r="C251" s="260" t="s">
        <v>1686</v>
      </c>
      <c r="D251" s="260" t="s">
        <v>1586</v>
      </c>
      <c r="E251" s="260" t="s">
        <v>200</v>
      </c>
      <c r="F251" s="260" t="s">
        <v>1165</v>
      </c>
      <c r="G251" s="260"/>
      <c r="H251" s="260" t="s">
        <v>1166</v>
      </c>
      <c r="I251" s="260" t="s">
        <v>1167</v>
      </c>
      <c r="J251" s="260" t="s">
        <v>108</v>
      </c>
      <c r="K251" s="260" t="s">
        <v>194</v>
      </c>
      <c r="L251" s="260" t="s">
        <v>1180</v>
      </c>
      <c r="M251" s="260" t="s">
        <v>113</v>
      </c>
      <c r="N251" s="260" t="s">
        <v>1278</v>
      </c>
      <c r="O251" s="260" t="s">
        <v>1169</v>
      </c>
      <c r="P251" s="260"/>
      <c r="Q251" s="260"/>
      <c r="R251" s="260"/>
      <c r="S251" s="260" t="s">
        <v>1170</v>
      </c>
      <c r="T251" s="260"/>
      <c r="U251" s="260" t="s">
        <v>1687</v>
      </c>
      <c r="V251" s="260" t="s">
        <v>68</v>
      </c>
      <c r="W251" s="260" t="s">
        <v>68</v>
      </c>
      <c r="X251" s="260" t="s">
        <v>68</v>
      </c>
      <c r="Y251" s="260" t="s">
        <v>68</v>
      </c>
      <c r="Z251" s="260" t="s">
        <v>69</v>
      </c>
      <c r="AA251" s="260"/>
      <c r="AB251" s="260">
        <v>10000000011</v>
      </c>
      <c r="AC251" s="261">
        <v>20</v>
      </c>
      <c r="AD251" s="261">
        <v>0</v>
      </c>
      <c r="AE251" s="261">
        <v>0</v>
      </c>
      <c r="AF251" s="629">
        <v>32</v>
      </c>
      <c r="AG251" s="629">
        <f t="shared" si="20"/>
        <v>0</v>
      </c>
      <c r="AH251" s="660">
        <f t="shared" si="21"/>
        <v>32</v>
      </c>
      <c r="AI251" s="661">
        <f t="shared" si="19"/>
        <v>34.24</v>
      </c>
      <c r="AJ251" s="662"/>
    </row>
    <row r="252" spans="1:36" s="263" customFormat="1">
      <c r="A252" s="659">
        <v>52</v>
      </c>
      <c r="B252" s="260" t="s">
        <v>8</v>
      </c>
      <c r="C252" s="260" t="s">
        <v>1688</v>
      </c>
      <c r="D252" s="260" t="s">
        <v>1586</v>
      </c>
      <c r="E252" s="260" t="s">
        <v>200</v>
      </c>
      <c r="F252" s="260" t="s">
        <v>1165</v>
      </c>
      <c r="G252" s="260"/>
      <c r="H252" s="260" t="s">
        <v>1166</v>
      </c>
      <c r="I252" s="260" t="s">
        <v>1167</v>
      </c>
      <c r="J252" s="260" t="s">
        <v>108</v>
      </c>
      <c r="K252" s="260" t="s">
        <v>194</v>
      </c>
      <c r="L252" s="260" t="s">
        <v>1180</v>
      </c>
      <c r="M252" s="260" t="s">
        <v>113</v>
      </c>
      <c r="N252" s="260" t="s">
        <v>1278</v>
      </c>
      <c r="O252" s="260" t="s">
        <v>1169</v>
      </c>
      <c r="P252" s="260"/>
      <c r="Q252" s="260"/>
      <c r="R252" s="260"/>
      <c r="S252" s="260" t="s">
        <v>1170</v>
      </c>
      <c r="T252" s="260"/>
      <c r="U252" s="260" t="s">
        <v>1689</v>
      </c>
      <c r="V252" s="260" t="s">
        <v>68</v>
      </c>
      <c r="W252" s="260" t="s">
        <v>68</v>
      </c>
      <c r="X252" s="260" t="s">
        <v>68</v>
      </c>
      <c r="Y252" s="260" t="s">
        <v>68</v>
      </c>
      <c r="Z252" s="260" t="s">
        <v>69</v>
      </c>
      <c r="AA252" s="260"/>
      <c r="AB252" s="260">
        <v>10000000011</v>
      </c>
      <c r="AC252" s="261">
        <v>20</v>
      </c>
      <c r="AD252" s="261">
        <v>0</v>
      </c>
      <c r="AE252" s="261">
        <v>0</v>
      </c>
      <c r="AF252" s="629">
        <v>32</v>
      </c>
      <c r="AG252" s="629">
        <f t="shared" si="20"/>
        <v>0</v>
      </c>
      <c r="AH252" s="660">
        <f t="shared" si="21"/>
        <v>32</v>
      </c>
      <c r="AI252" s="661">
        <f t="shared" si="19"/>
        <v>34.24</v>
      </c>
      <c r="AJ252" s="662"/>
    </row>
    <row r="253" spans="1:36" s="263" customFormat="1">
      <c r="A253" s="659">
        <v>53</v>
      </c>
      <c r="B253" s="260" t="s">
        <v>8</v>
      </c>
      <c r="C253" s="260" t="s">
        <v>1690</v>
      </c>
      <c r="D253" s="260" t="s">
        <v>1586</v>
      </c>
      <c r="E253" s="260" t="s">
        <v>200</v>
      </c>
      <c r="F253" s="260" t="s">
        <v>1409</v>
      </c>
      <c r="G253" s="260"/>
      <c r="H253" s="260" t="s">
        <v>1174</v>
      </c>
      <c r="I253" s="260">
        <v>1000</v>
      </c>
      <c r="J253" s="260" t="s">
        <v>108</v>
      </c>
      <c r="K253" s="260" t="s">
        <v>437</v>
      </c>
      <c r="L253" s="260" t="s">
        <v>1191</v>
      </c>
      <c r="M253" s="260" t="s">
        <v>113</v>
      </c>
      <c r="N253" s="260" t="s">
        <v>401</v>
      </c>
      <c r="O253" s="260" t="s">
        <v>1169</v>
      </c>
      <c r="P253" s="260"/>
      <c r="Q253" s="260"/>
      <c r="R253" s="260"/>
      <c r="S253" s="260" t="s">
        <v>1410</v>
      </c>
      <c r="T253" s="260"/>
      <c r="U253" s="260" t="s">
        <v>1691</v>
      </c>
      <c r="V253" s="260" t="s">
        <v>68</v>
      </c>
      <c r="W253" s="260" t="s">
        <v>68</v>
      </c>
      <c r="X253" s="260" t="s">
        <v>68</v>
      </c>
      <c r="Y253" s="260" t="s">
        <v>68</v>
      </c>
      <c r="Z253" s="260" t="s">
        <v>69</v>
      </c>
      <c r="AA253" s="260"/>
      <c r="AB253" s="260">
        <v>10000000011</v>
      </c>
      <c r="AC253" s="261">
        <v>20</v>
      </c>
      <c r="AD253" s="261">
        <v>0</v>
      </c>
      <c r="AE253" s="261">
        <v>0</v>
      </c>
      <c r="AF253" s="629">
        <v>32</v>
      </c>
      <c r="AG253" s="629">
        <f t="shared" si="20"/>
        <v>0</v>
      </c>
      <c r="AH253" s="660">
        <f t="shared" si="21"/>
        <v>32</v>
      </c>
      <c r="AI253" s="661">
        <f t="shared" si="19"/>
        <v>34.24</v>
      </c>
      <c r="AJ253" s="662"/>
    </row>
    <row r="254" spans="1:36" s="263" customFormat="1">
      <c r="A254" s="659">
        <v>54</v>
      </c>
      <c r="B254" s="260" t="s">
        <v>8</v>
      </c>
      <c r="C254" s="260" t="s">
        <v>1692</v>
      </c>
      <c r="D254" s="260" t="s">
        <v>1586</v>
      </c>
      <c r="E254" s="260" t="s">
        <v>200</v>
      </c>
      <c r="F254" s="260" t="s">
        <v>1409</v>
      </c>
      <c r="G254" s="260"/>
      <c r="H254" s="260" t="s">
        <v>1174</v>
      </c>
      <c r="I254" s="260">
        <v>1000</v>
      </c>
      <c r="J254" s="260" t="s">
        <v>121</v>
      </c>
      <c r="K254" s="260" t="s">
        <v>437</v>
      </c>
      <c r="L254" s="260" t="s">
        <v>1191</v>
      </c>
      <c r="M254" s="260" t="s">
        <v>113</v>
      </c>
      <c r="N254" s="260" t="s">
        <v>401</v>
      </c>
      <c r="O254" s="260" t="s">
        <v>1169</v>
      </c>
      <c r="P254" s="260"/>
      <c r="Q254" s="260"/>
      <c r="R254" s="260"/>
      <c r="S254" s="260" t="s">
        <v>1410</v>
      </c>
      <c r="T254" s="260"/>
      <c r="U254" s="260" t="s">
        <v>1693</v>
      </c>
      <c r="V254" s="260" t="s">
        <v>68</v>
      </c>
      <c r="W254" s="260" t="s">
        <v>68</v>
      </c>
      <c r="X254" s="260" t="s">
        <v>68</v>
      </c>
      <c r="Y254" s="260" t="s">
        <v>68</v>
      </c>
      <c r="Z254" s="260" t="s">
        <v>69</v>
      </c>
      <c r="AA254" s="260"/>
      <c r="AB254" s="260">
        <v>10000000011</v>
      </c>
      <c r="AC254" s="261">
        <v>20</v>
      </c>
      <c r="AD254" s="261">
        <v>8</v>
      </c>
      <c r="AE254" s="261">
        <v>0</v>
      </c>
      <c r="AF254" s="629">
        <v>44.800000000000004</v>
      </c>
      <c r="AG254" s="629">
        <f t="shared" si="20"/>
        <v>0</v>
      </c>
      <c r="AH254" s="660">
        <f t="shared" si="21"/>
        <v>44.800000000000004</v>
      </c>
      <c r="AI254" s="661">
        <f t="shared" si="19"/>
        <v>47.936000000000007</v>
      </c>
      <c r="AJ254" s="662"/>
    </row>
    <row r="255" spans="1:36" s="263" customFormat="1">
      <c r="A255" s="659">
        <v>55</v>
      </c>
      <c r="B255" s="260" t="s">
        <v>8</v>
      </c>
      <c r="C255" s="260" t="s">
        <v>1694</v>
      </c>
      <c r="D255" s="260" t="s">
        <v>1586</v>
      </c>
      <c r="E255" s="260" t="s">
        <v>200</v>
      </c>
      <c r="F255" s="260" t="s">
        <v>1409</v>
      </c>
      <c r="G255" s="260"/>
      <c r="H255" s="260" t="s">
        <v>1174</v>
      </c>
      <c r="I255" s="260">
        <v>1000</v>
      </c>
      <c r="J255" s="260" t="s">
        <v>121</v>
      </c>
      <c r="K255" s="260" t="s">
        <v>437</v>
      </c>
      <c r="L255" s="260" t="s">
        <v>1191</v>
      </c>
      <c r="M255" s="260" t="s">
        <v>113</v>
      </c>
      <c r="N255" s="260" t="s">
        <v>401</v>
      </c>
      <c r="O255" s="260" t="s">
        <v>1169</v>
      </c>
      <c r="P255" s="260"/>
      <c r="Q255" s="260"/>
      <c r="R255" s="260"/>
      <c r="S255" s="260" t="s">
        <v>1410</v>
      </c>
      <c r="T255" s="260"/>
      <c r="U255" s="260" t="s">
        <v>1695</v>
      </c>
      <c r="V255" s="260" t="s">
        <v>68</v>
      </c>
      <c r="W255" s="260" t="s">
        <v>68</v>
      </c>
      <c r="X255" s="260" t="s">
        <v>68</v>
      </c>
      <c r="Y255" s="260" t="s">
        <v>68</v>
      </c>
      <c r="Z255" s="260" t="s">
        <v>69</v>
      </c>
      <c r="AA255" s="260"/>
      <c r="AB255" s="260">
        <v>10000000011</v>
      </c>
      <c r="AC255" s="261">
        <v>20</v>
      </c>
      <c r="AD255" s="261">
        <v>8</v>
      </c>
      <c r="AE255" s="261">
        <v>0</v>
      </c>
      <c r="AF255" s="629">
        <v>44.800000000000004</v>
      </c>
      <c r="AG255" s="629">
        <f t="shared" si="20"/>
        <v>0</v>
      </c>
      <c r="AH255" s="660">
        <f t="shared" si="21"/>
        <v>44.800000000000004</v>
      </c>
      <c r="AI255" s="661">
        <f t="shared" si="19"/>
        <v>47.936000000000007</v>
      </c>
      <c r="AJ255" s="662"/>
    </row>
    <row r="256" spans="1:36" s="263" customFormat="1">
      <c r="A256" s="659">
        <v>56</v>
      </c>
      <c r="B256" s="260" t="s">
        <v>8</v>
      </c>
      <c r="C256" s="260" t="s">
        <v>1696</v>
      </c>
      <c r="D256" s="260" t="s">
        <v>1586</v>
      </c>
      <c r="E256" s="260" t="s">
        <v>200</v>
      </c>
      <c r="F256" s="260" t="s">
        <v>1409</v>
      </c>
      <c r="G256" s="260"/>
      <c r="H256" s="260" t="s">
        <v>1174</v>
      </c>
      <c r="I256" s="260">
        <v>1000</v>
      </c>
      <c r="J256" s="260" t="s">
        <v>121</v>
      </c>
      <c r="K256" s="260" t="s">
        <v>437</v>
      </c>
      <c r="L256" s="260" t="s">
        <v>1191</v>
      </c>
      <c r="M256" s="260" t="s">
        <v>113</v>
      </c>
      <c r="N256" s="260" t="s">
        <v>401</v>
      </c>
      <c r="O256" s="260" t="s">
        <v>1169</v>
      </c>
      <c r="P256" s="260"/>
      <c r="Q256" s="260"/>
      <c r="R256" s="260"/>
      <c r="S256" s="260" t="s">
        <v>1410</v>
      </c>
      <c r="T256" s="260"/>
      <c r="U256" s="260" t="s">
        <v>1697</v>
      </c>
      <c r="V256" s="260" t="s">
        <v>68</v>
      </c>
      <c r="W256" s="260" t="s">
        <v>68</v>
      </c>
      <c r="X256" s="260" t="s">
        <v>68</v>
      </c>
      <c r="Y256" s="260" t="s">
        <v>68</v>
      </c>
      <c r="Z256" s="260" t="s">
        <v>69</v>
      </c>
      <c r="AA256" s="260"/>
      <c r="AB256" s="260">
        <v>10000000011</v>
      </c>
      <c r="AC256" s="261">
        <v>20</v>
      </c>
      <c r="AD256" s="261">
        <v>8</v>
      </c>
      <c r="AE256" s="261">
        <v>0</v>
      </c>
      <c r="AF256" s="629">
        <v>44.800000000000004</v>
      </c>
      <c r="AG256" s="629">
        <f t="shared" si="20"/>
        <v>0</v>
      </c>
      <c r="AH256" s="660">
        <f t="shared" si="21"/>
        <v>44.800000000000004</v>
      </c>
      <c r="AI256" s="661">
        <f t="shared" si="19"/>
        <v>47.936000000000007</v>
      </c>
      <c r="AJ256" s="662"/>
    </row>
    <row r="257" spans="1:37" s="670" customFormat="1" ht="15.75" thickBot="1">
      <c r="A257" s="663">
        <v>57</v>
      </c>
      <c r="B257" s="664" t="s">
        <v>8</v>
      </c>
      <c r="C257" s="664" t="s">
        <v>1698</v>
      </c>
      <c r="D257" s="664" t="s">
        <v>1586</v>
      </c>
      <c r="E257" s="664" t="s">
        <v>200</v>
      </c>
      <c r="F257" s="664" t="s">
        <v>1409</v>
      </c>
      <c r="G257" s="664"/>
      <c r="H257" s="664" t="s">
        <v>1174</v>
      </c>
      <c r="I257" s="664">
        <v>1000</v>
      </c>
      <c r="J257" s="664" t="s">
        <v>121</v>
      </c>
      <c r="K257" s="664" t="s">
        <v>437</v>
      </c>
      <c r="L257" s="664" t="s">
        <v>1191</v>
      </c>
      <c r="M257" s="664" t="s">
        <v>113</v>
      </c>
      <c r="N257" s="664" t="s">
        <v>401</v>
      </c>
      <c r="O257" s="664" t="s">
        <v>1169</v>
      </c>
      <c r="P257" s="664"/>
      <c r="Q257" s="664"/>
      <c r="R257" s="664"/>
      <c r="S257" s="664" t="s">
        <v>1410</v>
      </c>
      <c r="T257" s="664"/>
      <c r="U257" s="664" t="s">
        <v>1699</v>
      </c>
      <c r="V257" s="664" t="s">
        <v>68</v>
      </c>
      <c r="W257" s="664" t="s">
        <v>68</v>
      </c>
      <c r="X257" s="664" t="s">
        <v>68</v>
      </c>
      <c r="Y257" s="664" t="s">
        <v>68</v>
      </c>
      <c r="Z257" s="664" t="s">
        <v>69</v>
      </c>
      <c r="AA257" s="664"/>
      <c r="AB257" s="664">
        <v>10000000011</v>
      </c>
      <c r="AC257" s="665">
        <v>20</v>
      </c>
      <c r="AD257" s="665">
        <v>8</v>
      </c>
      <c r="AE257" s="665">
        <v>0</v>
      </c>
      <c r="AF257" s="666">
        <v>44.800000000000004</v>
      </c>
      <c r="AG257" s="666">
        <f t="shared" si="20"/>
        <v>0</v>
      </c>
      <c r="AH257" s="667">
        <f t="shared" si="21"/>
        <v>44.800000000000004</v>
      </c>
      <c r="AI257" s="668">
        <f t="shared" si="19"/>
        <v>47.936000000000007</v>
      </c>
      <c r="AJ257" s="669"/>
    </row>
    <row r="258" spans="1:37" ht="15.75" thickBot="1">
      <c r="AH258" s="110"/>
    </row>
    <row r="259" spans="1:37" s="371" customFormat="1" ht="15.75" thickBot="1">
      <c r="A259" s="439" t="s">
        <v>22</v>
      </c>
      <c r="B259" s="366" t="s">
        <v>23</v>
      </c>
      <c r="C259" s="366" t="s">
        <v>24</v>
      </c>
      <c r="D259" s="366" t="s">
        <v>25</v>
      </c>
      <c r="E259" s="366" t="s">
        <v>26</v>
      </c>
      <c r="F259" s="366" t="s">
        <v>27</v>
      </c>
      <c r="G259" s="366" t="s">
        <v>28</v>
      </c>
      <c r="H259" s="366" t="s">
        <v>29</v>
      </c>
      <c r="I259" s="366" t="s">
        <v>30</v>
      </c>
      <c r="J259" s="366" t="s">
        <v>31</v>
      </c>
      <c r="K259" s="366" t="s">
        <v>32</v>
      </c>
      <c r="L259" s="366" t="s">
        <v>33</v>
      </c>
      <c r="M259" s="366" t="s">
        <v>34</v>
      </c>
      <c r="N259" s="366" t="s">
        <v>35</v>
      </c>
      <c r="O259" s="366" t="s">
        <v>36</v>
      </c>
      <c r="P259" s="366" t="s">
        <v>37</v>
      </c>
      <c r="Q259" s="366" t="s">
        <v>38</v>
      </c>
      <c r="R259" s="366" t="s">
        <v>39</v>
      </c>
      <c r="S259" s="366" t="s">
        <v>40</v>
      </c>
      <c r="T259" s="366" t="s">
        <v>41</v>
      </c>
      <c r="U259" s="366" t="s">
        <v>42</v>
      </c>
      <c r="V259" s="366" t="s">
        <v>43</v>
      </c>
      <c r="W259" s="366" t="s">
        <v>44</v>
      </c>
      <c r="X259" s="366" t="s">
        <v>45</v>
      </c>
      <c r="Y259" s="366" t="s">
        <v>46</v>
      </c>
      <c r="Z259" s="366" t="s">
        <v>47</v>
      </c>
      <c r="AA259" s="366" t="s">
        <v>48</v>
      </c>
      <c r="AB259" s="366" t="s">
        <v>49</v>
      </c>
      <c r="AC259" s="367" t="s">
        <v>50</v>
      </c>
      <c r="AD259" s="367" t="s">
        <v>51</v>
      </c>
      <c r="AE259" s="367" t="s">
        <v>52</v>
      </c>
      <c r="AF259" s="377" t="s">
        <v>53</v>
      </c>
      <c r="AG259" s="377" t="s">
        <v>54</v>
      </c>
      <c r="AH259" s="367" t="s">
        <v>55</v>
      </c>
      <c r="AI259" s="368" t="s">
        <v>56</v>
      </c>
      <c r="AJ259" s="369"/>
      <c r="AK259" s="370"/>
    </row>
    <row r="260" spans="1:37" s="409" customFormat="1">
      <c r="A260" s="404">
        <v>1</v>
      </c>
      <c r="B260" s="405" t="s">
        <v>8</v>
      </c>
      <c r="C260" s="405" t="s">
        <v>1700</v>
      </c>
      <c r="D260" s="405" t="s">
        <v>1701</v>
      </c>
      <c r="E260" s="405" t="s">
        <v>1090</v>
      </c>
      <c r="F260" s="405" t="s">
        <v>1481</v>
      </c>
      <c r="G260" s="405" t="s">
        <v>133</v>
      </c>
      <c r="H260" s="405" t="s">
        <v>1482</v>
      </c>
      <c r="I260" s="405" t="s">
        <v>1483</v>
      </c>
      <c r="J260" s="405" t="s">
        <v>73</v>
      </c>
      <c r="K260" s="405" t="s">
        <v>194</v>
      </c>
      <c r="L260" s="405">
        <v>4</v>
      </c>
      <c r="M260" s="405" t="s">
        <v>113</v>
      </c>
      <c r="N260" s="405" t="s">
        <v>113</v>
      </c>
      <c r="O260" s="405" t="s">
        <v>1169</v>
      </c>
      <c r="P260" s="405"/>
      <c r="Q260" s="405"/>
      <c r="R260" s="405" t="s">
        <v>133</v>
      </c>
      <c r="S260" s="405" t="s">
        <v>1484</v>
      </c>
      <c r="T260" s="405" t="s">
        <v>133</v>
      </c>
      <c r="U260" s="405" t="s">
        <v>1702</v>
      </c>
      <c r="V260" s="405" t="s">
        <v>68</v>
      </c>
      <c r="W260" s="405" t="s">
        <v>68</v>
      </c>
      <c r="X260" s="405" t="s">
        <v>68</v>
      </c>
      <c r="Y260" s="405" t="s">
        <v>68</v>
      </c>
      <c r="Z260" s="405" t="s">
        <v>69</v>
      </c>
      <c r="AA260" s="405" t="s">
        <v>133</v>
      </c>
      <c r="AB260" s="405" t="s">
        <v>141</v>
      </c>
      <c r="AC260" s="406">
        <v>20</v>
      </c>
      <c r="AD260" s="406">
        <v>0</v>
      </c>
      <c r="AE260" s="406">
        <v>0</v>
      </c>
      <c r="AF260" s="407">
        <v>32</v>
      </c>
      <c r="AG260" s="407">
        <f t="shared" ref="AG260:AG269" si="22">AF260*(1-(0.95^0*0.9^0*0.8^0*0.7^0*0.65^0*0.93^0*0.93^0*1^0))</f>
        <v>0</v>
      </c>
      <c r="AH260" s="408">
        <f t="shared" ref="AH260:AH269" si="23">AF260-AG260</f>
        <v>32</v>
      </c>
      <c r="AI260" s="434">
        <f>AF260*1.07</f>
        <v>34.24</v>
      </c>
      <c r="AJ260" s="410"/>
    </row>
    <row r="261" spans="1:37" s="409" customFormat="1">
      <c r="A261" s="404">
        <v>2</v>
      </c>
      <c r="B261" s="405" t="s">
        <v>8</v>
      </c>
      <c r="C261" s="405" t="s">
        <v>1703</v>
      </c>
      <c r="D261" s="405" t="s">
        <v>1701</v>
      </c>
      <c r="E261" s="405" t="s">
        <v>1090</v>
      </c>
      <c r="F261" s="405" t="s">
        <v>1481</v>
      </c>
      <c r="G261" s="405" t="s">
        <v>133</v>
      </c>
      <c r="H261" s="405" t="s">
        <v>1482</v>
      </c>
      <c r="I261" s="405" t="s">
        <v>1483</v>
      </c>
      <c r="J261" s="405" t="s">
        <v>73</v>
      </c>
      <c r="K261" s="405" t="s">
        <v>194</v>
      </c>
      <c r="L261" s="405">
        <v>4</v>
      </c>
      <c r="M261" s="405" t="s">
        <v>113</v>
      </c>
      <c r="N261" s="405" t="s">
        <v>113</v>
      </c>
      <c r="O261" s="405" t="s">
        <v>1169</v>
      </c>
      <c r="P261" s="405"/>
      <c r="Q261" s="405"/>
      <c r="R261" s="405" t="s">
        <v>133</v>
      </c>
      <c r="S261" s="405" t="s">
        <v>1484</v>
      </c>
      <c r="T261" s="405" t="s">
        <v>133</v>
      </c>
      <c r="U261" s="405" t="s">
        <v>1704</v>
      </c>
      <c r="V261" s="405" t="s">
        <v>68</v>
      </c>
      <c r="W261" s="405" t="s">
        <v>68</v>
      </c>
      <c r="X261" s="405" t="s">
        <v>68</v>
      </c>
      <c r="Y261" s="405" t="s">
        <v>68</v>
      </c>
      <c r="Z261" s="405" t="s">
        <v>69</v>
      </c>
      <c r="AA261" s="405" t="s">
        <v>133</v>
      </c>
      <c r="AB261" s="405" t="s">
        <v>141</v>
      </c>
      <c r="AC261" s="406">
        <v>20</v>
      </c>
      <c r="AD261" s="406">
        <v>0</v>
      </c>
      <c r="AE261" s="406">
        <v>0</v>
      </c>
      <c r="AF261" s="407">
        <v>32</v>
      </c>
      <c r="AG261" s="407">
        <f t="shared" si="22"/>
        <v>0</v>
      </c>
      <c r="AH261" s="408">
        <f t="shared" si="23"/>
        <v>32</v>
      </c>
      <c r="AI261" s="434">
        <f t="shared" ref="AI261:AI269" si="24">AF261*1.07</f>
        <v>34.24</v>
      </c>
      <c r="AJ261" s="410"/>
    </row>
    <row r="262" spans="1:37" s="409" customFormat="1">
      <c r="A262" s="404">
        <v>3</v>
      </c>
      <c r="B262" s="405" t="s">
        <v>8</v>
      </c>
      <c r="C262" s="405" t="s">
        <v>1705</v>
      </c>
      <c r="D262" s="405" t="s">
        <v>1701</v>
      </c>
      <c r="E262" s="405" t="s">
        <v>1090</v>
      </c>
      <c r="F262" s="405" t="s">
        <v>1481</v>
      </c>
      <c r="G262" s="405" t="s">
        <v>133</v>
      </c>
      <c r="H262" s="405" t="s">
        <v>1482</v>
      </c>
      <c r="I262" s="405" t="s">
        <v>1483</v>
      </c>
      <c r="J262" s="405" t="s">
        <v>73</v>
      </c>
      <c r="K262" s="405" t="s">
        <v>194</v>
      </c>
      <c r="L262" s="405" t="s">
        <v>1706</v>
      </c>
      <c r="M262" s="405" t="s">
        <v>113</v>
      </c>
      <c r="N262" s="405" t="s">
        <v>113</v>
      </c>
      <c r="O262" s="405" t="s">
        <v>1169</v>
      </c>
      <c r="P262" s="405"/>
      <c r="Q262" s="405"/>
      <c r="R262" s="405" t="s">
        <v>133</v>
      </c>
      <c r="S262" s="405" t="s">
        <v>1484</v>
      </c>
      <c r="T262" s="405" t="s">
        <v>133</v>
      </c>
      <c r="U262" s="405" t="s">
        <v>1707</v>
      </c>
      <c r="V262" s="405" t="s">
        <v>68</v>
      </c>
      <c r="W262" s="405" t="s">
        <v>68</v>
      </c>
      <c r="X262" s="405" t="s">
        <v>68</v>
      </c>
      <c r="Y262" s="405" t="s">
        <v>68</v>
      </c>
      <c r="Z262" s="405" t="s">
        <v>69</v>
      </c>
      <c r="AA262" s="405" t="s">
        <v>133</v>
      </c>
      <c r="AB262" s="405" t="s">
        <v>141</v>
      </c>
      <c r="AC262" s="406">
        <v>20</v>
      </c>
      <c r="AD262" s="406">
        <v>0</v>
      </c>
      <c r="AE262" s="406">
        <v>0</v>
      </c>
      <c r="AF262" s="407">
        <v>32</v>
      </c>
      <c r="AG262" s="407">
        <f t="shared" si="22"/>
        <v>0</v>
      </c>
      <c r="AH262" s="408">
        <f t="shared" si="23"/>
        <v>32</v>
      </c>
      <c r="AI262" s="434">
        <f t="shared" si="24"/>
        <v>34.24</v>
      </c>
      <c r="AJ262" s="410"/>
    </row>
    <row r="263" spans="1:37" s="409" customFormat="1">
      <c r="A263" s="404">
        <v>4</v>
      </c>
      <c r="B263" s="405" t="s">
        <v>8</v>
      </c>
      <c r="C263" s="405" t="s">
        <v>1708</v>
      </c>
      <c r="D263" s="405" t="s">
        <v>1701</v>
      </c>
      <c r="E263" s="405" t="s">
        <v>1090</v>
      </c>
      <c r="F263" s="405" t="s">
        <v>1481</v>
      </c>
      <c r="G263" s="405" t="s">
        <v>133</v>
      </c>
      <c r="H263" s="405" t="s">
        <v>1482</v>
      </c>
      <c r="I263" s="405" t="s">
        <v>1483</v>
      </c>
      <c r="J263" s="405" t="s">
        <v>73</v>
      </c>
      <c r="K263" s="405" t="s">
        <v>194</v>
      </c>
      <c r="L263" s="405">
        <v>16</v>
      </c>
      <c r="M263" s="405" t="s">
        <v>113</v>
      </c>
      <c r="N263" s="405" t="s">
        <v>113</v>
      </c>
      <c r="O263" s="405" t="s">
        <v>1169</v>
      </c>
      <c r="P263" s="405"/>
      <c r="Q263" s="405"/>
      <c r="R263" s="405" t="s">
        <v>133</v>
      </c>
      <c r="S263" s="405" t="s">
        <v>1484</v>
      </c>
      <c r="T263" s="405" t="s">
        <v>133</v>
      </c>
      <c r="U263" s="405" t="s">
        <v>1709</v>
      </c>
      <c r="V263" s="405" t="s">
        <v>68</v>
      </c>
      <c r="W263" s="405" t="s">
        <v>68</v>
      </c>
      <c r="X263" s="405" t="s">
        <v>68</v>
      </c>
      <c r="Y263" s="405" t="s">
        <v>68</v>
      </c>
      <c r="Z263" s="405" t="s">
        <v>69</v>
      </c>
      <c r="AA263" s="405" t="s">
        <v>133</v>
      </c>
      <c r="AB263" s="405" t="s">
        <v>141</v>
      </c>
      <c r="AC263" s="406">
        <v>20</v>
      </c>
      <c r="AD263" s="406">
        <v>0</v>
      </c>
      <c r="AE263" s="406">
        <v>0</v>
      </c>
      <c r="AF263" s="407">
        <v>32</v>
      </c>
      <c r="AG263" s="407">
        <f t="shared" si="22"/>
        <v>0</v>
      </c>
      <c r="AH263" s="408">
        <f t="shared" si="23"/>
        <v>32</v>
      </c>
      <c r="AI263" s="434">
        <f t="shared" si="24"/>
        <v>34.24</v>
      </c>
      <c r="AJ263" s="410"/>
    </row>
    <row r="264" spans="1:37" s="409" customFormat="1">
      <c r="A264" s="404">
        <v>5</v>
      </c>
      <c r="B264" s="405" t="s">
        <v>8</v>
      </c>
      <c r="C264" s="405" t="s">
        <v>1710</v>
      </c>
      <c r="D264" s="405" t="s">
        <v>1701</v>
      </c>
      <c r="E264" s="405" t="s">
        <v>1090</v>
      </c>
      <c r="F264" s="405" t="s">
        <v>1481</v>
      </c>
      <c r="G264" s="405" t="s">
        <v>133</v>
      </c>
      <c r="H264" s="405" t="s">
        <v>1482</v>
      </c>
      <c r="I264" s="405" t="s">
        <v>1483</v>
      </c>
      <c r="J264" s="405" t="s">
        <v>73</v>
      </c>
      <c r="K264" s="405" t="s">
        <v>194</v>
      </c>
      <c r="L264" s="405">
        <v>4</v>
      </c>
      <c r="M264" s="405" t="s">
        <v>113</v>
      </c>
      <c r="N264" s="405" t="s">
        <v>113</v>
      </c>
      <c r="O264" s="405" t="s">
        <v>1169</v>
      </c>
      <c r="P264" s="405"/>
      <c r="Q264" s="405"/>
      <c r="R264" s="405" t="s">
        <v>133</v>
      </c>
      <c r="S264" s="405" t="s">
        <v>1484</v>
      </c>
      <c r="T264" s="405" t="s">
        <v>133</v>
      </c>
      <c r="U264" s="405" t="s">
        <v>1711</v>
      </c>
      <c r="V264" s="405" t="s">
        <v>68</v>
      </c>
      <c r="W264" s="405" t="s">
        <v>68</v>
      </c>
      <c r="X264" s="405" t="s">
        <v>68</v>
      </c>
      <c r="Y264" s="405" t="s">
        <v>68</v>
      </c>
      <c r="Z264" s="405" t="s">
        <v>69</v>
      </c>
      <c r="AA264" s="405" t="s">
        <v>133</v>
      </c>
      <c r="AB264" s="405" t="s">
        <v>141</v>
      </c>
      <c r="AC264" s="406">
        <v>20</v>
      </c>
      <c r="AD264" s="406">
        <v>0</v>
      </c>
      <c r="AE264" s="406">
        <v>0</v>
      </c>
      <c r="AF264" s="407">
        <v>32</v>
      </c>
      <c r="AG264" s="407">
        <f t="shared" si="22"/>
        <v>0</v>
      </c>
      <c r="AH264" s="408">
        <f t="shared" si="23"/>
        <v>32</v>
      </c>
      <c r="AI264" s="434">
        <f t="shared" si="24"/>
        <v>34.24</v>
      </c>
      <c r="AJ264" s="410"/>
    </row>
    <row r="265" spans="1:37" s="409" customFormat="1">
      <c r="A265" s="404">
        <v>6</v>
      </c>
      <c r="B265" s="405" t="s">
        <v>8</v>
      </c>
      <c r="C265" s="405" t="s">
        <v>1712</v>
      </c>
      <c r="D265" s="405" t="s">
        <v>1701</v>
      </c>
      <c r="E265" s="405" t="s">
        <v>1090</v>
      </c>
      <c r="F265" s="405" t="s">
        <v>1481</v>
      </c>
      <c r="G265" s="405" t="s">
        <v>133</v>
      </c>
      <c r="H265" s="405" t="s">
        <v>1482</v>
      </c>
      <c r="I265" s="405" t="s">
        <v>1483</v>
      </c>
      <c r="J265" s="405" t="s">
        <v>73</v>
      </c>
      <c r="K265" s="405" t="s">
        <v>194</v>
      </c>
      <c r="L265" s="405" t="s">
        <v>1706</v>
      </c>
      <c r="M265" s="405" t="s">
        <v>113</v>
      </c>
      <c r="N265" s="405" t="s">
        <v>113</v>
      </c>
      <c r="O265" s="405" t="s">
        <v>1169</v>
      </c>
      <c r="P265" s="405"/>
      <c r="Q265" s="405"/>
      <c r="R265" s="405" t="s">
        <v>133</v>
      </c>
      <c r="S265" s="405" t="s">
        <v>1484</v>
      </c>
      <c r="T265" s="405" t="s">
        <v>133</v>
      </c>
      <c r="U265" s="405" t="s">
        <v>1713</v>
      </c>
      <c r="V265" s="405" t="s">
        <v>68</v>
      </c>
      <c r="W265" s="405" t="s">
        <v>68</v>
      </c>
      <c r="X265" s="405" t="s">
        <v>68</v>
      </c>
      <c r="Y265" s="405" t="s">
        <v>68</v>
      </c>
      <c r="Z265" s="405" t="s">
        <v>69</v>
      </c>
      <c r="AA265" s="405" t="s">
        <v>133</v>
      </c>
      <c r="AB265" s="405" t="s">
        <v>141</v>
      </c>
      <c r="AC265" s="406">
        <v>20</v>
      </c>
      <c r="AD265" s="406">
        <v>0</v>
      </c>
      <c r="AE265" s="406">
        <v>0</v>
      </c>
      <c r="AF265" s="407">
        <v>32</v>
      </c>
      <c r="AG265" s="407">
        <f t="shared" si="22"/>
        <v>0</v>
      </c>
      <c r="AH265" s="408">
        <f t="shared" si="23"/>
        <v>32</v>
      </c>
      <c r="AI265" s="434">
        <f t="shared" si="24"/>
        <v>34.24</v>
      </c>
      <c r="AJ265" s="410"/>
    </row>
    <row r="266" spans="1:37" s="409" customFormat="1">
      <c r="A266" s="404">
        <v>7</v>
      </c>
      <c r="B266" s="405" t="s">
        <v>8</v>
      </c>
      <c r="C266" s="405" t="s">
        <v>1714</v>
      </c>
      <c r="D266" s="405" t="s">
        <v>1701</v>
      </c>
      <c r="E266" s="405" t="s">
        <v>1090</v>
      </c>
      <c r="F266" s="405" t="s">
        <v>1481</v>
      </c>
      <c r="G266" s="405" t="s">
        <v>133</v>
      </c>
      <c r="H266" s="405" t="s">
        <v>1482</v>
      </c>
      <c r="I266" s="405" t="s">
        <v>1483</v>
      </c>
      <c r="J266" s="405" t="s">
        <v>73</v>
      </c>
      <c r="K266" s="405" t="s">
        <v>194</v>
      </c>
      <c r="L266" s="405">
        <v>4</v>
      </c>
      <c r="M266" s="405" t="s">
        <v>113</v>
      </c>
      <c r="N266" s="405" t="s">
        <v>113</v>
      </c>
      <c r="O266" s="405" t="s">
        <v>1169</v>
      </c>
      <c r="P266" s="405"/>
      <c r="Q266" s="405"/>
      <c r="R266" s="405" t="s">
        <v>133</v>
      </c>
      <c r="S266" s="405" t="s">
        <v>1484</v>
      </c>
      <c r="T266" s="405" t="s">
        <v>133</v>
      </c>
      <c r="U266" s="405" t="s">
        <v>1715</v>
      </c>
      <c r="V266" s="405" t="s">
        <v>68</v>
      </c>
      <c r="W266" s="405" t="s">
        <v>68</v>
      </c>
      <c r="X266" s="405" t="s">
        <v>68</v>
      </c>
      <c r="Y266" s="405" t="s">
        <v>68</v>
      </c>
      <c r="Z266" s="405" t="s">
        <v>69</v>
      </c>
      <c r="AA266" s="405" t="s">
        <v>133</v>
      </c>
      <c r="AB266" s="405" t="s">
        <v>141</v>
      </c>
      <c r="AC266" s="406">
        <v>20</v>
      </c>
      <c r="AD266" s="406">
        <v>0</v>
      </c>
      <c r="AE266" s="406">
        <v>0</v>
      </c>
      <c r="AF266" s="407">
        <v>32</v>
      </c>
      <c r="AG266" s="407">
        <f t="shared" si="22"/>
        <v>0</v>
      </c>
      <c r="AH266" s="408">
        <f t="shared" si="23"/>
        <v>32</v>
      </c>
      <c r="AI266" s="434">
        <f t="shared" si="24"/>
        <v>34.24</v>
      </c>
      <c r="AJ266" s="410"/>
    </row>
    <row r="267" spans="1:37" s="409" customFormat="1">
      <c r="A267" s="404">
        <v>8</v>
      </c>
      <c r="B267" s="405" t="s">
        <v>8</v>
      </c>
      <c r="C267" s="405" t="s">
        <v>1716</v>
      </c>
      <c r="D267" s="405" t="s">
        <v>1701</v>
      </c>
      <c r="E267" s="405" t="s">
        <v>1090</v>
      </c>
      <c r="F267" s="405" t="s">
        <v>1481</v>
      </c>
      <c r="G267" s="405" t="s">
        <v>133</v>
      </c>
      <c r="H267" s="405" t="s">
        <v>1482</v>
      </c>
      <c r="I267" s="405" t="s">
        <v>1483</v>
      </c>
      <c r="J267" s="405" t="s">
        <v>73</v>
      </c>
      <c r="K267" s="405" t="s">
        <v>194</v>
      </c>
      <c r="L267" s="405">
        <v>4</v>
      </c>
      <c r="M267" s="405" t="s">
        <v>113</v>
      </c>
      <c r="N267" s="405" t="s">
        <v>113</v>
      </c>
      <c r="O267" s="405" t="s">
        <v>1169</v>
      </c>
      <c r="P267" s="405"/>
      <c r="Q267" s="405"/>
      <c r="R267" s="405" t="s">
        <v>133</v>
      </c>
      <c r="S267" s="405" t="s">
        <v>1484</v>
      </c>
      <c r="T267" s="405" t="s">
        <v>133</v>
      </c>
      <c r="U267" s="405" t="s">
        <v>1717</v>
      </c>
      <c r="V267" s="405" t="s">
        <v>68</v>
      </c>
      <c r="W267" s="405" t="s">
        <v>68</v>
      </c>
      <c r="X267" s="405" t="s">
        <v>68</v>
      </c>
      <c r="Y267" s="405" t="s">
        <v>68</v>
      </c>
      <c r="Z267" s="405" t="s">
        <v>69</v>
      </c>
      <c r="AA267" s="405" t="s">
        <v>133</v>
      </c>
      <c r="AB267" s="405" t="s">
        <v>141</v>
      </c>
      <c r="AC267" s="406">
        <v>20</v>
      </c>
      <c r="AD267" s="406">
        <v>0</v>
      </c>
      <c r="AE267" s="406">
        <v>0</v>
      </c>
      <c r="AF267" s="407">
        <v>32</v>
      </c>
      <c r="AG267" s="407">
        <f t="shared" si="22"/>
        <v>0</v>
      </c>
      <c r="AH267" s="408">
        <f t="shared" si="23"/>
        <v>32</v>
      </c>
      <c r="AI267" s="434">
        <f t="shared" si="24"/>
        <v>34.24</v>
      </c>
      <c r="AJ267" s="410"/>
    </row>
    <row r="268" spans="1:37" s="409" customFormat="1">
      <c r="A268" s="404">
        <v>9</v>
      </c>
      <c r="B268" s="405" t="s">
        <v>8</v>
      </c>
      <c r="C268" s="405" t="s">
        <v>1718</v>
      </c>
      <c r="D268" s="405" t="s">
        <v>1701</v>
      </c>
      <c r="E268" s="405" t="s">
        <v>1090</v>
      </c>
      <c r="F268" s="405" t="s">
        <v>1481</v>
      </c>
      <c r="G268" s="405" t="s">
        <v>133</v>
      </c>
      <c r="H268" s="405" t="s">
        <v>1482</v>
      </c>
      <c r="I268" s="405" t="s">
        <v>1483</v>
      </c>
      <c r="J268" s="405" t="s">
        <v>73</v>
      </c>
      <c r="K268" s="405" t="s">
        <v>194</v>
      </c>
      <c r="L268" s="405">
        <v>4</v>
      </c>
      <c r="M268" s="405" t="s">
        <v>113</v>
      </c>
      <c r="N268" s="405" t="s">
        <v>113</v>
      </c>
      <c r="O268" s="405" t="s">
        <v>1169</v>
      </c>
      <c r="P268" s="405"/>
      <c r="Q268" s="405"/>
      <c r="R268" s="405" t="s">
        <v>133</v>
      </c>
      <c r="S268" s="405" t="s">
        <v>1484</v>
      </c>
      <c r="T268" s="405" t="s">
        <v>133</v>
      </c>
      <c r="U268" s="405" t="s">
        <v>1719</v>
      </c>
      <c r="V268" s="405" t="s">
        <v>68</v>
      </c>
      <c r="W268" s="405" t="s">
        <v>68</v>
      </c>
      <c r="X268" s="405" t="s">
        <v>68</v>
      </c>
      <c r="Y268" s="405" t="s">
        <v>68</v>
      </c>
      <c r="Z268" s="405" t="s">
        <v>69</v>
      </c>
      <c r="AA268" s="405" t="s">
        <v>133</v>
      </c>
      <c r="AB268" s="405" t="s">
        <v>141</v>
      </c>
      <c r="AC268" s="406">
        <v>20</v>
      </c>
      <c r="AD268" s="406">
        <v>0</v>
      </c>
      <c r="AE268" s="406">
        <v>0</v>
      </c>
      <c r="AF268" s="407">
        <v>32</v>
      </c>
      <c r="AG268" s="407">
        <f t="shared" si="22"/>
        <v>0</v>
      </c>
      <c r="AH268" s="408">
        <f t="shared" si="23"/>
        <v>32</v>
      </c>
      <c r="AI268" s="434">
        <f t="shared" si="24"/>
        <v>34.24</v>
      </c>
      <c r="AJ268" s="410"/>
    </row>
    <row r="269" spans="1:37" s="417" customFormat="1" ht="15.75" thickBot="1">
      <c r="A269" s="411">
        <v>10</v>
      </c>
      <c r="B269" s="412" t="s">
        <v>8</v>
      </c>
      <c r="C269" s="412" t="s">
        <v>1720</v>
      </c>
      <c r="D269" s="412" t="s">
        <v>1701</v>
      </c>
      <c r="E269" s="412" t="s">
        <v>1090</v>
      </c>
      <c r="F269" s="412" t="s">
        <v>1481</v>
      </c>
      <c r="G269" s="412" t="s">
        <v>133</v>
      </c>
      <c r="H269" s="412" t="s">
        <v>1482</v>
      </c>
      <c r="I269" s="412" t="s">
        <v>1483</v>
      </c>
      <c r="J269" s="412" t="s">
        <v>73</v>
      </c>
      <c r="K269" s="412" t="s">
        <v>194</v>
      </c>
      <c r="L269" s="412">
        <v>16</v>
      </c>
      <c r="M269" s="412" t="s">
        <v>113</v>
      </c>
      <c r="N269" s="412" t="s">
        <v>113</v>
      </c>
      <c r="O269" s="412" t="s">
        <v>1169</v>
      </c>
      <c r="P269" s="412"/>
      <c r="Q269" s="412"/>
      <c r="R269" s="412" t="s">
        <v>133</v>
      </c>
      <c r="S269" s="412" t="s">
        <v>1484</v>
      </c>
      <c r="T269" s="412" t="s">
        <v>133</v>
      </c>
      <c r="U269" s="412" t="s">
        <v>1721</v>
      </c>
      <c r="V269" s="412" t="s">
        <v>68</v>
      </c>
      <c r="W269" s="412" t="s">
        <v>68</v>
      </c>
      <c r="X269" s="412" t="s">
        <v>68</v>
      </c>
      <c r="Y269" s="412" t="s">
        <v>68</v>
      </c>
      <c r="Z269" s="412" t="s">
        <v>69</v>
      </c>
      <c r="AA269" s="412" t="s">
        <v>133</v>
      </c>
      <c r="AB269" s="412" t="s">
        <v>141</v>
      </c>
      <c r="AC269" s="413">
        <v>20</v>
      </c>
      <c r="AD269" s="413">
        <v>0</v>
      </c>
      <c r="AE269" s="413">
        <v>0</v>
      </c>
      <c r="AF269" s="414">
        <v>32</v>
      </c>
      <c r="AG269" s="414">
        <f t="shared" si="22"/>
        <v>0</v>
      </c>
      <c r="AH269" s="415">
        <f t="shared" si="23"/>
        <v>32</v>
      </c>
      <c r="AI269" s="451">
        <f t="shared" si="24"/>
        <v>34.24</v>
      </c>
      <c r="AJ269" s="416"/>
    </row>
    <row r="270" spans="1:37" s="11" customFormat="1">
      <c r="A270" s="382"/>
      <c r="B270" s="68"/>
      <c r="C270" s="68"/>
      <c r="D270" s="68"/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68"/>
      <c r="AB270" s="68"/>
      <c r="AC270" s="15"/>
      <c r="AD270" s="15"/>
      <c r="AE270" s="15"/>
      <c r="AF270" s="376"/>
      <c r="AG270" s="376"/>
      <c r="AH270" s="17"/>
      <c r="AI270" s="16"/>
    </row>
    <row r="271" spans="1:37" s="11" customFormat="1">
      <c r="A271" s="382" t="s">
        <v>133</v>
      </c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10"/>
      <c r="AD271" s="10"/>
      <c r="AE271" s="10"/>
      <c r="AF271" s="376"/>
      <c r="AG271" s="376"/>
      <c r="AH271" s="17"/>
      <c r="AI271" s="18"/>
    </row>
    <row r="272" spans="1:37" s="11" customFormat="1" ht="15.75" thickBot="1">
      <c r="A272" s="382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10"/>
      <c r="AD272" s="10"/>
      <c r="AE272" s="10"/>
      <c r="AF272" s="376"/>
      <c r="AG272" s="376"/>
      <c r="AH272" s="10"/>
      <c r="AI272" s="12"/>
    </row>
    <row r="273" spans="1:37" s="672" customFormat="1" ht="15.75" thickBot="1">
      <c r="A273" s="439" t="s">
        <v>22</v>
      </c>
      <c r="B273" s="366" t="s">
        <v>23</v>
      </c>
      <c r="C273" s="366" t="s">
        <v>24</v>
      </c>
      <c r="D273" s="366" t="s">
        <v>25</v>
      </c>
      <c r="E273" s="366" t="s">
        <v>26</v>
      </c>
      <c r="F273" s="366" t="s">
        <v>27</v>
      </c>
      <c r="G273" s="366" t="s">
        <v>28</v>
      </c>
      <c r="H273" s="366" t="s">
        <v>29</v>
      </c>
      <c r="I273" s="366" t="s">
        <v>30</v>
      </c>
      <c r="J273" s="366" t="s">
        <v>31</v>
      </c>
      <c r="K273" s="366" t="s">
        <v>32</v>
      </c>
      <c r="L273" s="366" t="s">
        <v>33</v>
      </c>
      <c r="M273" s="366" t="s">
        <v>34</v>
      </c>
      <c r="N273" s="366" t="s">
        <v>35</v>
      </c>
      <c r="O273" s="366" t="s">
        <v>36</v>
      </c>
      <c r="P273" s="366" t="s">
        <v>37</v>
      </c>
      <c r="Q273" s="366" t="s">
        <v>38</v>
      </c>
      <c r="R273" s="366" t="s">
        <v>39</v>
      </c>
      <c r="S273" s="366" t="s">
        <v>40</v>
      </c>
      <c r="T273" s="366" t="s">
        <v>41</v>
      </c>
      <c r="U273" s="366" t="s">
        <v>42</v>
      </c>
      <c r="V273" s="366" t="s">
        <v>43</v>
      </c>
      <c r="W273" s="366" t="s">
        <v>44</v>
      </c>
      <c r="X273" s="366" t="s">
        <v>45</v>
      </c>
      <c r="Y273" s="366" t="s">
        <v>46</v>
      </c>
      <c r="Z273" s="366" t="s">
        <v>47</v>
      </c>
      <c r="AA273" s="366" t="s">
        <v>48</v>
      </c>
      <c r="AB273" s="366" t="s">
        <v>49</v>
      </c>
      <c r="AC273" s="367" t="s">
        <v>50</v>
      </c>
      <c r="AD273" s="367" t="s">
        <v>51</v>
      </c>
      <c r="AE273" s="367" t="s">
        <v>52</v>
      </c>
      <c r="AF273" s="377" t="s">
        <v>53</v>
      </c>
      <c r="AG273" s="377" t="s">
        <v>54</v>
      </c>
      <c r="AH273" s="367" t="s">
        <v>55</v>
      </c>
      <c r="AI273" s="368" t="s">
        <v>56</v>
      </c>
      <c r="AJ273" s="369"/>
      <c r="AK273" s="370"/>
    </row>
    <row r="274" spans="1:37" s="409" customFormat="1">
      <c r="A274" s="404">
        <v>1</v>
      </c>
      <c r="B274" s="405" t="s">
        <v>8</v>
      </c>
      <c r="C274" s="405" t="s">
        <v>1722</v>
      </c>
      <c r="D274" s="405" t="s">
        <v>1723</v>
      </c>
      <c r="E274" s="405" t="s">
        <v>423</v>
      </c>
      <c r="F274" s="405" t="s">
        <v>1165</v>
      </c>
      <c r="G274" s="405" t="s">
        <v>133</v>
      </c>
      <c r="H274" s="405" t="s">
        <v>1166</v>
      </c>
      <c r="I274" s="405" t="s">
        <v>133</v>
      </c>
      <c r="J274" s="405" t="s">
        <v>108</v>
      </c>
      <c r="K274" s="405" t="s">
        <v>133</v>
      </c>
      <c r="L274" s="405" t="s">
        <v>1180</v>
      </c>
      <c r="M274" s="405" t="s">
        <v>113</v>
      </c>
      <c r="N274" s="405" t="s">
        <v>75</v>
      </c>
      <c r="O274" s="405" t="s">
        <v>1176</v>
      </c>
      <c r="P274" s="405" t="s">
        <v>133</v>
      </c>
      <c r="Q274" s="405" t="s">
        <v>133</v>
      </c>
      <c r="R274" s="405" t="s">
        <v>133</v>
      </c>
      <c r="S274" s="405" t="s">
        <v>133</v>
      </c>
      <c r="T274" s="405" t="s">
        <v>133</v>
      </c>
      <c r="U274" s="405" t="s">
        <v>1724</v>
      </c>
      <c r="V274" s="405" t="s">
        <v>68</v>
      </c>
      <c r="W274" s="405" t="s">
        <v>68</v>
      </c>
      <c r="X274" s="405" t="s">
        <v>68</v>
      </c>
      <c r="Y274" s="405" t="s">
        <v>68</v>
      </c>
      <c r="Z274" s="405" t="s">
        <v>69</v>
      </c>
      <c r="AA274" s="405" t="s">
        <v>133</v>
      </c>
      <c r="AB274" s="405" t="s">
        <v>238</v>
      </c>
      <c r="AC274" s="406">
        <v>20</v>
      </c>
      <c r="AD274" s="406">
        <v>0</v>
      </c>
      <c r="AE274" s="406">
        <v>0</v>
      </c>
      <c r="AF274" s="407">
        <v>32</v>
      </c>
      <c r="AG274" s="407">
        <f t="shared" ref="AG274:AG316" si="25">AF274*(1-(0.95^0*0.9^0*0.8^0*0.7^0*0.65^0*0.93^0*0.93^0*1^0))</f>
        <v>0</v>
      </c>
      <c r="AH274" s="408">
        <f t="shared" ref="AH274:AH316" si="26">AF274-AG274</f>
        <v>32</v>
      </c>
      <c r="AI274" s="434">
        <f>AF274*1.07</f>
        <v>34.24</v>
      </c>
      <c r="AJ274" s="410"/>
    </row>
    <row r="275" spans="1:37" s="409" customFormat="1">
      <c r="A275" s="404">
        <v>2</v>
      </c>
      <c r="B275" s="405" t="s">
        <v>8</v>
      </c>
      <c r="C275" s="405" t="s">
        <v>1725</v>
      </c>
      <c r="D275" s="405" t="s">
        <v>1723</v>
      </c>
      <c r="E275" s="405" t="s">
        <v>423</v>
      </c>
      <c r="F275" s="405" t="s">
        <v>1165</v>
      </c>
      <c r="G275" s="405" t="s">
        <v>133</v>
      </c>
      <c r="H275" s="405" t="s">
        <v>1166</v>
      </c>
      <c r="I275" s="405" t="s">
        <v>133</v>
      </c>
      <c r="J275" s="405" t="s">
        <v>108</v>
      </c>
      <c r="K275" s="405" t="s">
        <v>133</v>
      </c>
      <c r="L275" s="405" t="s">
        <v>1180</v>
      </c>
      <c r="M275" s="405" t="s">
        <v>113</v>
      </c>
      <c r="N275" s="405" t="s">
        <v>75</v>
      </c>
      <c r="O275" s="405" t="s">
        <v>1176</v>
      </c>
      <c r="P275" s="405" t="s">
        <v>133</v>
      </c>
      <c r="Q275" s="405" t="s">
        <v>133</v>
      </c>
      <c r="R275" s="405" t="s">
        <v>133</v>
      </c>
      <c r="S275" s="405" t="s">
        <v>133</v>
      </c>
      <c r="T275" s="405" t="s">
        <v>133</v>
      </c>
      <c r="U275" s="405" t="s">
        <v>1726</v>
      </c>
      <c r="V275" s="405" t="s">
        <v>68</v>
      </c>
      <c r="W275" s="405" t="s">
        <v>68</v>
      </c>
      <c r="X275" s="405" t="s">
        <v>68</v>
      </c>
      <c r="Y275" s="405" t="s">
        <v>68</v>
      </c>
      <c r="Z275" s="405" t="s">
        <v>69</v>
      </c>
      <c r="AA275" s="405" t="s">
        <v>133</v>
      </c>
      <c r="AB275" s="405" t="s">
        <v>238</v>
      </c>
      <c r="AC275" s="406">
        <v>20</v>
      </c>
      <c r="AD275" s="406">
        <v>0</v>
      </c>
      <c r="AE275" s="406">
        <v>0</v>
      </c>
      <c r="AF275" s="407">
        <v>32</v>
      </c>
      <c r="AG275" s="407">
        <f t="shared" si="25"/>
        <v>0</v>
      </c>
      <c r="AH275" s="408">
        <f t="shared" si="26"/>
        <v>32</v>
      </c>
      <c r="AI275" s="434">
        <f t="shared" ref="AI275:AI316" si="27">AF275*1.07</f>
        <v>34.24</v>
      </c>
      <c r="AJ275" s="410"/>
    </row>
    <row r="276" spans="1:37" s="409" customFormat="1">
      <c r="A276" s="404">
        <v>3</v>
      </c>
      <c r="B276" s="405" t="s">
        <v>8</v>
      </c>
      <c r="C276" s="405" t="s">
        <v>1727</v>
      </c>
      <c r="D276" s="405" t="s">
        <v>1723</v>
      </c>
      <c r="E276" s="405" t="s">
        <v>423</v>
      </c>
      <c r="F276" s="405" t="s">
        <v>1165</v>
      </c>
      <c r="G276" s="405" t="s">
        <v>133</v>
      </c>
      <c r="H276" s="405" t="s">
        <v>1166</v>
      </c>
      <c r="I276" s="405" t="s">
        <v>133</v>
      </c>
      <c r="J276" s="405" t="s">
        <v>108</v>
      </c>
      <c r="K276" s="405" t="s">
        <v>133</v>
      </c>
      <c r="L276" s="405" t="s">
        <v>1180</v>
      </c>
      <c r="M276" s="405" t="s">
        <v>113</v>
      </c>
      <c r="N276" s="405" t="s">
        <v>75</v>
      </c>
      <c r="O276" s="405" t="s">
        <v>1176</v>
      </c>
      <c r="P276" s="405" t="s">
        <v>133</v>
      </c>
      <c r="Q276" s="405" t="s">
        <v>133</v>
      </c>
      <c r="R276" s="405" t="s">
        <v>133</v>
      </c>
      <c r="S276" s="405" t="s">
        <v>133</v>
      </c>
      <c r="T276" s="405" t="s">
        <v>133</v>
      </c>
      <c r="U276" s="405" t="s">
        <v>1728</v>
      </c>
      <c r="V276" s="405" t="s">
        <v>68</v>
      </c>
      <c r="W276" s="405" t="s">
        <v>68</v>
      </c>
      <c r="X276" s="405" t="s">
        <v>68</v>
      </c>
      <c r="Y276" s="405" t="s">
        <v>68</v>
      </c>
      <c r="Z276" s="405" t="s">
        <v>69</v>
      </c>
      <c r="AA276" s="405" t="s">
        <v>133</v>
      </c>
      <c r="AB276" s="405" t="s">
        <v>238</v>
      </c>
      <c r="AC276" s="406">
        <v>20</v>
      </c>
      <c r="AD276" s="406">
        <v>0</v>
      </c>
      <c r="AE276" s="406">
        <v>0</v>
      </c>
      <c r="AF276" s="407">
        <v>32</v>
      </c>
      <c r="AG276" s="407">
        <f t="shared" si="25"/>
        <v>0</v>
      </c>
      <c r="AH276" s="408">
        <f t="shared" si="26"/>
        <v>32</v>
      </c>
      <c r="AI276" s="434">
        <f t="shared" si="27"/>
        <v>34.24</v>
      </c>
      <c r="AJ276" s="410"/>
    </row>
    <row r="277" spans="1:37" s="409" customFormat="1">
      <c r="A277" s="404">
        <v>4</v>
      </c>
      <c r="B277" s="405" t="s">
        <v>8</v>
      </c>
      <c r="C277" s="405" t="s">
        <v>1729</v>
      </c>
      <c r="D277" s="405" t="s">
        <v>1723</v>
      </c>
      <c r="E277" s="405" t="s">
        <v>423</v>
      </c>
      <c r="F277" s="405" t="s">
        <v>1165</v>
      </c>
      <c r="G277" s="405" t="s">
        <v>133</v>
      </c>
      <c r="H277" s="405" t="s">
        <v>1166</v>
      </c>
      <c r="I277" s="405" t="s">
        <v>133</v>
      </c>
      <c r="J277" s="405" t="s">
        <v>108</v>
      </c>
      <c r="K277" s="405" t="s">
        <v>133</v>
      </c>
      <c r="L277" s="405" t="s">
        <v>1180</v>
      </c>
      <c r="M277" s="405" t="s">
        <v>113</v>
      </c>
      <c r="N277" s="405" t="s">
        <v>75</v>
      </c>
      <c r="O277" s="405" t="s">
        <v>1176</v>
      </c>
      <c r="P277" s="405" t="s">
        <v>133</v>
      </c>
      <c r="Q277" s="405" t="s">
        <v>133</v>
      </c>
      <c r="R277" s="405" t="s">
        <v>133</v>
      </c>
      <c r="S277" s="405" t="s">
        <v>133</v>
      </c>
      <c r="T277" s="405" t="s">
        <v>133</v>
      </c>
      <c r="U277" s="405" t="s">
        <v>1730</v>
      </c>
      <c r="V277" s="405" t="s">
        <v>68</v>
      </c>
      <c r="W277" s="405" t="s">
        <v>68</v>
      </c>
      <c r="X277" s="405" t="s">
        <v>68</v>
      </c>
      <c r="Y277" s="405" t="s">
        <v>68</v>
      </c>
      <c r="Z277" s="405" t="s">
        <v>69</v>
      </c>
      <c r="AA277" s="405" t="s">
        <v>133</v>
      </c>
      <c r="AB277" s="405" t="s">
        <v>238</v>
      </c>
      <c r="AC277" s="406">
        <v>20</v>
      </c>
      <c r="AD277" s="406">
        <v>0</v>
      </c>
      <c r="AE277" s="406">
        <v>0</v>
      </c>
      <c r="AF277" s="407">
        <v>32</v>
      </c>
      <c r="AG277" s="407">
        <f t="shared" si="25"/>
        <v>0</v>
      </c>
      <c r="AH277" s="408">
        <f t="shared" si="26"/>
        <v>32</v>
      </c>
      <c r="AI277" s="434">
        <f t="shared" si="27"/>
        <v>34.24</v>
      </c>
      <c r="AJ277" s="410"/>
    </row>
    <row r="278" spans="1:37" s="409" customFormat="1">
      <c r="A278" s="404">
        <v>5</v>
      </c>
      <c r="B278" s="405" t="s">
        <v>8</v>
      </c>
      <c r="C278" s="405" t="s">
        <v>1731</v>
      </c>
      <c r="D278" s="405" t="s">
        <v>1723</v>
      </c>
      <c r="E278" s="405" t="s">
        <v>423</v>
      </c>
      <c r="F278" s="405" t="s">
        <v>1165</v>
      </c>
      <c r="G278" s="405" t="s">
        <v>133</v>
      </c>
      <c r="H278" s="405" t="s">
        <v>1166</v>
      </c>
      <c r="I278" s="405" t="s">
        <v>133</v>
      </c>
      <c r="J278" s="405" t="s">
        <v>108</v>
      </c>
      <c r="K278" s="405" t="s">
        <v>133</v>
      </c>
      <c r="L278" s="405" t="s">
        <v>1180</v>
      </c>
      <c r="M278" s="405" t="s">
        <v>113</v>
      </c>
      <c r="N278" s="405" t="s">
        <v>75</v>
      </c>
      <c r="O278" s="405" t="s">
        <v>1176</v>
      </c>
      <c r="P278" s="405" t="s">
        <v>133</v>
      </c>
      <c r="Q278" s="405" t="s">
        <v>133</v>
      </c>
      <c r="R278" s="405" t="s">
        <v>133</v>
      </c>
      <c r="S278" s="405" t="s">
        <v>133</v>
      </c>
      <c r="T278" s="405" t="s">
        <v>133</v>
      </c>
      <c r="U278" s="405" t="s">
        <v>1732</v>
      </c>
      <c r="V278" s="405" t="s">
        <v>68</v>
      </c>
      <c r="W278" s="405" t="s">
        <v>68</v>
      </c>
      <c r="X278" s="405" t="s">
        <v>68</v>
      </c>
      <c r="Y278" s="405" t="s">
        <v>68</v>
      </c>
      <c r="Z278" s="405" t="s">
        <v>69</v>
      </c>
      <c r="AA278" s="405" t="s">
        <v>133</v>
      </c>
      <c r="AB278" s="405" t="s">
        <v>238</v>
      </c>
      <c r="AC278" s="406">
        <v>20</v>
      </c>
      <c r="AD278" s="406">
        <v>0</v>
      </c>
      <c r="AE278" s="406">
        <v>0</v>
      </c>
      <c r="AF278" s="407">
        <v>32</v>
      </c>
      <c r="AG278" s="407">
        <f t="shared" si="25"/>
        <v>0</v>
      </c>
      <c r="AH278" s="408">
        <f t="shared" si="26"/>
        <v>32</v>
      </c>
      <c r="AI278" s="434">
        <f t="shared" si="27"/>
        <v>34.24</v>
      </c>
      <c r="AJ278" s="410"/>
    </row>
    <row r="279" spans="1:37" s="409" customFormat="1">
      <c r="A279" s="404">
        <v>6</v>
      </c>
      <c r="B279" s="405" t="s">
        <v>8</v>
      </c>
      <c r="C279" s="405" t="s">
        <v>1733</v>
      </c>
      <c r="D279" s="405" t="s">
        <v>1723</v>
      </c>
      <c r="E279" s="405" t="s">
        <v>423</v>
      </c>
      <c r="F279" s="405" t="s">
        <v>1165</v>
      </c>
      <c r="G279" s="405" t="s">
        <v>133</v>
      </c>
      <c r="H279" s="405" t="s">
        <v>1166</v>
      </c>
      <c r="I279" s="405" t="s">
        <v>133</v>
      </c>
      <c r="J279" s="405" t="s">
        <v>108</v>
      </c>
      <c r="K279" s="405" t="s">
        <v>133</v>
      </c>
      <c r="L279" s="405" t="s">
        <v>1180</v>
      </c>
      <c r="M279" s="405" t="s">
        <v>113</v>
      </c>
      <c r="N279" s="405" t="s">
        <v>75</v>
      </c>
      <c r="O279" s="405" t="s">
        <v>1176</v>
      </c>
      <c r="P279" s="405" t="s">
        <v>133</v>
      </c>
      <c r="Q279" s="405" t="s">
        <v>133</v>
      </c>
      <c r="R279" s="405" t="s">
        <v>133</v>
      </c>
      <c r="S279" s="405" t="s">
        <v>133</v>
      </c>
      <c r="T279" s="405" t="s">
        <v>133</v>
      </c>
      <c r="U279" s="405" t="s">
        <v>1734</v>
      </c>
      <c r="V279" s="405" t="s">
        <v>68</v>
      </c>
      <c r="W279" s="405" t="s">
        <v>68</v>
      </c>
      <c r="X279" s="405" t="s">
        <v>68</v>
      </c>
      <c r="Y279" s="405" t="s">
        <v>68</v>
      </c>
      <c r="Z279" s="405" t="s">
        <v>69</v>
      </c>
      <c r="AA279" s="405" t="s">
        <v>133</v>
      </c>
      <c r="AB279" s="405" t="s">
        <v>238</v>
      </c>
      <c r="AC279" s="406">
        <v>20</v>
      </c>
      <c r="AD279" s="406">
        <v>0</v>
      </c>
      <c r="AE279" s="406">
        <v>0</v>
      </c>
      <c r="AF279" s="407">
        <v>32</v>
      </c>
      <c r="AG279" s="407">
        <f t="shared" si="25"/>
        <v>0</v>
      </c>
      <c r="AH279" s="408">
        <f t="shared" si="26"/>
        <v>32</v>
      </c>
      <c r="AI279" s="434">
        <f t="shared" si="27"/>
        <v>34.24</v>
      </c>
      <c r="AJ279" s="410"/>
    </row>
    <row r="280" spans="1:37" s="409" customFormat="1">
      <c r="A280" s="404">
        <v>7</v>
      </c>
      <c r="B280" s="405" t="s">
        <v>8</v>
      </c>
      <c r="C280" s="405" t="s">
        <v>1735</v>
      </c>
      <c r="D280" s="405" t="s">
        <v>1723</v>
      </c>
      <c r="E280" s="405" t="s">
        <v>423</v>
      </c>
      <c r="F280" s="405" t="s">
        <v>1165</v>
      </c>
      <c r="G280" s="405" t="s">
        <v>133</v>
      </c>
      <c r="H280" s="405" t="s">
        <v>1166</v>
      </c>
      <c r="I280" s="405" t="s">
        <v>133</v>
      </c>
      <c r="J280" s="405" t="s">
        <v>108</v>
      </c>
      <c r="K280" s="405" t="s">
        <v>133</v>
      </c>
      <c r="L280" s="405" t="s">
        <v>1180</v>
      </c>
      <c r="M280" s="405" t="s">
        <v>113</v>
      </c>
      <c r="N280" s="405" t="s">
        <v>75</v>
      </c>
      <c r="O280" s="405" t="s">
        <v>1176</v>
      </c>
      <c r="P280" s="405" t="s">
        <v>133</v>
      </c>
      <c r="Q280" s="405" t="s">
        <v>133</v>
      </c>
      <c r="R280" s="405" t="s">
        <v>133</v>
      </c>
      <c r="S280" s="405" t="s">
        <v>133</v>
      </c>
      <c r="T280" s="405" t="s">
        <v>133</v>
      </c>
      <c r="U280" s="405" t="s">
        <v>1736</v>
      </c>
      <c r="V280" s="405" t="s">
        <v>68</v>
      </c>
      <c r="W280" s="405" t="s">
        <v>68</v>
      </c>
      <c r="X280" s="405" t="s">
        <v>68</v>
      </c>
      <c r="Y280" s="405" t="s">
        <v>68</v>
      </c>
      <c r="Z280" s="405" t="s">
        <v>69</v>
      </c>
      <c r="AA280" s="405" t="s">
        <v>133</v>
      </c>
      <c r="AB280" s="405" t="s">
        <v>238</v>
      </c>
      <c r="AC280" s="406">
        <v>20</v>
      </c>
      <c r="AD280" s="406">
        <v>0</v>
      </c>
      <c r="AE280" s="406">
        <v>0</v>
      </c>
      <c r="AF280" s="407">
        <v>32</v>
      </c>
      <c r="AG280" s="407">
        <f t="shared" si="25"/>
        <v>0</v>
      </c>
      <c r="AH280" s="408">
        <f t="shared" si="26"/>
        <v>32</v>
      </c>
      <c r="AI280" s="434">
        <f t="shared" si="27"/>
        <v>34.24</v>
      </c>
      <c r="AJ280" s="410"/>
    </row>
    <row r="281" spans="1:37" s="409" customFormat="1">
      <c r="A281" s="404">
        <v>8</v>
      </c>
      <c r="B281" s="405" t="s">
        <v>8</v>
      </c>
      <c r="C281" s="405" t="s">
        <v>1737</v>
      </c>
      <c r="D281" s="405" t="s">
        <v>1723</v>
      </c>
      <c r="E281" s="405" t="s">
        <v>423</v>
      </c>
      <c r="F281" s="405" t="s">
        <v>1165</v>
      </c>
      <c r="G281" s="405" t="s">
        <v>133</v>
      </c>
      <c r="H281" s="405" t="s">
        <v>1166</v>
      </c>
      <c r="I281" s="405" t="s">
        <v>133</v>
      </c>
      <c r="J281" s="405" t="s">
        <v>108</v>
      </c>
      <c r="K281" s="405" t="s">
        <v>133</v>
      </c>
      <c r="L281" s="405" t="s">
        <v>1180</v>
      </c>
      <c r="M281" s="405" t="s">
        <v>113</v>
      </c>
      <c r="N281" s="405" t="s">
        <v>75</v>
      </c>
      <c r="O281" s="405" t="s">
        <v>1176</v>
      </c>
      <c r="P281" s="405" t="s">
        <v>133</v>
      </c>
      <c r="Q281" s="405" t="s">
        <v>133</v>
      </c>
      <c r="R281" s="405" t="s">
        <v>133</v>
      </c>
      <c r="S281" s="405" t="s">
        <v>133</v>
      </c>
      <c r="T281" s="405" t="s">
        <v>133</v>
      </c>
      <c r="U281" s="405" t="s">
        <v>1738</v>
      </c>
      <c r="V281" s="405" t="s">
        <v>68</v>
      </c>
      <c r="W281" s="405" t="s">
        <v>68</v>
      </c>
      <c r="X281" s="405" t="s">
        <v>68</v>
      </c>
      <c r="Y281" s="405" t="s">
        <v>68</v>
      </c>
      <c r="Z281" s="405" t="s">
        <v>69</v>
      </c>
      <c r="AA281" s="405" t="s">
        <v>133</v>
      </c>
      <c r="AB281" s="405" t="s">
        <v>238</v>
      </c>
      <c r="AC281" s="406">
        <v>20</v>
      </c>
      <c r="AD281" s="406">
        <v>0</v>
      </c>
      <c r="AE281" s="406">
        <v>0</v>
      </c>
      <c r="AF281" s="407">
        <v>32</v>
      </c>
      <c r="AG281" s="407">
        <f t="shared" si="25"/>
        <v>0</v>
      </c>
      <c r="AH281" s="408">
        <f t="shared" si="26"/>
        <v>32</v>
      </c>
      <c r="AI281" s="434">
        <f t="shared" si="27"/>
        <v>34.24</v>
      </c>
      <c r="AJ281" s="410"/>
    </row>
    <row r="282" spans="1:37" s="409" customFormat="1">
      <c r="A282" s="404">
        <v>9</v>
      </c>
      <c r="B282" s="405" t="s">
        <v>8</v>
      </c>
      <c r="C282" s="405" t="s">
        <v>1739</v>
      </c>
      <c r="D282" s="405" t="s">
        <v>1723</v>
      </c>
      <c r="E282" s="405" t="s">
        <v>423</v>
      </c>
      <c r="F282" s="405" t="s">
        <v>1165</v>
      </c>
      <c r="G282" s="405" t="s">
        <v>133</v>
      </c>
      <c r="H282" s="405" t="s">
        <v>1166</v>
      </c>
      <c r="I282" s="405" t="s">
        <v>133</v>
      </c>
      <c r="J282" s="405" t="s">
        <v>108</v>
      </c>
      <c r="K282" s="405" t="s">
        <v>133</v>
      </c>
      <c r="L282" s="405" t="s">
        <v>1180</v>
      </c>
      <c r="M282" s="405" t="s">
        <v>113</v>
      </c>
      <c r="N282" s="405" t="s">
        <v>75</v>
      </c>
      <c r="O282" s="405" t="s">
        <v>1176</v>
      </c>
      <c r="P282" s="405" t="s">
        <v>133</v>
      </c>
      <c r="Q282" s="405" t="s">
        <v>133</v>
      </c>
      <c r="R282" s="405" t="s">
        <v>133</v>
      </c>
      <c r="S282" s="405" t="s">
        <v>133</v>
      </c>
      <c r="T282" s="405" t="s">
        <v>133</v>
      </c>
      <c r="U282" s="405" t="s">
        <v>1740</v>
      </c>
      <c r="V282" s="405" t="s">
        <v>68</v>
      </c>
      <c r="W282" s="405" t="s">
        <v>68</v>
      </c>
      <c r="X282" s="405" t="s">
        <v>68</v>
      </c>
      <c r="Y282" s="405" t="s">
        <v>68</v>
      </c>
      <c r="Z282" s="405" t="s">
        <v>69</v>
      </c>
      <c r="AA282" s="405" t="s">
        <v>133</v>
      </c>
      <c r="AB282" s="405" t="s">
        <v>238</v>
      </c>
      <c r="AC282" s="406">
        <v>20</v>
      </c>
      <c r="AD282" s="406">
        <v>0</v>
      </c>
      <c r="AE282" s="406">
        <v>0</v>
      </c>
      <c r="AF282" s="407">
        <v>32</v>
      </c>
      <c r="AG282" s="407">
        <f t="shared" si="25"/>
        <v>0</v>
      </c>
      <c r="AH282" s="408">
        <f t="shared" si="26"/>
        <v>32</v>
      </c>
      <c r="AI282" s="434">
        <f t="shared" si="27"/>
        <v>34.24</v>
      </c>
      <c r="AJ282" s="410"/>
    </row>
    <row r="283" spans="1:37" s="409" customFormat="1">
      <c r="A283" s="404">
        <v>10</v>
      </c>
      <c r="B283" s="405" t="s">
        <v>8</v>
      </c>
      <c r="C283" s="405" t="s">
        <v>1741</v>
      </c>
      <c r="D283" s="405" t="s">
        <v>1723</v>
      </c>
      <c r="E283" s="405" t="s">
        <v>423</v>
      </c>
      <c r="F283" s="405" t="s">
        <v>1165</v>
      </c>
      <c r="G283" s="405" t="s">
        <v>133</v>
      </c>
      <c r="H283" s="405" t="s">
        <v>1166</v>
      </c>
      <c r="I283" s="405" t="s">
        <v>133</v>
      </c>
      <c r="J283" s="405" t="s">
        <v>108</v>
      </c>
      <c r="K283" s="405" t="s">
        <v>133</v>
      </c>
      <c r="L283" s="405" t="s">
        <v>1180</v>
      </c>
      <c r="M283" s="405" t="s">
        <v>113</v>
      </c>
      <c r="N283" s="405" t="s">
        <v>75</v>
      </c>
      <c r="O283" s="405" t="s">
        <v>1176</v>
      </c>
      <c r="P283" s="405" t="s">
        <v>133</v>
      </c>
      <c r="Q283" s="405" t="s">
        <v>133</v>
      </c>
      <c r="R283" s="405" t="s">
        <v>133</v>
      </c>
      <c r="S283" s="405" t="s">
        <v>133</v>
      </c>
      <c r="T283" s="405" t="s">
        <v>133</v>
      </c>
      <c r="U283" s="405" t="s">
        <v>1742</v>
      </c>
      <c r="V283" s="405" t="s">
        <v>68</v>
      </c>
      <c r="W283" s="405" t="s">
        <v>68</v>
      </c>
      <c r="X283" s="405" t="s">
        <v>68</v>
      </c>
      <c r="Y283" s="405" t="s">
        <v>68</v>
      </c>
      <c r="Z283" s="405" t="s">
        <v>69</v>
      </c>
      <c r="AA283" s="405" t="s">
        <v>133</v>
      </c>
      <c r="AB283" s="405" t="s">
        <v>238</v>
      </c>
      <c r="AC283" s="406">
        <v>20</v>
      </c>
      <c r="AD283" s="406">
        <v>0</v>
      </c>
      <c r="AE283" s="406">
        <v>0</v>
      </c>
      <c r="AF283" s="407">
        <v>32</v>
      </c>
      <c r="AG283" s="407">
        <f t="shared" si="25"/>
        <v>0</v>
      </c>
      <c r="AH283" s="408">
        <f t="shared" si="26"/>
        <v>32</v>
      </c>
      <c r="AI283" s="434">
        <f t="shared" si="27"/>
        <v>34.24</v>
      </c>
      <c r="AJ283" s="410"/>
    </row>
    <row r="284" spans="1:37" s="409" customFormat="1">
      <c r="A284" s="404">
        <v>11</v>
      </c>
      <c r="B284" s="405" t="s">
        <v>8</v>
      </c>
      <c r="C284" s="405" t="s">
        <v>1743</v>
      </c>
      <c r="D284" s="405" t="s">
        <v>1723</v>
      </c>
      <c r="E284" s="405" t="s">
        <v>423</v>
      </c>
      <c r="F284" s="405" t="s">
        <v>1165</v>
      </c>
      <c r="G284" s="405" t="s">
        <v>133</v>
      </c>
      <c r="H284" s="405" t="s">
        <v>1166</v>
      </c>
      <c r="I284" s="405" t="s">
        <v>133</v>
      </c>
      <c r="J284" s="405" t="s">
        <v>108</v>
      </c>
      <c r="K284" s="405" t="s">
        <v>133</v>
      </c>
      <c r="L284" s="405" t="s">
        <v>1180</v>
      </c>
      <c r="M284" s="405" t="s">
        <v>113</v>
      </c>
      <c r="N284" s="405" t="s">
        <v>75</v>
      </c>
      <c r="O284" s="405" t="s">
        <v>1176</v>
      </c>
      <c r="P284" s="405" t="s">
        <v>133</v>
      </c>
      <c r="Q284" s="405" t="s">
        <v>133</v>
      </c>
      <c r="R284" s="405" t="s">
        <v>133</v>
      </c>
      <c r="S284" s="405" t="s">
        <v>133</v>
      </c>
      <c r="T284" s="405" t="s">
        <v>133</v>
      </c>
      <c r="U284" s="405" t="s">
        <v>1744</v>
      </c>
      <c r="V284" s="405" t="s">
        <v>68</v>
      </c>
      <c r="W284" s="405" t="s">
        <v>68</v>
      </c>
      <c r="X284" s="405" t="s">
        <v>68</v>
      </c>
      <c r="Y284" s="405" t="s">
        <v>68</v>
      </c>
      <c r="Z284" s="405" t="s">
        <v>69</v>
      </c>
      <c r="AA284" s="405" t="s">
        <v>133</v>
      </c>
      <c r="AB284" s="405" t="s">
        <v>238</v>
      </c>
      <c r="AC284" s="406">
        <v>20</v>
      </c>
      <c r="AD284" s="406">
        <v>0</v>
      </c>
      <c r="AE284" s="406">
        <v>0</v>
      </c>
      <c r="AF284" s="407">
        <v>32</v>
      </c>
      <c r="AG284" s="407">
        <f t="shared" si="25"/>
        <v>0</v>
      </c>
      <c r="AH284" s="408">
        <f t="shared" si="26"/>
        <v>32</v>
      </c>
      <c r="AI284" s="434">
        <f t="shared" si="27"/>
        <v>34.24</v>
      </c>
      <c r="AJ284" s="410"/>
    </row>
    <row r="285" spans="1:37" s="409" customFormat="1">
      <c r="A285" s="404">
        <v>12</v>
      </c>
      <c r="B285" s="405" t="s">
        <v>8</v>
      </c>
      <c r="C285" s="405" t="s">
        <v>1745</v>
      </c>
      <c r="D285" s="405" t="s">
        <v>1723</v>
      </c>
      <c r="E285" s="405" t="s">
        <v>423</v>
      </c>
      <c r="F285" s="405" t="s">
        <v>1165</v>
      </c>
      <c r="G285" s="405" t="s">
        <v>133</v>
      </c>
      <c r="H285" s="405" t="s">
        <v>1166</v>
      </c>
      <c r="I285" s="405" t="s">
        <v>133</v>
      </c>
      <c r="J285" s="405" t="s">
        <v>108</v>
      </c>
      <c r="K285" s="405" t="s">
        <v>133</v>
      </c>
      <c r="L285" s="405" t="s">
        <v>1180</v>
      </c>
      <c r="M285" s="405" t="s">
        <v>113</v>
      </c>
      <c r="N285" s="405" t="s">
        <v>75</v>
      </c>
      <c r="O285" s="405" t="s">
        <v>1176</v>
      </c>
      <c r="P285" s="405" t="s">
        <v>133</v>
      </c>
      <c r="Q285" s="405" t="s">
        <v>133</v>
      </c>
      <c r="R285" s="405" t="s">
        <v>133</v>
      </c>
      <c r="S285" s="405" t="s">
        <v>133</v>
      </c>
      <c r="T285" s="405" t="s">
        <v>133</v>
      </c>
      <c r="U285" s="405" t="s">
        <v>1746</v>
      </c>
      <c r="V285" s="405" t="s">
        <v>68</v>
      </c>
      <c r="W285" s="405" t="s">
        <v>68</v>
      </c>
      <c r="X285" s="405" t="s">
        <v>68</v>
      </c>
      <c r="Y285" s="405" t="s">
        <v>68</v>
      </c>
      <c r="Z285" s="405" t="s">
        <v>69</v>
      </c>
      <c r="AA285" s="405" t="s">
        <v>133</v>
      </c>
      <c r="AB285" s="405" t="s">
        <v>238</v>
      </c>
      <c r="AC285" s="406">
        <v>20</v>
      </c>
      <c r="AD285" s="406">
        <v>0</v>
      </c>
      <c r="AE285" s="406">
        <v>0</v>
      </c>
      <c r="AF285" s="407">
        <v>32</v>
      </c>
      <c r="AG285" s="407">
        <f t="shared" si="25"/>
        <v>0</v>
      </c>
      <c r="AH285" s="408">
        <f t="shared" si="26"/>
        <v>32</v>
      </c>
      <c r="AI285" s="434">
        <f t="shared" si="27"/>
        <v>34.24</v>
      </c>
      <c r="AJ285" s="410"/>
    </row>
    <row r="286" spans="1:37" s="409" customFormat="1">
      <c r="A286" s="404">
        <v>13</v>
      </c>
      <c r="B286" s="405" t="s">
        <v>8</v>
      </c>
      <c r="C286" s="405" t="s">
        <v>1747</v>
      </c>
      <c r="D286" s="405" t="s">
        <v>1723</v>
      </c>
      <c r="E286" s="405" t="s">
        <v>423</v>
      </c>
      <c r="F286" s="405" t="s">
        <v>1165</v>
      </c>
      <c r="G286" s="405" t="s">
        <v>133</v>
      </c>
      <c r="H286" s="405" t="s">
        <v>1166</v>
      </c>
      <c r="I286" s="405" t="s">
        <v>133</v>
      </c>
      <c r="J286" s="405" t="s">
        <v>108</v>
      </c>
      <c r="K286" s="405" t="s">
        <v>133</v>
      </c>
      <c r="L286" s="405" t="s">
        <v>1180</v>
      </c>
      <c r="M286" s="405" t="s">
        <v>113</v>
      </c>
      <c r="N286" s="405" t="s">
        <v>75</v>
      </c>
      <c r="O286" s="405" t="s">
        <v>1176</v>
      </c>
      <c r="P286" s="405" t="s">
        <v>133</v>
      </c>
      <c r="Q286" s="405" t="s">
        <v>133</v>
      </c>
      <c r="R286" s="405" t="s">
        <v>133</v>
      </c>
      <c r="S286" s="405" t="s">
        <v>133</v>
      </c>
      <c r="T286" s="405" t="s">
        <v>133</v>
      </c>
      <c r="U286" s="405" t="s">
        <v>1748</v>
      </c>
      <c r="V286" s="405" t="s">
        <v>68</v>
      </c>
      <c r="W286" s="405" t="s">
        <v>68</v>
      </c>
      <c r="X286" s="405" t="s">
        <v>68</v>
      </c>
      <c r="Y286" s="405" t="s">
        <v>68</v>
      </c>
      <c r="Z286" s="405" t="s">
        <v>69</v>
      </c>
      <c r="AA286" s="405" t="s">
        <v>133</v>
      </c>
      <c r="AB286" s="405" t="s">
        <v>238</v>
      </c>
      <c r="AC286" s="406">
        <v>20</v>
      </c>
      <c r="AD286" s="406">
        <v>0</v>
      </c>
      <c r="AE286" s="406">
        <v>0</v>
      </c>
      <c r="AF286" s="407">
        <v>32</v>
      </c>
      <c r="AG286" s="407">
        <f t="shared" si="25"/>
        <v>0</v>
      </c>
      <c r="AH286" s="408">
        <f t="shared" si="26"/>
        <v>32</v>
      </c>
      <c r="AI286" s="434">
        <f t="shared" si="27"/>
        <v>34.24</v>
      </c>
      <c r="AJ286" s="410"/>
    </row>
    <row r="287" spans="1:37" s="409" customFormat="1">
      <c r="A287" s="404">
        <v>14</v>
      </c>
      <c r="B287" s="405" t="s">
        <v>8</v>
      </c>
      <c r="C287" s="405" t="s">
        <v>1749</v>
      </c>
      <c r="D287" s="405" t="s">
        <v>1723</v>
      </c>
      <c r="E287" s="405" t="s">
        <v>423</v>
      </c>
      <c r="F287" s="405" t="s">
        <v>1165</v>
      </c>
      <c r="G287" s="405" t="s">
        <v>133</v>
      </c>
      <c r="H287" s="405" t="s">
        <v>1166</v>
      </c>
      <c r="I287" s="405" t="s">
        <v>133</v>
      </c>
      <c r="J287" s="405" t="s">
        <v>108</v>
      </c>
      <c r="K287" s="405" t="s">
        <v>133</v>
      </c>
      <c r="L287" s="405" t="s">
        <v>1180</v>
      </c>
      <c r="M287" s="405" t="s">
        <v>113</v>
      </c>
      <c r="N287" s="405" t="s">
        <v>75</v>
      </c>
      <c r="O287" s="405" t="s">
        <v>1176</v>
      </c>
      <c r="P287" s="405" t="s">
        <v>133</v>
      </c>
      <c r="Q287" s="405" t="s">
        <v>133</v>
      </c>
      <c r="R287" s="405" t="s">
        <v>133</v>
      </c>
      <c r="S287" s="405" t="s">
        <v>133</v>
      </c>
      <c r="T287" s="405" t="s">
        <v>133</v>
      </c>
      <c r="U287" s="405" t="s">
        <v>1750</v>
      </c>
      <c r="V287" s="405" t="s">
        <v>68</v>
      </c>
      <c r="W287" s="405" t="s">
        <v>68</v>
      </c>
      <c r="X287" s="405" t="s">
        <v>68</v>
      </c>
      <c r="Y287" s="405" t="s">
        <v>68</v>
      </c>
      <c r="Z287" s="405" t="s">
        <v>69</v>
      </c>
      <c r="AA287" s="405" t="s">
        <v>133</v>
      </c>
      <c r="AB287" s="405" t="s">
        <v>238</v>
      </c>
      <c r="AC287" s="406">
        <v>20</v>
      </c>
      <c r="AD287" s="406">
        <v>0</v>
      </c>
      <c r="AE287" s="406">
        <v>0</v>
      </c>
      <c r="AF287" s="407">
        <v>32</v>
      </c>
      <c r="AG287" s="407">
        <f t="shared" si="25"/>
        <v>0</v>
      </c>
      <c r="AH287" s="408">
        <f t="shared" si="26"/>
        <v>32</v>
      </c>
      <c r="AI287" s="434">
        <f t="shared" si="27"/>
        <v>34.24</v>
      </c>
      <c r="AJ287" s="410"/>
    </row>
    <row r="288" spans="1:37" s="409" customFormat="1">
      <c r="A288" s="404">
        <v>15</v>
      </c>
      <c r="B288" s="405" t="s">
        <v>8</v>
      </c>
      <c r="C288" s="405" t="s">
        <v>1751</v>
      </c>
      <c r="D288" s="405" t="s">
        <v>1723</v>
      </c>
      <c r="E288" s="405" t="s">
        <v>423</v>
      </c>
      <c r="F288" s="405" t="s">
        <v>1165</v>
      </c>
      <c r="G288" s="405" t="s">
        <v>133</v>
      </c>
      <c r="H288" s="405" t="s">
        <v>1166</v>
      </c>
      <c r="I288" s="405" t="s">
        <v>133</v>
      </c>
      <c r="J288" s="405" t="s">
        <v>108</v>
      </c>
      <c r="K288" s="405" t="s">
        <v>133</v>
      </c>
      <c r="L288" s="405" t="s">
        <v>1180</v>
      </c>
      <c r="M288" s="405" t="s">
        <v>113</v>
      </c>
      <c r="N288" s="405" t="s">
        <v>75</v>
      </c>
      <c r="O288" s="405" t="s">
        <v>1176</v>
      </c>
      <c r="P288" s="405" t="s">
        <v>133</v>
      </c>
      <c r="Q288" s="405" t="s">
        <v>133</v>
      </c>
      <c r="R288" s="405" t="s">
        <v>133</v>
      </c>
      <c r="S288" s="405" t="s">
        <v>133</v>
      </c>
      <c r="T288" s="405" t="s">
        <v>133</v>
      </c>
      <c r="U288" s="405" t="s">
        <v>1752</v>
      </c>
      <c r="V288" s="405" t="s">
        <v>68</v>
      </c>
      <c r="W288" s="405" t="s">
        <v>68</v>
      </c>
      <c r="X288" s="405" t="s">
        <v>68</v>
      </c>
      <c r="Y288" s="405" t="s">
        <v>68</v>
      </c>
      <c r="Z288" s="405" t="s">
        <v>69</v>
      </c>
      <c r="AA288" s="405" t="s">
        <v>133</v>
      </c>
      <c r="AB288" s="405" t="s">
        <v>238</v>
      </c>
      <c r="AC288" s="406">
        <v>20</v>
      </c>
      <c r="AD288" s="406">
        <v>0</v>
      </c>
      <c r="AE288" s="406">
        <v>0</v>
      </c>
      <c r="AF288" s="407">
        <v>32</v>
      </c>
      <c r="AG288" s="407">
        <f t="shared" si="25"/>
        <v>0</v>
      </c>
      <c r="AH288" s="408">
        <f t="shared" si="26"/>
        <v>32</v>
      </c>
      <c r="AI288" s="434">
        <f t="shared" si="27"/>
        <v>34.24</v>
      </c>
      <c r="AJ288" s="410"/>
    </row>
    <row r="289" spans="1:36" s="409" customFormat="1">
      <c r="A289" s="404">
        <v>16</v>
      </c>
      <c r="B289" s="405" t="s">
        <v>8</v>
      </c>
      <c r="C289" s="405" t="s">
        <v>1753</v>
      </c>
      <c r="D289" s="405" t="s">
        <v>1723</v>
      </c>
      <c r="E289" s="405" t="s">
        <v>423</v>
      </c>
      <c r="F289" s="405" t="s">
        <v>1165</v>
      </c>
      <c r="G289" s="405" t="s">
        <v>133</v>
      </c>
      <c r="H289" s="405" t="s">
        <v>1166</v>
      </c>
      <c r="I289" s="405" t="s">
        <v>133</v>
      </c>
      <c r="J289" s="405" t="s">
        <v>108</v>
      </c>
      <c r="K289" s="405" t="s">
        <v>133</v>
      </c>
      <c r="L289" s="405" t="s">
        <v>1180</v>
      </c>
      <c r="M289" s="405" t="s">
        <v>113</v>
      </c>
      <c r="N289" s="405" t="s">
        <v>75</v>
      </c>
      <c r="O289" s="405" t="s">
        <v>1176</v>
      </c>
      <c r="P289" s="405" t="s">
        <v>133</v>
      </c>
      <c r="Q289" s="405" t="s">
        <v>133</v>
      </c>
      <c r="R289" s="405" t="s">
        <v>133</v>
      </c>
      <c r="S289" s="405" t="s">
        <v>133</v>
      </c>
      <c r="T289" s="405" t="s">
        <v>133</v>
      </c>
      <c r="U289" s="405" t="s">
        <v>1754</v>
      </c>
      <c r="V289" s="405" t="s">
        <v>68</v>
      </c>
      <c r="W289" s="405" t="s">
        <v>68</v>
      </c>
      <c r="X289" s="405" t="s">
        <v>68</v>
      </c>
      <c r="Y289" s="405" t="s">
        <v>68</v>
      </c>
      <c r="Z289" s="405" t="s">
        <v>69</v>
      </c>
      <c r="AA289" s="405" t="s">
        <v>133</v>
      </c>
      <c r="AB289" s="405" t="s">
        <v>238</v>
      </c>
      <c r="AC289" s="406">
        <v>20</v>
      </c>
      <c r="AD289" s="406">
        <v>0</v>
      </c>
      <c r="AE289" s="406">
        <v>0</v>
      </c>
      <c r="AF289" s="407">
        <v>32</v>
      </c>
      <c r="AG289" s="407">
        <f t="shared" si="25"/>
        <v>0</v>
      </c>
      <c r="AH289" s="408">
        <f t="shared" si="26"/>
        <v>32</v>
      </c>
      <c r="AI289" s="434">
        <f t="shared" si="27"/>
        <v>34.24</v>
      </c>
      <c r="AJ289" s="410"/>
    </row>
    <row r="290" spans="1:36" s="409" customFormat="1">
      <c r="A290" s="404">
        <v>17</v>
      </c>
      <c r="B290" s="405" t="s">
        <v>8</v>
      </c>
      <c r="C290" s="405" t="s">
        <v>1755</v>
      </c>
      <c r="D290" s="405" t="s">
        <v>1723</v>
      </c>
      <c r="E290" s="405" t="s">
        <v>423</v>
      </c>
      <c r="F290" s="405" t="s">
        <v>1165</v>
      </c>
      <c r="G290" s="405" t="s">
        <v>133</v>
      </c>
      <c r="H290" s="405" t="s">
        <v>1166</v>
      </c>
      <c r="I290" s="405" t="s">
        <v>133</v>
      </c>
      <c r="J290" s="405" t="s">
        <v>108</v>
      </c>
      <c r="K290" s="405" t="s">
        <v>133</v>
      </c>
      <c r="L290" s="405" t="s">
        <v>1180</v>
      </c>
      <c r="M290" s="405" t="s">
        <v>113</v>
      </c>
      <c r="N290" s="405" t="s">
        <v>75</v>
      </c>
      <c r="O290" s="405" t="s">
        <v>1176</v>
      </c>
      <c r="P290" s="405" t="s">
        <v>133</v>
      </c>
      <c r="Q290" s="405" t="s">
        <v>133</v>
      </c>
      <c r="R290" s="405" t="s">
        <v>133</v>
      </c>
      <c r="S290" s="405" t="s">
        <v>133</v>
      </c>
      <c r="T290" s="405" t="s">
        <v>133</v>
      </c>
      <c r="U290" s="405" t="s">
        <v>1756</v>
      </c>
      <c r="V290" s="405" t="s">
        <v>68</v>
      </c>
      <c r="W290" s="405" t="s">
        <v>68</v>
      </c>
      <c r="X290" s="405" t="s">
        <v>68</v>
      </c>
      <c r="Y290" s="405" t="s">
        <v>68</v>
      </c>
      <c r="Z290" s="405" t="s">
        <v>69</v>
      </c>
      <c r="AA290" s="405" t="s">
        <v>133</v>
      </c>
      <c r="AB290" s="405" t="s">
        <v>238</v>
      </c>
      <c r="AC290" s="406">
        <v>20</v>
      </c>
      <c r="AD290" s="406">
        <v>0</v>
      </c>
      <c r="AE290" s="406">
        <v>0</v>
      </c>
      <c r="AF290" s="407">
        <v>32</v>
      </c>
      <c r="AG290" s="407">
        <f t="shared" si="25"/>
        <v>0</v>
      </c>
      <c r="AH290" s="408">
        <f t="shared" si="26"/>
        <v>32</v>
      </c>
      <c r="AI290" s="434">
        <f t="shared" si="27"/>
        <v>34.24</v>
      </c>
      <c r="AJ290" s="410"/>
    </row>
    <row r="291" spans="1:36" s="409" customFormat="1">
      <c r="A291" s="404">
        <v>18</v>
      </c>
      <c r="B291" s="405" t="s">
        <v>8</v>
      </c>
      <c r="C291" s="405" t="s">
        <v>1757</v>
      </c>
      <c r="D291" s="405" t="s">
        <v>1723</v>
      </c>
      <c r="E291" s="405" t="s">
        <v>423</v>
      </c>
      <c r="F291" s="405" t="s">
        <v>1165</v>
      </c>
      <c r="G291" s="405" t="s">
        <v>133</v>
      </c>
      <c r="H291" s="405" t="s">
        <v>1166</v>
      </c>
      <c r="I291" s="405" t="s">
        <v>133</v>
      </c>
      <c r="J291" s="405" t="s">
        <v>108</v>
      </c>
      <c r="K291" s="405" t="s">
        <v>133</v>
      </c>
      <c r="L291" s="405" t="s">
        <v>1180</v>
      </c>
      <c r="M291" s="405" t="s">
        <v>113</v>
      </c>
      <c r="N291" s="405" t="s">
        <v>75</v>
      </c>
      <c r="O291" s="405" t="s">
        <v>1176</v>
      </c>
      <c r="P291" s="405" t="s">
        <v>133</v>
      </c>
      <c r="Q291" s="405" t="s">
        <v>133</v>
      </c>
      <c r="R291" s="405" t="s">
        <v>133</v>
      </c>
      <c r="S291" s="405" t="s">
        <v>133</v>
      </c>
      <c r="T291" s="405" t="s">
        <v>133</v>
      </c>
      <c r="U291" s="405" t="s">
        <v>1758</v>
      </c>
      <c r="V291" s="405" t="s">
        <v>68</v>
      </c>
      <c r="W291" s="405" t="s">
        <v>68</v>
      </c>
      <c r="X291" s="405" t="s">
        <v>68</v>
      </c>
      <c r="Y291" s="405" t="s">
        <v>68</v>
      </c>
      <c r="Z291" s="405" t="s">
        <v>69</v>
      </c>
      <c r="AA291" s="405" t="s">
        <v>133</v>
      </c>
      <c r="AB291" s="405" t="s">
        <v>238</v>
      </c>
      <c r="AC291" s="406">
        <v>20</v>
      </c>
      <c r="AD291" s="406">
        <v>0</v>
      </c>
      <c r="AE291" s="406">
        <v>0</v>
      </c>
      <c r="AF291" s="407">
        <v>32</v>
      </c>
      <c r="AG291" s="407">
        <f t="shared" si="25"/>
        <v>0</v>
      </c>
      <c r="AH291" s="408">
        <f t="shared" si="26"/>
        <v>32</v>
      </c>
      <c r="AI291" s="434">
        <f t="shared" si="27"/>
        <v>34.24</v>
      </c>
      <c r="AJ291" s="410"/>
    </row>
    <row r="292" spans="1:36" s="409" customFormat="1">
      <c r="A292" s="404">
        <v>19</v>
      </c>
      <c r="B292" s="405" t="s">
        <v>8</v>
      </c>
      <c r="C292" s="405" t="s">
        <v>1759</v>
      </c>
      <c r="D292" s="405" t="s">
        <v>1723</v>
      </c>
      <c r="E292" s="405" t="s">
        <v>423</v>
      </c>
      <c r="F292" s="405" t="s">
        <v>1165</v>
      </c>
      <c r="G292" s="405" t="s">
        <v>133</v>
      </c>
      <c r="H292" s="405" t="s">
        <v>1166</v>
      </c>
      <c r="I292" s="405" t="s">
        <v>133</v>
      </c>
      <c r="J292" s="405" t="s">
        <v>108</v>
      </c>
      <c r="K292" s="405" t="s">
        <v>133</v>
      </c>
      <c r="L292" s="405" t="s">
        <v>1180</v>
      </c>
      <c r="M292" s="405" t="s">
        <v>113</v>
      </c>
      <c r="N292" s="405" t="s">
        <v>75</v>
      </c>
      <c r="O292" s="405" t="s">
        <v>1176</v>
      </c>
      <c r="P292" s="405" t="s">
        <v>133</v>
      </c>
      <c r="Q292" s="405" t="s">
        <v>133</v>
      </c>
      <c r="R292" s="405" t="s">
        <v>133</v>
      </c>
      <c r="S292" s="405" t="s">
        <v>133</v>
      </c>
      <c r="T292" s="405" t="s">
        <v>133</v>
      </c>
      <c r="U292" s="405" t="s">
        <v>1760</v>
      </c>
      <c r="V292" s="405" t="s">
        <v>68</v>
      </c>
      <c r="W292" s="405" t="s">
        <v>68</v>
      </c>
      <c r="X292" s="405" t="s">
        <v>68</v>
      </c>
      <c r="Y292" s="405" t="s">
        <v>68</v>
      </c>
      <c r="Z292" s="405" t="s">
        <v>69</v>
      </c>
      <c r="AA292" s="405" t="s">
        <v>133</v>
      </c>
      <c r="AB292" s="405" t="s">
        <v>238</v>
      </c>
      <c r="AC292" s="406">
        <v>20</v>
      </c>
      <c r="AD292" s="406">
        <v>0</v>
      </c>
      <c r="AE292" s="406">
        <v>0</v>
      </c>
      <c r="AF292" s="407">
        <v>32</v>
      </c>
      <c r="AG292" s="407">
        <f t="shared" si="25"/>
        <v>0</v>
      </c>
      <c r="AH292" s="408">
        <f t="shared" si="26"/>
        <v>32</v>
      </c>
      <c r="AI292" s="434">
        <f t="shared" si="27"/>
        <v>34.24</v>
      </c>
      <c r="AJ292" s="410"/>
    </row>
    <row r="293" spans="1:36" s="409" customFormat="1">
      <c r="A293" s="404">
        <v>20</v>
      </c>
      <c r="B293" s="405" t="s">
        <v>8</v>
      </c>
      <c r="C293" s="405" t="s">
        <v>1761</v>
      </c>
      <c r="D293" s="405" t="s">
        <v>1723</v>
      </c>
      <c r="E293" s="405" t="s">
        <v>423</v>
      </c>
      <c r="F293" s="405" t="s">
        <v>1165</v>
      </c>
      <c r="G293" s="405" t="s">
        <v>133</v>
      </c>
      <c r="H293" s="405" t="s">
        <v>1166</v>
      </c>
      <c r="I293" s="405" t="s">
        <v>133</v>
      </c>
      <c r="J293" s="405" t="s">
        <v>108</v>
      </c>
      <c r="K293" s="405" t="s">
        <v>133</v>
      </c>
      <c r="L293" s="405" t="s">
        <v>1180</v>
      </c>
      <c r="M293" s="405" t="s">
        <v>113</v>
      </c>
      <c r="N293" s="405" t="s">
        <v>75</v>
      </c>
      <c r="O293" s="405" t="s">
        <v>1176</v>
      </c>
      <c r="P293" s="405" t="s">
        <v>133</v>
      </c>
      <c r="Q293" s="405" t="s">
        <v>133</v>
      </c>
      <c r="R293" s="405" t="s">
        <v>133</v>
      </c>
      <c r="S293" s="405" t="s">
        <v>133</v>
      </c>
      <c r="T293" s="405" t="s">
        <v>133</v>
      </c>
      <c r="U293" s="405" t="s">
        <v>1762</v>
      </c>
      <c r="V293" s="405" t="s">
        <v>68</v>
      </c>
      <c r="W293" s="405" t="s">
        <v>68</v>
      </c>
      <c r="X293" s="405" t="s">
        <v>68</v>
      </c>
      <c r="Y293" s="405" t="s">
        <v>68</v>
      </c>
      <c r="Z293" s="405" t="s">
        <v>69</v>
      </c>
      <c r="AA293" s="405" t="s">
        <v>133</v>
      </c>
      <c r="AB293" s="405" t="s">
        <v>238</v>
      </c>
      <c r="AC293" s="406">
        <v>20</v>
      </c>
      <c r="AD293" s="406">
        <v>0</v>
      </c>
      <c r="AE293" s="406">
        <v>0</v>
      </c>
      <c r="AF293" s="407">
        <v>32</v>
      </c>
      <c r="AG293" s="407">
        <f t="shared" si="25"/>
        <v>0</v>
      </c>
      <c r="AH293" s="408">
        <f t="shared" si="26"/>
        <v>32</v>
      </c>
      <c r="AI293" s="434">
        <f t="shared" si="27"/>
        <v>34.24</v>
      </c>
      <c r="AJ293" s="410"/>
    </row>
    <row r="294" spans="1:36" s="409" customFormat="1">
      <c r="A294" s="404">
        <v>21</v>
      </c>
      <c r="B294" s="405" t="s">
        <v>8</v>
      </c>
      <c r="C294" s="405" t="s">
        <v>1763</v>
      </c>
      <c r="D294" s="405" t="s">
        <v>1723</v>
      </c>
      <c r="E294" s="405" t="s">
        <v>423</v>
      </c>
      <c r="F294" s="405" t="s">
        <v>1165</v>
      </c>
      <c r="G294" s="405" t="s">
        <v>133</v>
      </c>
      <c r="H294" s="405" t="s">
        <v>1166</v>
      </c>
      <c r="I294" s="405" t="s">
        <v>133</v>
      </c>
      <c r="J294" s="405" t="s">
        <v>108</v>
      </c>
      <c r="K294" s="405" t="s">
        <v>133</v>
      </c>
      <c r="L294" s="405" t="s">
        <v>1180</v>
      </c>
      <c r="M294" s="405" t="s">
        <v>113</v>
      </c>
      <c r="N294" s="405" t="s">
        <v>75</v>
      </c>
      <c r="O294" s="405" t="s">
        <v>1176</v>
      </c>
      <c r="P294" s="405" t="s">
        <v>133</v>
      </c>
      <c r="Q294" s="405" t="s">
        <v>133</v>
      </c>
      <c r="R294" s="405" t="s">
        <v>133</v>
      </c>
      <c r="S294" s="405" t="s">
        <v>133</v>
      </c>
      <c r="T294" s="405" t="s">
        <v>133</v>
      </c>
      <c r="U294" s="405" t="s">
        <v>1764</v>
      </c>
      <c r="V294" s="405" t="s">
        <v>68</v>
      </c>
      <c r="W294" s="405" t="s">
        <v>68</v>
      </c>
      <c r="X294" s="405" t="s">
        <v>68</v>
      </c>
      <c r="Y294" s="405" t="s">
        <v>68</v>
      </c>
      <c r="Z294" s="405" t="s">
        <v>69</v>
      </c>
      <c r="AA294" s="405" t="s">
        <v>133</v>
      </c>
      <c r="AB294" s="405" t="s">
        <v>238</v>
      </c>
      <c r="AC294" s="406">
        <v>20</v>
      </c>
      <c r="AD294" s="406">
        <v>0</v>
      </c>
      <c r="AE294" s="406">
        <v>0</v>
      </c>
      <c r="AF294" s="407">
        <v>32</v>
      </c>
      <c r="AG294" s="407">
        <f t="shared" si="25"/>
        <v>0</v>
      </c>
      <c r="AH294" s="408">
        <f t="shared" si="26"/>
        <v>32</v>
      </c>
      <c r="AI294" s="434">
        <f t="shared" si="27"/>
        <v>34.24</v>
      </c>
      <c r="AJ294" s="410"/>
    </row>
    <row r="295" spans="1:36" s="409" customFormat="1">
      <c r="A295" s="404">
        <v>22</v>
      </c>
      <c r="B295" s="405" t="s">
        <v>8</v>
      </c>
      <c r="C295" s="405" t="s">
        <v>1765</v>
      </c>
      <c r="D295" s="405" t="s">
        <v>1723</v>
      </c>
      <c r="E295" s="405" t="s">
        <v>423</v>
      </c>
      <c r="F295" s="405" t="s">
        <v>1165</v>
      </c>
      <c r="G295" s="405" t="s">
        <v>133</v>
      </c>
      <c r="H295" s="405" t="s">
        <v>1166</v>
      </c>
      <c r="I295" s="405" t="s">
        <v>133</v>
      </c>
      <c r="J295" s="405" t="s">
        <v>108</v>
      </c>
      <c r="K295" s="405" t="s">
        <v>133</v>
      </c>
      <c r="L295" s="405" t="s">
        <v>1180</v>
      </c>
      <c r="M295" s="405" t="s">
        <v>113</v>
      </c>
      <c r="N295" s="405" t="s">
        <v>75</v>
      </c>
      <c r="O295" s="405" t="s">
        <v>1176</v>
      </c>
      <c r="P295" s="405" t="s">
        <v>133</v>
      </c>
      <c r="Q295" s="405" t="s">
        <v>133</v>
      </c>
      <c r="R295" s="405" t="s">
        <v>133</v>
      </c>
      <c r="S295" s="405" t="s">
        <v>133</v>
      </c>
      <c r="T295" s="405" t="s">
        <v>133</v>
      </c>
      <c r="U295" s="405" t="s">
        <v>1766</v>
      </c>
      <c r="V295" s="405" t="s">
        <v>68</v>
      </c>
      <c r="W295" s="405" t="s">
        <v>68</v>
      </c>
      <c r="X295" s="405" t="s">
        <v>68</v>
      </c>
      <c r="Y295" s="405" t="s">
        <v>68</v>
      </c>
      <c r="Z295" s="405" t="s">
        <v>69</v>
      </c>
      <c r="AA295" s="405" t="s">
        <v>133</v>
      </c>
      <c r="AB295" s="405" t="s">
        <v>238</v>
      </c>
      <c r="AC295" s="406">
        <v>20</v>
      </c>
      <c r="AD295" s="406">
        <v>0</v>
      </c>
      <c r="AE295" s="406">
        <v>0</v>
      </c>
      <c r="AF295" s="407">
        <v>32</v>
      </c>
      <c r="AG295" s="407">
        <f t="shared" si="25"/>
        <v>0</v>
      </c>
      <c r="AH295" s="408">
        <f t="shared" si="26"/>
        <v>32</v>
      </c>
      <c r="AI295" s="434">
        <f t="shared" si="27"/>
        <v>34.24</v>
      </c>
      <c r="AJ295" s="410"/>
    </row>
    <row r="296" spans="1:36" s="409" customFormat="1">
      <c r="A296" s="404">
        <v>23</v>
      </c>
      <c r="B296" s="405" t="s">
        <v>8</v>
      </c>
      <c r="C296" s="405" t="s">
        <v>1767</v>
      </c>
      <c r="D296" s="405" t="s">
        <v>1723</v>
      </c>
      <c r="E296" s="405" t="s">
        <v>423</v>
      </c>
      <c r="F296" s="405" t="s">
        <v>1165</v>
      </c>
      <c r="G296" s="405" t="s">
        <v>133</v>
      </c>
      <c r="H296" s="405" t="s">
        <v>1166</v>
      </c>
      <c r="I296" s="405" t="s">
        <v>133</v>
      </c>
      <c r="J296" s="405" t="s">
        <v>108</v>
      </c>
      <c r="K296" s="405" t="s">
        <v>133</v>
      </c>
      <c r="L296" s="405" t="s">
        <v>1180</v>
      </c>
      <c r="M296" s="405" t="s">
        <v>113</v>
      </c>
      <c r="N296" s="405" t="s">
        <v>75</v>
      </c>
      <c r="O296" s="405" t="s">
        <v>1176</v>
      </c>
      <c r="P296" s="405" t="s">
        <v>133</v>
      </c>
      <c r="Q296" s="405" t="s">
        <v>133</v>
      </c>
      <c r="R296" s="405" t="s">
        <v>133</v>
      </c>
      <c r="S296" s="405" t="s">
        <v>133</v>
      </c>
      <c r="T296" s="405" t="s">
        <v>133</v>
      </c>
      <c r="U296" s="405" t="s">
        <v>1768</v>
      </c>
      <c r="V296" s="405" t="s">
        <v>68</v>
      </c>
      <c r="W296" s="405" t="s">
        <v>68</v>
      </c>
      <c r="X296" s="405" t="s">
        <v>68</v>
      </c>
      <c r="Y296" s="405" t="s">
        <v>68</v>
      </c>
      <c r="Z296" s="405" t="s">
        <v>69</v>
      </c>
      <c r="AA296" s="405" t="s">
        <v>133</v>
      </c>
      <c r="AB296" s="405" t="s">
        <v>238</v>
      </c>
      <c r="AC296" s="406">
        <v>20</v>
      </c>
      <c r="AD296" s="406">
        <v>0</v>
      </c>
      <c r="AE296" s="406">
        <v>0</v>
      </c>
      <c r="AF296" s="407">
        <v>32</v>
      </c>
      <c r="AG296" s="407">
        <f t="shared" si="25"/>
        <v>0</v>
      </c>
      <c r="AH296" s="408">
        <f t="shared" si="26"/>
        <v>32</v>
      </c>
      <c r="AI296" s="434">
        <f t="shared" si="27"/>
        <v>34.24</v>
      </c>
      <c r="AJ296" s="410"/>
    </row>
    <row r="297" spans="1:36" s="409" customFormat="1">
      <c r="A297" s="404">
        <v>24</v>
      </c>
      <c r="B297" s="405" t="s">
        <v>8</v>
      </c>
      <c r="C297" s="405" t="s">
        <v>1769</v>
      </c>
      <c r="D297" s="405" t="s">
        <v>1723</v>
      </c>
      <c r="E297" s="405" t="s">
        <v>423</v>
      </c>
      <c r="F297" s="405" t="s">
        <v>1165</v>
      </c>
      <c r="G297" s="405" t="s">
        <v>133</v>
      </c>
      <c r="H297" s="405" t="s">
        <v>1166</v>
      </c>
      <c r="I297" s="405" t="s">
        <v>133</v>
      </c>
      <c r="J297" s="405" t="s">
        <v>108</v>
      </c>
      <c r="K297" s="405" t="s">
        <v>133</v>
      </c>
      <c r="L297" s="405" t="s">
        <v>1180</v>
      </c>
      <c r="M297" s="405" t="s">
        <v>113</v>
      </c>
      <c r="N297" s="405" t="s">
        <v>75</v>
      </c>
      <c r="O297" s="405" t="s">
        <v>1176</v>
      </c>
      <c r="P297" s="405" t="s">
        <v>133</v>
      </c>
      <c r="Q297" s="405" t="s">
        <v>133</v>
      </c>
      <c r="R297" s="405" t="s">
        <v>133</v>
      </c>
      <c r="S297" s="405" t="s">
        <v>133</v>
      </c>
      <c r="T297" s="405" t="s">
        <v>133</v>
      </c>
      <c r="U297" s="405" t="s">
        <v>1770</v>
      </c>
      <c r="V297" s="405" t="s">
        <v>68</v>
      </c>
      <c r="W297" s="405" t="s">
        <v>68</v>
      </c>
      <c r="X297" s="405" t="s">
        <v>68</v>
      </c>
      <c r="Y297" s="405" t="s">
        <v>68</v>
      </c>
      <c r="Z297" s="405" t="s">
        <v>69</v>
      </c>
      <c r="AA297" s="405" t="s">
        <v>133</v>
      </c>
      <c r="AB297" s="405" t="s">
        <v>238</v>
      </c>
      <c r="AC297" s="406">
        <v>20</v>
      </c>
      <c r="AD297" s="406">
        <v>0</v>
      </c>
      <c r="AE297" s="406">
        <v>0</v>
      </c>
      <c r="AF297" s="407">
        <v>32</v>
      </c>
      <c r="AG297" s="407">
        <f t="shared" si="25"/>
        <v>0</v>
      </c>
      <c r="AH297" s="408">
        <f t="shared" si="26"/>
        <v>32</v>
      </c>
      <c r="AI297" s="434">
        <f t="shared" si="27"/>
        <v>34.24</v>
      </c>
      <c r="AJ297" s="410"/>
    </row>
    <row r="298" spans="1:36" s="409" customFormat="1">
      <c r="A298" s="404">
        <v>25</v>
      </c>
      <c r="B298" s="405" t="s">
        <v>8</v>
      </c>
      <c r="C298" s="405" t="s">
        <v>1771</v>
      </c>
      <c r="D298" s="405" t="s">
        <v>1723</v>
      </c>
      <c r="E298" s="405" t="s">
        <v>423</v>
      </c>
      <c r="F298" s="405" t="s">
        <v>1165</v>
      </c>
      <c r="G298" s="405" t="s">
        <v>133</v>
      </c>
      <c r="H298" s="405" t="s">
        <v>1166</v>
      </c>
      <c r="I298" s="405" t="s">
        <v>133</v>
      </c>
      <c r="J298" s="405" t="s">
        <v>108</v>
      </c>
      <c r="K298" s="405" t="s">
        <v>133</v>
      </c>
      <c r="L298" s="405" t="s">
        <v>1180</v>
      </c>
      <c r="M298" s="405" t="s">
        <v>113</v>
      </c>
      <c r="N298" s="405" t="s">
        <v>75</v>
      </c>
      <c r="O298" s="405" t="s">
        <v>1176</v>
      </c>
      <c r="P298" s="405" t="s">
        <v>133</v>
      </c>
      <c r="Q298" s="405" t="s">
        <v>133</v>
      </c>
      <c r="R298" s="405" t="s">
        <v>133</v>
      </c>
      <c r="S298" s="405" t="s">
        <v>133</v>
      </c>
      <c r="T298" s="405" t="s">
        <v>133</v>
      </c>
      <c r="U298" s="405" t="s">
        <v>1772</v>
      </c>
      <c r="V298" s="405" t="s">
        <v>68</v>
      </c>
      <c r="W298" s="405" t="s">
        <v>68</v>
      </c>
      <c r="X298" s="405" t="s">
        <v>68</v>
      </c>
      <c r="Y298" s="405" t="s">
        <v>68</v>
      </c>
      <c r="Z298" s="405" t="s">
        <v>69</v>
      </c>
      <c r="AA298" s="405" t="s">
        <v>133</v>
      </c>
      <c r="AB298" s="405" t="s">
        <v>238</v>
      </c>
      <c r="AC298" s="406">
        <v>20</v>
      </c>
      <c r="AD298" s="406">
        <v>0</v>
      </c>
      <c r="AE298" s="406">
        <v>0</v>
      </c>
      <c r="AF298" s="407">
        <v>32</v>
      </c>
      <c r="AG298" s="407">
        <f t="shared" si="25"/>
        <v>0</v>
      </c>
      <c r="AH298" s="408">
        <f t="shared" si="26"/>
        <v>32</v>
      </c>
      <c r="AI298" s="434">
        <f t="shared" si="27"/>
        <v>34.24</v>
      </c>
      <c r="AJ298" s="410"/>
    </row>
    <row r="299" spans="1:36" s="409" customFormat="1">
      <c r="A299" s="404">
        <v>26</v>
      </c>
      <c r="B299" s="405" t="s">
        <v>8</v>
      </c>
      <c r="C299" s="405" t="s">
        <v>1773</v>
      </c>
      <c r="D299" s="405" t="s">
        <v>1723</v>
      </c>
      <c r="E299" s="405" t="s">
        <v>423</v>
      </c>
      <c r="F299" s="405" t="s">
        <v>1165</v>
      </c>
      <c r="G299" s="405" t="s">
        <v>133</v>
      </c>
      <c r="H299" s="405" t="s">
        <v>1166</v>
      </c>
      <c r="I299" s="405" t="s">
        <v>133</v>
      </c>
      <c r="J299" s="405" t="s">
        <v>108</v>
      </c>
      <c r="K299" s="405" t="s">
        <v>133</v>
      </c>
      <c r="L299" s="405" t="s">
        <v>1180</v>
      </c>
      <c r="M299" s="405" t="s">
        <v>113</v>
      </c>
      <c r="N299" s="405" t="s">
        <v>75</v>
      </c>
      <c r="O299" s="405" t="s">
        <v>1176</v>
      </c>
      <c r="P299" s="405" t="s">
        <v>133</v>
      </c>
      <c r="Q299" s="405" t="s">
        <v>133</v>
      </c>
      <c r="R299" s="405" t="s">
        <v>133</v>
      </c>
      <c r="S299" s="405" t="s">
        <v>133</v>
      </c>
      <c r="T299" s="405" t="s">
        <v>133</v>
      </c>
      <c r="U299" s="405" t="s">
        <v>1774</v>
      </c>
      <c r="V299" s="405" t="s">
        <v>68</v>
      </c>
      <c r="W299" s="405" t="s">
        <v>68</v>
      </c>
      <c r="X299" s="405" t="s">
        <v>68</v>
      </c>
      <c r="Y299" s="405" t="s">
        <v>68</v>
      </c>
      <c r="Z299" s="405" t="s">
        <v>69</v>
      </c>
      <c r="AA299" s="405" t="s">
        <v>133</v>
      </c>
      <c r="AB299" s="405" t="s">
        <v>238</v>
      </c>
      <c r="AC299" s="406">
        <v>20</v>
      </c>
      <c r="AD299" s="406">
        <v>0</v>
      </c>
      <c r="AE299" s="406">
        <v>0</v>
      </c>
      <c r="AF299" s="407">
        <v>32</v>
      </c>
      <c r="AG299" s="407">
        <f t="shared" si="25"/>
        <v>0</v>
      </c>
      <c r="AH299" s="408">
        <f t="shared" si="26"/>
        <v>32</v>
      </c>
      <c r="AI299" s="434">
        <f t="shared" si="27"/>
        <v>34.24</v>
      </c>
      <c r="AJ299" s="410"/>
    </row>
    <row r="300" spans="1:36" s="409" customFormat="1">
      <c r="A300" s="404">
        <v>27</v>
      </c>
      <c r="B300" s="405" t="s">
        <v>8</v>
      </c>
      <c r="C300" s="405" t="s">
        <v>1775</v>
      </c>
      <c r="D300" s="405" t="s">
        <v>1723</v>
      </c>
      <c r="E300" s="405" t="s">
        <v>423</v>
      </c>
      <c r="F300" s="405" t="s">
        <v>1165</v>
      </c>
      <c r="G300" s="405" t="s">
        <v>133</v>
      </c>
      <c r="H300" s="405" t="s">
        <v>1166</v>
      </c>
      <c r="I300" s="405" t="s">
        <v>133</v>
      </c>
      <c r="J300" s="405" t="s">
        <v>108</v>
      </c>
      <c r="K300" s="405" t="s">
        <v>133</v>
      </c>
      <c r="L300" s="405" t="s">
        <v>1180</v>
      </c>
      <c r="M300" s="405" t="s">
        <v>113</v>
      </c>
      <c r="N300" s="405" t="s">
        <v>75</v>
      </c>
      <c r="O300" s="405" t="s">
        <v>1176</v>
      </c>
      <c r="P300" s="405" t="s">
        <v>133</v>
      </c>
      <c r="Q300" s="405" t="s">
        <v>133</v>
      </c>
      <c r="R300" s="405" t="s">
        <v>133</v>
      </c>
      <c r="S300" s="405" t="s">
        <v>133</v>
      </c>
      <c r="T300" s="405" t="s">
        <v>133</v>
      </c>
      <c r="U300" s="405" t="s">
        <v>1776</v>
      </c>
      <c r="V300" s="405" t="s">
        <v>68</v>
      </c>
      <c r="W300" s="405" t="s">
        <v>68</v>
      </c>
      <c r="X300" s="405" t="s">
        <v>68</v>
      </c>
      <c r="Y300" s="405" t="s">
        <v>68</v>
      </c>
      <c r="Z300" s="405" t="s">
        <v>69</v>
      </c>
      <c r="AA300" s="405" t="s">
        <v>133</v>
      </c>
      <c r="AB300" s="405" t="s">
        <v>238</v>
      </c>
      <c r="AC300" s="406">
        <v>20</v>
      </c>
      <c r="AD300" s="406">
        <v>0</v>
      </c>
      <c r="AE300" s="406">
        <v>0</v>
      </c>
      <c r="AF300" s="407">
        <v>32</v>
      </c>
      <c r="AG300" s="407">
        <f t="shared" si="25"/>
        <v>0</v>
      </c>
      <c r="AH300" s="408">
        <f t="shared" si="26"/>
        <v>32</v>
      </c>
      <c r="AI300" s="434">
        <f t="shared" si="27"/>
        <v>34.24</v>
      </c>
      <c r="AJ300" s="410"/>
    </row>
    <row r="301" spans="1:36" s="409" customFormat="1">
      <c r="A301" s="404">
        <v>28</v>
      </c>
      <c r="B301" s="405" t="s">
        <v>8</v>
      </c>
      <c r="C301" s="405" t="s">
        <v>1777</v>
      </c>
      <c r="D301" s="405" t="s">
        <v>1723</v>
      </c>
      <c r="E301" s="405" t="s">
        <v>423</v>
      </c>
      <c r="F301" s="405" t="s">
        <v>1165</v>
      </c>
      <c r="G301" s="405" t="s">
        <v>133</v>
      </c>
      <c r="H301" s="405" t="s">
        <v>1166</v>
      </c>
      <c r="I301" s="405" t="s">
        <v>133</v>
      </c>
      <c r="J301" s="405" t="s">
        <v>108</v>
      </c>
      <c r="K301" s="405" t="s">
        <v>133</v>
      </c>
      <c r="L301" s="405" t="s">
        <v>1180</v>
      </c>
      <c r="M301" s="405" t="s">
        <v>113</v>
      </c>
      <c r="N301" s="405" t="s">
        <v>75</v>
      </c>
      <c r="O301" s="405" t="s">
        <v>1176</v>
      </c>
      <c r="P301" s="405" t="s">
        <v>133</v>
      </c>
      <c r="Q301" s="405" t="s">
        <v>133</v>
      </c>
      <c r="R301" s="405" t="s">
        <v>133</v>
      </c>
      <c r="S301" s="405" t="s">
        <v>133</v>
      </c>
      <c r="T301" s="405" t="s">
        <v>133</v>
      </c>
      <c r="U301" s="405" t="s">
        <v>1778</v>
      </c>
      <c r="V301" s="405" t="s">
        <v>68</v>
      </c>
      <c r="W301" s="405" t="s">
        <v>68</v>
      </c>
      <c r="X301" s="405" t="s">
        <v>68</v>
      </c>
      <c r="Y301" s="405" t="s">
        <v>68</v>
      </c>
      <c r="Z301" s="405" t="s">
        <v>69</v>
      </c>
      <c r="AA301" s="405" t="s">
        <v>133</v>
      </c>
      <c r="AB301" s="405" t="s">
        <v>238</v>
      </c>
      <c r="AC301" s="406">
        <v>20</v>
      </c>
      <c r="AD301" s="406">
        <v>0</v>
      </c>
      <c r="AE301" s="406">
        <v>0</v>
      </c>
      <c r="AF301" s="407">
        <v>32</v>
      </c>
      <c r="AG301" s="407">
        <f t="shared" si="25"/>
        <v>0</v>
      </c>
      <c r="AH301" s="408">
        <f t="shared" si="26"/>
        <v>32</v>
      </c>
      <c r="AI301" s="434">
        <f t="shared" si="27"/>
        <v>34.24</v>
      </c>
      <c r="AJ301" s="410"/>
    </row>
    <row r="302" spans="1:36" s="409" customFormat="1">
      <c r="A302" s="404">
        <v>29</v>
      </c>
      <c r="B302" s="405" t="s">
        <v>8</v>
      </c>
      <c r="C302" s="405" t="s">
        <v>1779</v>
      </c>
      <c r="D302" s="405" t="s">
        <v>1723</v>
      </c>
      <c r="E302" s="405" t="s">
        <v>423</v>
      </c>
      <c r="F302" s="405" t="s">
        <v>1165</v>
      </c>
      <c r="G302" s="405" t="s">
        <v>133</v>
      </c>
      <c r="H302" s="405" t="s">
        <v>1166</v>
      </c>
      <c r="I302" s="405" t="s">
        <v>133</v>
      </c>
      <c r="J302" s="405" t="s">
        <v>108</v>
      </c>
      <c r="K302" s="405" t="s">
        <v>133</v>
      </c>
      <c r="L302" s="405" t="s">
        <v>1168</v>
      </c>
      <c r="M302" s="405" t="s">
        <v>113</v>
      </c>
      <c r="N302" s="405" t="s">
        <v>75</v>
      </c>
      <c r="O302" s="405" t="s">
        <v>1176</v>
      </c>
      <c r="P302" s="405" t="s">
        <v>133</v>
      </c>
      <c r="Q302" s="405" t="s">
        <v>133</v>
      </c>
      <c r="R302" s="405" t="s">
        <v>133</v>
      </c>
      <c r="S302" s="405" t="s">
        <v>133</v>
      </c>
      <c r="T302" s="405" t="s">
        <v>133</v>
      </c>
      <c r="U302" s="405" t="s">
        <v>1780</v>
      </c>
      <c r="V302" s="405" t="s">
        <v>68</v>
      </c>
      <c r="W302" s="405" t="s">
        <v>68</v>
      </c>
      <c r="X302" s="405" t="s">
        <v>68</v>
      </c>
      <c r="Y302" s="405" t="s">
        <v>68</v>
      </c>
      <c r="Z302" s="405" t="s">
        <v>69</v>
      </c>
      <c r="AA302" s="405" t="s">
        <v>133</v>
      </c>
      <c r="AB302" s="405" t="s">
        <v>238</v>
      </c>
      <c r="AC302" s="406">
        <v>20</v>
      </c>
      <c r="AD302" s="406">
        <v>0</v>
      </c>
      <c r="AE302" s="406">
        <v>0</v>
      </c>
      <c r="AF302" s="407">
        <v>32</v>
      </c>
      <c r="AG302" s="407">
        <f t="shared" si="25"/>
        <v>0</v>
      </c>
      <c r="AH302" s="408">
        <f t="shared" si="26"/>
        <v>32</v>
      </c>
      <c r="AI302" s="434">
        <f t="shared" si="27"/>
        <v>34.24</v>
      </c>
      <c r="AJ302" s="410"/>
    </row>
    <row r="303" spans="1:36" s="409" customFormat="1">
      <c r="A303" s="404">
        <v>30</v>
      </c>
      <c r="B303" s="405" t="s">
        <v>8</v>
      </c>
      <c r="C303" s="405" t="s">
        <v>1781</v>
      </c>
      <c r="D303" s="405" t="s">
        <v>1723</v>
      </c>
      <c r="E303" s="405" t="s">
        <v>423</v>
      </c>
      <c r="F303" s="405" t="s">
        <v>1165</v>
      </c>
      <c r="G303" s="405" t="s">
        <v>133</v>
      </c>
      <c r="H303" s="405" t="s">
        <v>1166</v>
      </c>
      <c r="I303" s="405" t="s">
        <v>133</v>
      </c>
      <c r="J303" s="405" t="s">
        <v>108</v>
      </c>
      <c r="K303" s="405" t="s">
        <v>133</v>
      </c>
      <c r="L303" s="405" t="s">
        <v>1168</v>
      </c>
      <c r="M303" s="405" t="s">
        <v>113</v>
      </c>
      <c r="N303" s="405" t="s">
        <v>75</v>
      </c>
      <c r="O303" s="405" t="s">
        <v>1176</v>
      </c>
      <c r="P303" s="405" t="s">
        <v>133</v>
      </c>
      <c r="Q303" s="405" t="s">
        <v>133</v>
      </c>
      <c r="R303" s="405" t="s">
        <v>133</v>
      </c>
      <c r="S303" s="405" t="s">
        <v>133</v>
      </c>
      <c r="T303" s="405" t="s">
        <v>133</v>
      </c>
      <c r="U303" s="405" t="s">
        <v>1782</v>
      </c>
      <c r="V303" s="405" t="s">
        <v>68</v>
      </c>
      <c r="W303" s="405" t="s">
        <v>68</v>
      </c>
      <c r="X303" s="405" t="s">
        <v>68</v>
      </c>
      <c r="Y303" s="405" t="s">
        <v>68</v>
      </c>
      <c r="Z303" s="405" t="s">
        <v>69</v>
      </c>
      <c r="AA303" s="405" t="s">
        <v>133</v>
      </c>
      <c r="AB303" s="405" t="s">
        <v>238</v>
      </c>
      <c r="AC303" s="406">
        <v>20</v>
      </c>
      <c r="AD303" s="406">
        <v>0</v>
      </c>
      <c r="AE303" s="406">
        <v>0</v>
      </c>
      <c r="AF303" s="407">
        <v>32</v>
      </c>
      <c r="AG303" s="407">
        <f t="shared" si="25"/>
        <v>0</v>
      </c>
      <c r="AH303" s="408">
        <f t="shared" si="26"/>
        <v>32</v>
      </c>
      <c r="AI303" s="434">
        <f t="shared" si="27"/>
        <v>34.24</v>
      </c>
      <c r="AJ303" s="410"/>
    </row>
    <row r="304" spans="1:36" s="409" customFormat="1">
      <c r="A304" s="404">
        <v>31</v>
      </c>
      <c r="B304" s="405" t="s">
        <v>8</v>
      </c>
      <c r="C304" s="405" t="s">
        <v>1783</v>
      </c>
      <c r="D304" s="405" t="s">
        <v>1723</v>
      </c>
      <c r="E304" s="405" t="s">
        <v>423</v>
      </c>
      <c r="F304" s="405" t="s">
        <v>1165</v>
      </c>
      <c r="G304" s="405" t="s">
        <v>133</v>
      </c>
      <c r="H304" s="405" t="s">
        <v>1166</v>
      </c>
      <c r="I304" s="405" t="s">
        <v>133</v>
      </c>
      <c r="J304" s="405" t="s">
        <v>108</v>
      </c>
      <c r="K304" s="405" t="s">
        <v>133</v>
      </c>
      <c r="L304" s="405" t="s">
        <v>1168</v>
      </c>
      <c r="M304" s="405" t="s">
        <v>113</v>
      </c>
      <c r="N304" s="405" t="s">
        <v>75</v>
      </c>
      <c r="O304" s="405" t="s">
        <v>1176</v>
      </c>
      <c r="P304" s="405" t="s">
        <v>133</v>
      </c>
      <c r="Q304" s="405" t="s">
        <v>133</v>
      </c>
      <c r="R304" s="405" t="s">
        <v>133</v>
      </c>
      <c r="S304" s="405" t="s">
        <v>133</v>
      </c>
      <c r="T304" s="405" t="s">
        <v>133</v>
      </c>
      <c r="U304" s="405" t="s">
        <v>1784</v>
      </c>
      <c r="V304" s="405" t="s">
        <v>68</v>
      </c>
      <c r="W304" s="405" t="s">
        <v>68</v>
      </c>
      <c r="X304" s="405" t="s">
        <v>68</v>
      </c>
      <c r="Y304" s="405" t="s">
        <v>68</v>
      </c>
      <c r="Z304" s="405" t="s">
        <v>69</v>
      </c>
      <c r="AA304" s="405" t="s">
        <v>133</v>
      </c>
      <c r="AB304" s="405" t="s">
        <v>238</v>
      </c>
      <c r="AC304" s="406">
        <v>20</v>
      </c>
      <c r="AD304" s="406">
        <v>0</v>
      </c>
      <c r="AE304" s="406">
        <v>0</v>
      </c>
      <c r="AF304" s="407">
        <v>32</v>
      </c>
      <c r="AG304" s="407">
        <f t="shared" si="25"/>
        <v>0</v>
      </c>
      <c r="AH304" s="408">
        <f t="shared" si="26"/>
        <v>32</v>
      </c>
      <c r="AI304" s="434">
        <f t="shared" si="27"/>
        <v>34.24</v>
      </c>
      <c r="AJ304" s="410"/>
    </row>
    <row r="305" spans="1:37" s="409" customFormat="1">
      <c r="A305" s="404">
        <v>32</v>
      </c>
      <c r="B305" s="405" t="s">
        <v>8</v>
      </c>
      <c r="C305" s="405" t="s">
        <v>1785</v>
      </c>
      <c r="D305" s="405" t="s">
        <v>1723</v>
      </c>
      <c r="E305" s="405" t="s">
        <v>423</v>
      </c>
      <c r="F305" s="405" t="s">
        <v>1165</v>
      </c>
      <c r="G305" s="405" t="s">
        <v>133</v>
      </c>
      <c r="H305" s="405" t="s">
        <v>1166</v>
      </c>
      <c r="I305" s="405" t="s">
        <v>133</v>
      </c>
      <c r="J305" s="405" t="s">
        <v>108</v>
      </c>
      <c r="K305" s="405" t="s">
        <v>133</v>
      </c>
      <c r="L305" s="405" t="s">
        <v>1168</v>
      </c>
      <c r="M305" s="405" t="s">
        <v>113</v>
      </c>
      <c r="N305" s="405" t="s">
        <v>75</v>
      </c>
      <c r="O305" s="405" t="s">
        <v>1176</v>
      </c>
      <c r="P305" s="405" t="s">
        <v>133</v>
      </c>
      <c r="Q305" s="405" t="s">
        <v>133</v>
      </c>
      <c r="R305" s="405" t="s">
        <v>133</v>
      </c>
      <c r="S305" s="405" t="s">
        <v>133</v>
      </c>
      <c r="T305" s="405" t="s">
        <v>133</v>
      </c>
      <c r="U305" s="405" t="s">
        <v>1786</v>
      </c>
      <c r="V305" s="405" t="s">
        <v>68</v>
      </c>
      <c r="W305" s="405" t="s">
        <v>68</v>
      </c>
      <c r="X305" s="405" t="s">
        <v>68</v>
      </c>
      <c r="Y305" s="405" t="s">
        <v>68</v>
      </c>
      <c r="Z305" s="405" t="s">
        <v>69</v>
      </c>
      <c r="AA305" s="405" t="s">
        <v>133</v>
      </c>
      <c r="AB305" s="405" t="s">
        <v>238</v>
      </c>
      <c r="AC305" s="406">
        <v>20</v>
      </c>
      <c r="AD305" s="406">
        <v>0</v>
      </c>
      <c r="AE305" s="406">
        <v>0</v>
      </c>
      <c r="AF305" s="407">
        <v>32</v>
      </c>
      <c r="AG305" s="407">
        <f t="shared" si="25"/>
        <v>0</v>
      </c>
      <c r="AH305" s="408">
        <f t="shared" si="26"/>
        <v>32</v>
      </c>
      <c r="AI305" s="434">
        <f t="shared" si="27"/>
        <v>34.24</v>
      </c>
      <c r="AJ305" s="410"/>
    </row>
    <row r="306" spans="1:37" s="409" customFormat="1">
      <c r="A306" s="404">
        <v>33</v>
      </c>
      <c r="B306" s="405" t="s">
        <v>8</v>
      </c>
      <c r="C306" s="405" t="s">
        <v>1787</v>
      </c>
      <c r="D306" s="405" t="s">
        <v>1723</v>
      </c>
      <c r="E306" s="405" t="s">
        <v>423</v>
      </c>
      <c r="F306" s="405" t="s">
        <v>1165</v>
      </c>
      <c r="G306" s="405" t="s">
        <v>133</v>
      </c>
      <c r="H306" s="405" t="s">
        <v>1166</v>
      </c>
      <c r="I306" s="405" t="s">
        <v>133</v>
      </c>
      <c r="J306" s="405" t="s">
        <v>108</v>
      </c>
      <c r="K306" s="405" t="s">
        <v>133</v>
      </c>
      <c r="L306" s="405" t="s">
        <v>1168</v>
      </c>
      <c r="M306" s="405" t="s">
        <v>113</v>
      </c>
      <c r="N306" s="405" t="s">
        <v>75</v>
      </c>
      <c r="O306" s="405" t="s">
        <v>1176</v>
      </c>
      <c r="P306" s="405" t="s">
        <v>133</v>
      </c>
      <c r="Q306" s="405" t="s">
        <v>133</v>
      </c>
      <c r="R306" s="405" t="s">
        <v>133</v>
      </c>
      <c r="S306" s="405" t="s">
        <v>133</v>
      </c>
      <c r="T306" s="405" t="s">
        <v>133</v>
      </c>
      <c r="U306" s="405" t="s">
        <v>1788</v>
      </c>
      <c r="V306" s="405" t="s">
        <v>68</v>
      </c>
      <c r="W306" s="405" t="s">
        <v>68</v>
      </c>
      <c r="X306" s="405" t="s">
        <v>68</v>
      </c>
      <c r="Y306" s="405" t="s">
        <v>68</v>
      </c>
      <c r="Z306" s="405" t="s">
        <v>69</v>
      </c>
      <c r="AA306" s="405" t="s">
        <v>133</v>
      </c>
      <c r="AB306" s="405" t="s">
        <v>238</v>
      </c>
      <c r="AC306" s="406">
        <v>20</v>
      </c>
      <c r="AD306" s="406">
        <v>0</v>
      </c>
      <c r="AE306" s="406">
        <v>0</v>
      </c>
      <c r="AF306" s="407">
        <v>32</v>
      </c>
      <c r="AG306" s="407">
        <f t="shared" si="25"/>
        <v>0</v>
      </c>
      <c r="AH306" s="408">
        <f t="shared" si="26"/>
        <v>32</v>
      </c>
      <c r="AI306" s="434">
        <f t="shared" si="27"/>
        <v>34.24</v>
      </c>
      <c r="AJ306" s="410"/>
    </row>
    <row r="307" spans="1:37" s="409" customFormat="1">
      <c r="A307" s="404">
        <v>34</v>
      </c>
      <c r="B307" s="405" t="s">
        <v>8</v>
      </c>
      <c r="C307" s="405" t="s">
        <v>1789</v>
      </c>
      <c r="D307" s="405" t="s">
        <v>1723</v>
      </c>
      <c r="E307" s="405" t="s">
        <v>423</v>
      </c>
      <c r="F307" s="405" t="s">
        <v>1165</v>
      </c>
      <c r="G307" s="405" t="s">
        <v>133</v>
      </c>
      <c r="H307" s="405" t="s">
        <v>1166</v>
      </c>
      <c r="I307" s="405" t="s">
        <v>133</v>
      </c>
      <c r="J307" s="405" t="s">
        <v>108</v>
      </c>
      <c r="K307" s="405" t="s">
        <v>133</v>
      </c>
      <c r="L307" s="405" t="s">
        <v>1168</v>
      </c>
      <c r="M307" s="405" t="s">
        <v>113</v>
      </c>
      <c r="N307" s="405" t="s">
        <v>75</v>
      </c>
      <c r="O307" s="405" t="s">
        <v>1176</v>
      </c>
      <c r="P307" s="405" t="s">
        <v>133</v>
      </c>
      <c r="Q307" s="405" t="s">
        <v>133</v>
      </c>
      <c r="R307" s="405" t="s">
        <v>133</v>
      </c>
      <c r="S307" s="405" t="s">
        <v>133</v>
      </c>
      <c r="T307" s="405" t="s">
        <v>133</v>
      </c>
      <c r="U307" s="405" t="s">
        <v>1790</v>
      </c>
      <c r="V307" s="405" t="s">
        <v>68</v>
      </c>
      <c r="W307" s="405" t="s">
        <v>68</v>
      </c>
      <c r="X307" s="405" t="s">
        <v>68</v>
      </c>
      <c r="Y307" s="405" t="s">
        <v>68</v>
      </c>
      <c r="Z307" s="405" t="s">
        <v>69</v>
      </c>
      <c r="AA307" s="405" t="s">
        <v>133</v>
      </c>
      <c r="AB307" s="405" t="s">
        <v>238</v>
      </c>
      <c r="AC307" s="406">
        <v>20</v>
      </c>
      <c r="AD307" s="406">
        <v>0</v>
      </c>
      <c r="AE307" s="406">
        <v>0</v>
      </c>
      <c r="AF307" s="407">
        <v>32</v>
      </c>
      <c r="AG307" s="407">
        <f t="shared" si="25"/>
        <v>0</v>
      </c>
      <c r="AH307" s="408">
        <f t="shared" si="26"/>
        <v>32</v>
      </c>
      <c r="AI307" s="434">
        <f t="shared" si="27"/>
        <v>34.24</v>
      </c>
      <c r="AJ307" s="410"/>
    </row>
    <row r="308" spans="1:37" s="409" customFormat="1">
      <c r="A308" s="404">
        <v>35</v>
      </c>
      <c r="B308" s="405" t="s">
        <v>8</v>
      </c>
      <c r="C308" s="405" t="s">
        <v>1791</v>
      </c>
      <c r="D308" s="405" t="s">
        <v>1723</v>
      </c>
      <c r="E308" s="405" t="s">
        <v>423</v>
      </c>
      <c r="F308" s="405" t="s">
        <v>1165</v>
      </c>
      <c r="G308" s="405" t="s">
        <v>133</v>
      </c>
      <c r="H308" s="405" t="s">
        <v>1166</v>
      </c>
      <c r="I308" s="405" t="s">
        <v>133</v>
      </c>
      <c r="J308" s="405" t="s">
        <v>108</v>
      </c>
      <c r="K308" s="405" t="s">
        <v>133</v>
      </c>
      <c r="L308" s="405" t="s">
        <v>1168</v>
      </c>
      <c r="M308" s="405" t="s">
        <v>113</v>
      </c>
      <c r="N308" s="405" t="s">
        <v>75</v>
      </c>
      <c r="O308" s="405" t="s">
        <v>1176</v>
      </c>
      <c r="P308" s="405" t="s">
        <v>133</v>
      </c>
      <c r="Q308" s="405" t="s">
        <v>133</v>
      </c>
      <c r="R308" s="405" t="s">
        <v>133</v>
      </c>
      <c r="S308" s="405" t="s">
        <v>133</v>
      </c>
      <c r="T308" s="405" t="s">
        <v>133</v>
      </c>
      <c r="U308" s="405" t="s">
        <v>1792</v>
      </c>
      <c r="V308" s="405" t="s">
        <v>68</v>
      </c>
      <c r="W308" s="405" t="s">
        <v>68</v>
      </c>
      <c r="X308" s="405" t="s">
        <v>68</v>
      </c>
      <c r="Y308" s="405" t="s">
        <v>68</v>
      </c>
      <c r="Z308" s="405" t="s">
        <v>69</v>
      </c>
      <c r="AA308" s="405" t="s">
        <v>133</v>
      </c>
      <c r="AB308" s="405" t="s">
        <v>238</v>
      </c>
      <c r="AC308" s="406">
        <v>20</v>
      </c>
      <c r="AD308" s="406">
        <v>0</v>
      </c>
      <c r="AE308" s="406">
        <v>0</v>
      </c>
      <c r="AF308" s="407">
        <v>32</v>
      </c>
      <c r="AG308" s="407">
        <f t="shared" si="25"/>
        <v>0</v>
      </c>
      <c r="AH308" s="408">
        <f t="shared" si="26"/>
        <v>32</v>
      </c>
      <c r="AI308" s="434">
        <f t="shared" si="27"/>
        <v>34.24</v>
      </c>
      <c r="AJ308" s="410"/>
    </row>
    <row r="309" spans="1:37" s="409" customFormat="1">
      <c r="A309" s="404">
        <v>36</v>
      </c>
      <c r="B309" s="405" t="s">
        <v>8</v>
      </c>
      <c r="C309" s="405" t="s">
        <v>1793</v>
      </c>
      <c r="D309" s="405" t="s">
        <v>1723</v>
      </c>
      <c r="E309" s="405" t="s">
        <v>423</v>
      </c>
      <c r="F309" s="405" t="s">
        <v>1165</v>
      </c>
      <c r="G309" s="405" t="s">
        <v>133</v>
      </c>
      <c r="H309" s="405" t="s">
        <v>1166</v>
      </c>
      <c r="I309" s="405" t="s">
        <v>133</v>
      </c>
      <c r="J309" s="405" t="s">
        <v>108</v>
      </c>
      <c r="K309" s="405" t="s">
        <v>133</v>
      </c>
      <c r="L309" s="405" t="s">
        <v>1168</v>
      </c>
      <c r="M309" s="405" t="s">
        <v>113</v>
      </c>
      <c r="N309" s="405" t="s">
        <v>75</v>
      </c>
      <c r="O309" s="405" t="s">
        <v>1176</v>
      </c>
      <c r="P309" s="405" t="s">
        <v>133</v>
      </c>
      <c r="Q309" s="405" t="s">
        <v>133</v>
      </c>
      <c r="R309" s="405" t="s">
        <v>133</v>
      </c>
      <c r="S309" s="405" t="s">
        <v>133</v>
      </c>
      <c r="T309" s="405" t="s">
        <v>133</v>
      </c>
      <c r="U309" s="405" t="s">
        <v>1794</v>
      </c>
      <c r="V309" s="405" t="s">
        <v>68</v>
      </c>
      <c r="W309" s="405" t="s">
        <v>68</v>
      </c>
      <c r="X309" s="405" t="s">
        <v>68</v>
      </c>
      <c r="Y309" s="405" t="s">
        <v>68</v>
      </c>
      <c r="Z309" s="405" t="s">
        <v>69</v>
      </c>
      <c r="AA309" s="405" t="s">
        <v>133</v>
      </c>
      <c r="AB309" s="405" t="s">
        <v>238</v>
      </c>
      <c r="AC309" s="406">
        <v>20</v>
      </c>
      <c r="AD309" s="406">
        <v>0</v>
      </c>
      <c r="AE309" s="406">
        <v>0</v>
      </c>
      <c r="AF309" s="407">
        <v>32</v>
      </c>
      <c r="AG309" s="407">
        <f t="shared" si="25"/>
        <v>0</v>
      </c>
      <c r="AH309" s="408">
        <f t="shared" si="26"/>
        <v>32</v>
      </c>
      <c r="AI309" s="434">
        <f t="shared" si="27"/>
        <v>34.24</v>
      </c>
      <c r="AJ309" s="410"/>
    </row>
    <row r="310" spans="1:37" s="409" customFormat="1">
      <c r="A310" s="404">
        <v>37</v>
      </c>
      <c r="B310" s="405" t="s">
        <v>8</v>
      </c>
      <c r="C310" s="405" t="s">
        <v>1795</v>
      </c>
      <c r="D310" s="405" t="s">
        <v>1723</v>
      </c>
      <c r="E310" s="405" t="s">
        <v>423</v>
      </c>
      <c r="F310" s="405" t="s">
        <v>1165</v>
      </c>
      <c r="G310" s="405" t="s">
        <v>133</v>
      </c>
      <c r="H310" s="405" t="s">
        <v>1166</v>
      </c>
      <c r="I310" s="405" t="s">
        <v>133</v>
      </c>
      <c r="J310" s="405" t="s">
        <v>108</v>
      </c>
      <c r="K310" s="405" t="s">
        <v>133</v>
      </c>
      <c r="L310" s="405" t="s">
        <v>1168</v>
      </c>
      <c r="M310" s="405" t="s">
        <v>113</v>
      </c>
      <c r="N310" s="405" t="s">
        <v>75</v>
      </c>
      <c r="O310" s="405" t="s">
        <v>1176</v>
      </c>
      <c r="P310" s="405" t="s">
        <v>133</v>
      </c>
      <c r="Q310" s="405" t="s">
        <v>133</v>
      </c>
      <c r="R310" s="405" t="s">
        <v>133</v>
      </c>
      <c r="S310" s="405" t="s">
        <v>133</v>
      </c>
      <c r="T310" s="405" t="s">
        <v>133</v>
      </c>
      <c r="U310" s="405" t="s">
        <v>1796</v>
      </c>
      <c r="V310" s="405" t="s">
        <v>68</v>
      </c>
      <c r="W310" s="405" t="s">
        <v>68</v>
      </c>
      <c r="X310" s="405" t="s">
        <v>68</v>
      </c>
      <c r="Y310" s="405" t="s">
        <v>68</v>
      </c>
      <c r="Z310" s="405" t="s">
        <v>69</v>
      </c>
      <c r="AA310" s="405" t="s">
        <v>133</v>
      </c>
      <c r="AB310" s="405" t="s">
        <v>238</v>
      </c>
      <c r="AC310" s="406">
        <v>20</v>
      </c>
      <c r="AD310" s="406">
        <v>0</v>
      </c>
      <c r="AE310" s="406">
        <v>0</v>
      </c>
      <c r="AF310" s="407">
        <v>32</v>
      </c>
      <c r="AG310" s="407">
        <f t="shared" si="25"/>
        <v>0</v>
      </c>
      <c r="AH310" s="408">
        <f t="shared" si="26"/>
        <v>32</v>
      </c>
      <c r="AI310" s="434">
        <f t="shared" si="27"/>
        <v>34.24</v>
      </c>
      <c r="AJ310" s="410"/>
    </row>
    <row r="311" spans="1:37" s="409" customFormat="1">
      <c r="A311" s="404">
        <v>38</v>
      </c>
      <c r="B311" s="405" t="s">
        <v>8</v>
      </c>
      <c r="C311" s="405" t="s">
        <v>1797</v>
      </c>
      <c r="D311" s="405" t="s">
        <v>1723</v>
      </c>
      <c r="E311" s="405" t="s">
        <v>423</v>
      </c>
      <c r="F311" s="405" t="s">
        <v>1165</v>
      </c>
      <c r="G311" s="405" t="s">
        <v>133</v>
      </c>
      <c r="H311" s="405" t="s">
        <v>1166</v>
      </c>
      <c r="I311" s="405" t="s">
        <v>133</v>
      </c>
      <c r="J311" s="405" t="s">
        <v>108</v>
      </c>
      <c r="K311" s="405" t="s">
        <v>133</v>
      </c>
      <c r="L311" s="405" t="s">
        <v>1168</v>
      </c>
      <c r="M311" s="405" t="s">
        <v>113</v>
      </c>
      <c r="N311" s="405" t="s">
        <v>75</v>
      </c>
      <c r="O311" s="405" t="s">
        <v>1176</v>
      </c>
      <c r="P311" s="405" t="s">
        <v>133</v>
      </c>
      <c r="Q311" s="405" t="s">
        <v>133</v>
      </c>
      <c r="R311" s="405" t="s">
        <v>133</v>
      </c>
      <c r="S311" s="405" t="s">
        <v>133</v>
      </c>
      <c r="T311" s="405" t="s">
        <v>133</v>
      </c>
      <c r="U311" s="405" t="s">
        <v>1798</v>
      </c>
      <c r="V311" s="405" t="s">
        <v>68</v>
      </c>
      <c r="W311" s="405" t="s">
        <v>68</v>
      </c>
      <c r="X311" s="405" t="s">
        <v>68</v>
      </c>
      <c r="Y311" s="405" t="s">
        <v>68</v>
      </c>
      <c r="Z311" s="405" t="s">
        <v>69</v>
      </c>
      <c r="AA311" s="405" t="s">
        <v>133</v>
      </c>
      <c r="AB311" s="405" t="s">
        <v>238</v>
      </c>
      <c r="AC311" s="406">
        <v>20</v>
      </c>
      <c r="AD311" s="406">
        <v>0</v>
      </c>
      <c r="AE311" s="406">
        <v>0</v>
      </c>
      <c r="AF311" s="407">
        <v>32</v>
      </c>
      <c r="AG311" s="407">
        <f t="shared" si="25"/>
        <v>0</v>
      </c>
      <c r="AH311" s="408">
        <f t="shared" si="26"/>
        <v>32</v>
      </c>
      <c r="AI311" s="434">
        <f t="shared" si="27"/>
        <v>34.24</v>
      </c>
      <c r="AJ311" s="410"/>
    </row>
    <row r="312" spans="1:37" s="409" customFormat="1">
      <c r="A312" s="404">
        <v>39</v>
      </c>
      <c r="B312" s="405" t="s">
        <v>8</v>
      </c>
      <c r="C312" s="405" t="s">
        <v>1799</v>
      </c>
      <c r="D312" s="405" t="s">
        <v>1723</v>
      </c>
      <c r="E312" s="405" t="s">
        <v>423</v>
      </c>
      <c r="F312" s="405" t="s">
        <v>1165</v>
      </c>
      <c r="G312" s="405" t="s">
        <v>133</v>
      </c>
      <c r="H312" s="405" t="s">
        <v>1166</v>
      </c>
      <c r="I312" s="405" t="s">
        <v>133</v>
      </c>
      <c r="J312" s="405" t="s">
        <v>108</v>
      </c>
      <c r="K312" s="405" t="s">
        <v>133</v>
      </c>
      <c r="L312" s="405" t="s">
        <v>1168</v>
      </c>
      <c r="M312" s="405" t="s">
        <v>113</v>
      </c>
      <c r="N312" s="405" t="s">
        <v>75</v>
      </c>
      <c r="O312" s="405" t="s">
        <v>1176</v>
      </c>
      <c r="P312" s="405" t="s">
        <v>133</v>
      </c>
      <c r="Q312" s="405" t="s">
        <v>133</v>
      </c>
      <c r="R312" s="405" t="s">
        <v>133</v>
      </c>
      <c r="S312" s="405" t="s">
        <v>133</v>
      </c>
      <c r="T312" s="405" t="s">
        <v>133</v>
      </c>
      <c r="U312" s="405" t="s">
        <v>1800</v>
      </c>
      <c r="V312" s="405" t="s">
        <v>68</v>
      </c>
      <c r="W312" s="405" t="s">
        <v>68</v>
      </c>
      <c r="X312" s="405" t="s">
        <v>68</v>
      </c>
      <c r="Y312" s="405" t="s">
        <v>68</v>
      </c>
      <c r="Z312" s="405" t="s">
        <v>69</v>
      </c>
      <c r="AA312" s="405" t="s">
        <v>133</v>
      </c>
      <c r="AB312" s="405" t="s">
        <v>238</v>
      </c>
      <c r="AC312" s="406">
        <v>20</v>
      </c>
      <c r="AD312" s="406">
        <v>0</v>
      </c>
      <c r="AE312" s="406">
        <v>0</v>
      </c>
      <c r="AF312" s="407">
        <v>32</v>
      </c>
      <c r="AG312" s="407">
        <f t="shared" si="25"/>
        <v>0</v>
      </c>
      <c r="AH312" s="408">
        <f t="shared" si="26"/>
        <v>32</v>
      </c>
      <c r="AI312" s="434">
        <f t="shared" si="27"/>
        <v>34.24</v>
      </c>
      <c r="AJ312" s="410"/>
    </row>
    <row r="313" spans="1:37" s="409" customFormat="1">
      <c r="A313" s="404">
        <v>40</v>
      </c>
      <c r="B313" s="405" t="s">
        <v>8</v>
      </c>
      <c r="C313" s="405" t="s">
        <v>1801</v>
      </c>
      <c r="D313" s="405" t="s">
        <v>1723</v>
      </c>
      <c r="E313" s="405" t="s">
        <v>423</v>
      </c>
      <c r="F313" s="405" t="s">
        <v>1165</v>
      </c>
      <c r="G313" s="405" t="s">
        <v>133</v>
      </c>
      <c r="H313" s="405" t="s">
        <v>1166</v>
      </c>
      <c r="I313" s="405" t="s">
        <v>133</v>
      </c>
      <c r="J313" s="405" t="s">
        <v>108</v>
      </c>
      <c r="K313" s="405" t="s">
        <v>133</v>
      </c>
      <c r="L313" s="405" t="s">
        <v>1168</v>
      </c>
      <c r="M313" s="405" t="s">
        <v>113</v>
      </c>
      <c r="N313" s="405" t="s">
        <v>75</v>
      </c>
      <c r="O313" s="405" t="s">
        <v>1176</v>
      </c>
      <c r="P313" s="405" t="s">
        <v>133</v>
      </c>
      <c r="Q313" s="405" t="s">
        <v>133</v>
      </c>
      <c r="R313" s="405" t="s">
        <v>133</v>
      </c>
      <c r="S313" s="405" t="s">
        <v>133</v>
      </c>
      <c r="T313" s="405" t="s">
        <v>133</v>
      </c>
      <c r="U313" s="405" t="s">
        <v>1802</v>
      </c>
      <c r="V313" s="405" t="s">
        <v>68</v>
      </c>
      <c r="W313" s="405" t="s">
        <v>68</v>
      </c>
      <c r="X313" s="405" t="s">
        <v>68</v>
      </c>
      <c r="Y313" s="405" t="s">
        <v>68</v>
      </c>
      <c r="Z313" s="405" t="s">
        <v>69</v>
      </c>
      <c r="AA313" s="405" t="s">
        <v>133</v>
      </c>
      <c r="AB313" s="405" t="s">
        <v>238</v>
      </c>
      <c r="AC313" s="406">
        <v>20</v>
      </c>
      <c r="AD313" s="406">
        <v>0</v>
      </c>
      <c r="AE313" s="406">
        <v>0</v>
      </c>
      <c r="AF313" s="407">
        <v>32</v>
      </c>
      <c r="AG313" s="407">
        <f t="shared" si="25"/>
        <v>0</v>
      </c>
      <c r="AH313" s="408">
        <f t="shared" si="26"/>
        <v>32</v>
      </c>
      <c r="AI313" s="434">
        <f t="shared" si="27"/>
        <v>34.24</v>
      </c>
      <c r="AJ313" s="410"/>
    </row>
    <row r="314" spans="1:37" s="409" customFormat="1">
      <c r="A314" s="404">
        <v>41</v>
      </c>
      <c r="B314" s="405" t="s">
        <v>8</v>
      </c>
      <c r="C314" s="405" t="s">
        <v>1803</v>
      </c>
      <c r="D314" s="405" t="s">
        <v>1723</v>
      </c>
      <c r="E314" s="405" t="s">
        <v>423</v>
      </c>
      <c r="F314" s="405" t="s">
        <v>1165</v>
      </c>
      <c r="G314" s="405" t="s">
        <v>133</v>
      </c>
      <c r="H314" s="405" t="s">
        <v>1166</v>
      </c>
      <c r="I314" s="405" t="s">
        <v>133</v>
      </c>
      <c r="J314" s="405" t="s">
        <v>108</v>
      </c>
      <c r="K314" s="405" t="s">
        <v>133</v>
      </c>
      <c r="L314" s="405" t="s">
        <v>1168</v>
      </c>
      <c r="M314" s="405" t="s">
        <v>113</v>
      </c>
      <c r="N314" s="405" t="s">
        <v>75</v>
      </c>
      <c r="O314" s="405" t="s">
        <v>1176</v>
      </c>
      <c r="P314" s="405" t="s">
        <v>133</v>
      </c>
      <c r="Q314" s="405" t="s">
        <v>133</v>
      </c>
      <c r="R314" s="405" t="s">
        <v>133</v>
      </c>
      <c r="S314" s="405" t="s">
        <v>133</v>
      </c>
      <c r="T314" s="405" t="s">
        <v>133</v>
      </c>
      <c r="U314" s="405" t="s">
        <v>1804</v>
      </c>
      <c r="V314" s="405" t="s">
        <v>68</v>
      </c>
      <c r="W314" s="405" t="s">
        <v>68</v>
      </c>
      <c r="X314" s="405" t="s">
        <v>68</v>
      </c>
      <c r="Y314" s="405" t="s">
        <v>68</v>
      </c>
      <c r="Z314" s="405" t="s">
        <v>69</v>
      </c>
      <c r="AA314" s="405" t="s">
        <v>133</v>
      </c>
      <c r="AB314" s="405" t="s">
        <v>238</v>
      </c>
      <c r="AC314" s="406">
        <v>20</v>
      </c>
      <c r="AD314" s="406">
        <v>0</v>
      </c>
      <c r="AE314" s="406">
        <v>0</v>
      </c>
      <c r="AF314" s="407">
        <v>32</v>
      </c>
      <c r="AG314" s="407">
        <f t="shared" si="25"/>
        <v>0</v>
      </c>
      <c r="AH314" s="408">
        <f t="shared" si="26"/>
        <v>32</v>
      </c>
      <c r="AI314" s="434">
        <f t="shared" si="27"/>
        <v>34.24</v>
      </c>
      <c r="AJ314" s="410"/>
    </row>
    <row r="315" spans="1:37" s="409" customFormat="1">
      <c r="A315" s="404">
        <v>42</v>
      </c>
      <c r="B315" s="405" t="s">
        <v>8</v>
      </c>
      <c r="C315" s="405" t="s">
        <v>1805</v>
      </c>
      <c r="D315" s="405" t="s">
        <v>1723</v>
      </c>
      <c r="E315" s="405" t="s">
        <v>423</v>
      </c>
      <c r="F315" s="405" t="s">
        <v>1165</v>
      </c>
      <c r="G315" s="405" t="s">
        <v>133</v>
      </c>
      <c r="H315" s="405" t="s">
        <v>1166</v>
      </c>
      <c r="I315" s="405" t="s">
        <v>133</v>
      </c>
      <c r="J315" s="405" t="s">
        <v>108</v>
      </c>
      <c r="K315" s="405" t="s">
        <v>133</v>
      </c>
      <c r="L315" s="405" t="s">
        <v>1168</v>
      </c>
      <c r="M315" s="405" t="s">
        <v>113</v>
      </c>
      <c r="N315" s="405" t="s">
        <v>75</v>
      </c>
      <c r="O315" s="405" t="s">
        <v>1176</v>
      </c>
      <c r="P315" s="405" t="s">
        <v>133</v>
      </c>
      <c r="Q315" s="405" t="s">
        <v>133</v>
      </c>
      <c r="R315" s="405" t="s">
        <v>133</v>
      </c>
      <c r="S315" s="405" t="s">
        <v>133</v>
      </c>
      <c r="T315" s="405" t="s">
        <v>133</v>
      </c>
      <c r="U315" s="405" t="s">
        <v>1806</v>
      </c>
      <c r="V315" s="405" t="s">
        <v>68</v>
      </c>
      <c r="W315" s="405" t="s">
        <v>68</v>
      </c>
      <c r="X315" s="405" t="s">
        <v>68</v>
      </c>
      <c r="Y315" s="405" t="s">
        <v>68</v>
      </c>
      <c r="Z315" s="405" t="s">
        <v>69</v>
      </c>
      <c r="AA315" s="405" t="s">
        <v>133</v>
      </c>
      <c r="AB315" s="405" t="s">
        <v>238</v>
      </c>
      <c r="AC315" s="406">
        <v>20</v>
      </c>
      <c r="AD315" s="406">
        <v>0</v>
      </c>
      <c r="AE315" s="406">
        <v>0</v>
      </c>
      <c r="AF315" s="407">
        <v>32</v>
      </c>
      <c r="AG315" s="407">
        <f t="shared" si="25"/>
        <v>0</v>
      </c>
      <c r="AH315" s="408">
        <f t="shared" si="26"/>
        <v>32</v>
      </c>
      <c r="AI315" s="434">
        <f t="shared" si="27"/>
        <v>34.24</v>
      </c>
      <c r="AJ315" s="410"/>
    </row>
    <row r="316" spans="1:37" s="417" customFormat="1" ht="15.75" thickBot="1">
      <c r="A316" s="411">
        <v>43</v>
      </c>
      <c r="B316" s="412" t="s">
        <v>8</v>
      </c>
      <c r="C316" s="412" t="s">
        <v>1807</v>
      </c>
      <c r="D316" s="412" t="s">
        <v>1723</v>
      </c>
      <c r="E316" s="412" t="s">
        <v>423</v>
      </c>
      <c r="F316" s="412" t="s">
        <v>1165</v>
      </c>
      <c r="G316" s="412" t="s">
        <v>133</v>
      </c>
      <c r="H316" s="412" t="s">
        <v>1166</v>
      </c>
      <c r="I316" s="412" t="s">
        <v>133</v>
      </c>
      <c r="J316" s="412" t="s">
        <v>108</v>
      </c>
      <c r="K316" s="412" t="s">
        <v>133</v>
      </c>
      <c r="L316" s="412" t="s">
        <v>1168</v>
      </c>
      <c r="M316" s="412" t="s">
        <v>113</v>
      </c>
      <c r="N316" s="412" t="s">
        <v>75</v>
      </c>
      <c r="O316" s="412" t="s">
        <v>1176</v>
      </c>
      <c r="P316" s="412" t="s">
        <v>133</v>
      </c>
      <c r="Q316" s="412" t="s">
        <v>133</v>
      </c>
      <c r="R316" s="412" t="s">
        <v>133</v>
      </c>
      <c r="S316" s="412" t="s">
        <v>133</v>
      </c>
      <c r="T316" s="412" t="s">
        <v>133</v>
      </c>
      <c r="U316" s="412" t="s">
        <v>1808</v>
      </c>
      <c r="V316" s="412" t="s">
        <v>68</v>
      </c>
      <c r="W316" s="412" t="s">
        <v>68</v>
      </c>
      <c r="X316" s="412" t="s">
        <v>68</v>
      </c>
      <c r="Y316" s="412" t="s">
        <v>68</v>
      </c>
      <c r="Z316" s="412" t="s">
        <v>69</v>
      </c>
      <c r="AA316" s="412" t="s">
        <v>133</v>
      </c>
      <c r="AB316" s="412" t="s">
        <v>238</v>
      </c>
      <c r="AC316" s="413">
        <v>20</v>
      </c>
      <c r="AD316" s="413">
        <v>0</v>
      </c>
      <c r="AE316" s="413">
        <v>0</v>
      </c>
      <c r="AF316" s="414">
        <v>32</v>
      </c>
      <c r="AG316" s="414">
        <f t="shared" si="25"/>
        <v>0</v>
      </c>
      <c r="AH316" s="415">
        <f t="shared" si="26"/>
        <v>32</v>
      </c>
      <c r="AI316" s="451">
        <f t="shared" si="27"/>
        <v>34.24</v>
      </c>
      <c r="AJ316" s="416"/>
    </row>
    <row r="317" spans="1:37" s="11" customFormat="1">
      <c r="A317" s="382"/>
      <c r="B317" s="68"/>
      <c r="C317" s="68"/>
      <c r="D317" s="68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15"/>
      <c r="AD317" s="15"/>
      <c r="AE317" s="15"/>
      <c r="AF317" s="376"/>
      <c r="AG317" s="376"/>
      <c r="AH317" s="17"/>
      <c r="AI317" s="16"/>
    </row>
    <row r="318" spans="1:37" s="11" customFormat="1">
      <c r="A318" s="382" t="s">
        <v>133</v>
      </c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10"/>
      <c r="AD318" s="10"/>
      <c r="AE318" s="10"/>
      <c r="AF318" s="376"/>
      <c r="AG318" s="376"/>
      <c r="AH318" s="17"/>
      <c r="AI318" s="18"/>
    </row>
    <row r="319" spans="1:37" ht="15.75" thickBot="1"/>
    <row r="320" spans="1:37" s="371" customFormat="1" ht="15.75" thickBot="1">
      <c r="A320" s="439" t="s">
        <v>22</v>
      </c>
      <c r="B320" s="366" t="s">
        <v>23</v>
      </c>
      <c r="C320" s="366" t="s">
        <v>24</v>
      </c>
      <c r="D320" s="366" t="s">
        <v>25</v>
      </c>
      <c r="E320" s="366" t="s">
        <v>26</v>
      </c>
      <c r="F320" s="366" t="s">
        <v>27</v>
      </c>
      <c r="G320" s="366" t="s">
        <v>28</v>
      </c>
      <c r="H320" s="366" t="s">
        <v>29</v>
      </c>
      <c r="I320" s="366" t="s">
        <v>30</v>
      </c>
      <c r="J320" s="366" t="s">
        <v>31</v>
      </c>
      <c r="K320" s="366" t="s">
        <v>32</v>
      </c>
      <c r="L320" s="366" t="s">
        <v>33</v>
      </c>
      <c r="M320" s="366" t="s">
        <v>34</v>
      </c>
      <c r="N320" s="366" t="s">
        <v>35</v>
      </c>
      <c r="O320" s="366" t="s">
        <v>36</v>
      </c>
      <c r="P320" s="366" t="s">
        <v>37</v>
      </c>
      <c r="Q320" s="366" t="s">
        <v>38</v>
      </c>
      <c r="R320" s="366" t="s">
        <v>39</v>
      </c>
      <c r="S320" s="366" t="s">
        <v>40</v>
      </c>
      <c r="T320" s="366" t="s">
        <v>41</v>
      </c>
      <c r="U320" s="366" t="s">
        <v>42</v>
      </c>
      <c r="V320" s="366" t="s">
        <v>43</v>
      </c>
      <c r="W320" s="366" t="s">
        <v>44</v>
      </c>
      <c r="X320" s="366" t="s">
        <v>45</v>
      </c>
      <c r="Y320" s="366" t="s">
        <v>46</v>
      </c>
      <c r="Z320" s="366" t="s">
        <v>47</v>
      </c>
      <c r="AA320" s="366" t="s">
        <v>48</v>
      </c>
      <c r="AB320" s="366" t="s">
        <v>49</v>
      </c>
      <c r="AC320" s="367" t="s">
        <v>50</v>
      </c>
      <c r="AD320" s="367" t="s">
        <v>51</v>
      </c>
      <c r="AE320" s="367" t="s">
        <v>52</v>
      </c>
      <c r="AF320" s="377" t="s">
        <v>53</v>
      </c>
      <c r="AG320" s="377" t="s">
        <v>54</v>
      </c>
      <c r="AH320" s="367" t="s">
        <v>55</v>
      </c>
      <c r="AI320" s="368" t="s">
        <v>56</v>
      </c>
      <c r="AJ320" s="369"/>
      <c r="AK320" s="370"/>
    </row>
    <row r="321" spans="1:36" s="409" customFormat="1">
      <c r="A321" s="404">
        <v>1</v>
      </c>
      <c r="B321" s="405" t="s">
        <v>8</v>
      </c>
      <c r="C321" s="405" t="s">
        <v>1809</v>
      </c>
      <c r="D321" s="405" t="s">
        <v>1810</v>
      </c>
      <c r="E321" s="405" t="s">
        <v>1811</v>
      </c>
      <c r="F321" s="405" t="s">
        <v>1165</v>
      </c>
      <c r="G321" s="405" t="s">
        <v>133</v>
      </c>
      <c r="H321" s="405" t="s">
        <v>1166</v>
      </c>
      <c r="I321" s="405" t="s">
        <v>1167</v>
      </c>
      <c r="J321" s="405" t="s">
        <v>108</v>
      </c>
      <c r="K321" s="405" t="s">
        <v>194</v>
      </c>
      <c r="L321" s="405" t="s">
        <v>1180</v>
      </c>
      <c r="M321" s="405" t="s">
        <v>113</v>
      </c>
      <c r="N321" s="405" t="s">
        <v>1278</v>
      </c>
      <c r="O321" s="405" t="s">
        <v>1169</v>
      </c>
      <c r="P321" s="405">
        <v>0</v>
      </c>
      <c r="Q321" s="405" t="s">
        <v>133</v>
      </c>
      <c r="R321" s="405" t="s">
        <v>133</v>
      </c>
      <c r="S321" s="405" t="s">
        <v>1170</v>
      </c>
      <c r="T321" s="405"/>
      <c r="U321" s="405" t="s">
        <v>1812</v>
      </c>
      <c r="V321" s="405" t="s">
        <v>68</v>
      </c>
      <c r="W321" s="405" t="s">
        <v>68</v>
      </c>
      <c r="X321" s="405" t="s">
        <v>68</v>
      </c>
      <c r="Y321" s="405" t="s">
        <v>68</v>
      </c>
      <c r="Z321" s="405" t="s">
        <v>69</v>
      </c>
      <c r="AA321" s="405" t="s">
        <v>133</v>
      </c>
      <c r="AB321" s="405" t="s">
        <v>141</v>
      </c>
      <c r="AC321" s="406">
        <v>20</v>
      </c>
      <c r="AD321" s="406">
        <v>0</v>
      </c>
      <c r="AE321" s="406">
        <v>0</v>
      </c>
      <c r="AF321" s="407">
        <v>32</v>
      </c>
      <c r="AG321" s="407">
        <f t="shared" ref="AG321:AG348" si="28">AF321*(1-(0.95^0*0.9^0*0.8^0*0.7^0*0.65^0*0.93^0*0.93^0*1^0))</f>
        <v>0</v>
      </c>
      <c r="AH321" s="408">
        <f t="shared" ref="AH321:AH348" si="29">AF321-AG321</f>
        <v>32</v>
      </c>
      <c r="AI321" s="434">
        <f>AF321*1.07</f>
        <v>34.24</v>
      </c>
      <c r="AJ321" s="410"/>
    </row>
    <row r="322" spans="1:36" s="409" customFormat="1">
      <c r="A322" s="404">
        <v>2</v>
      </c>
      <c r="B322" s="405" t="s">
        <v>8</v>
      </c>
      <c r="C322" s="405" t="s">
        <v>1813</v>
      </c>
      <c r="D322" s="405" t="s">
        <v>1810</v>
      </c>
      <c r="E322" s="405" t="s">
        <v>423</v>
      </c>
      <c r="F322" s="405" t="s">
        <v>1165</v>
      </c>
      <c r="G322" s="405" t="s">
        <v>133</v>
      </c>
      <c r="H322" s="405" t="s">
        <v>1166</v>
      </c>
      <c r="I322" s="405" t="s">
        <v>133</v>
      </c>
      <c r="J322" s="405" t="s">
        <v>108</v>
      </c>
      <c r="K322" s="405" t="s">
        <v>133</v>
      </c>
      <c r="L322" s="405" t="s">
        <v>1180</v>
      </c>
      <c r="M322" s="405" t="s">
        <v>113</v>
      </c>
      <c r="N322" s="405" t="s">
        <v>75</v>
      </c>
      <c r="O322" s="405" t="s">
        <v>1176</v>
      </c>
      <c r="P322" s="405" t="s">
        <v>133</v>
      </c>
      <c r="Q322" s="405" t="s">
        <v>133</v>
      </c>
      <c r="R322" s="405" t="s">
        <v>133</v>
      </c>
      <c r="S322" s="405" t="s">
        <v>133</v>
      </c>
      <c r="T322" s="405" t="s">
        <v>133</v>
      </c>
      <c r="U322" s="405" t="s">
        <v>1814</v>
      </c>
      <c r="V322" s="405" t="s">
        <v>68</v>
      </c>
      <c r="W322" s="405" t="s">
        <v>68</v>
      </c>
      <c r="X322" s="405" t="s">
        <v>68</v>
      </c>
      <c r="Y322" s="405" t="s">
        <v>68</v>
      </c>
      <c r="Z322" s="405" t="s">
        <v>69</v>
      </c>
      <c r="AA322" s="405" t="s">
        <v>133</v>
      </c>
      <c r="AB322" s="405" t="s">
        <v>238</v>
      </c>
      <c r="AC322" s="406">
        <v>20</v>
      </c>
      <c r="AD322" s="406">
        <v>0</v>
      </c>
      <c r="AE322" s="406">
        <v>0</v>
      </c>
      <c r="AF322" s="407">
        <v>32</v>
      </c>
      <c r="AG322" s="407">
        <f t="shared" si="28"/>
        <v>0</v>
      </c>
      <c r="AH322" s="408">
        <f t="shared" si="29"/>
        <v>32</v>
      </c>
      <c r="AI322" s="434">
        <f t="shared" ref="AI322:AI348" si="30">AF322*1.07</f>
        <v>34.24</v>
      </c>
      <c r="AJ322" s="410"/>
    </row>
    <row r="323" spans="1:36" s="409" customFormat="1">
      <c r="A323" s="404">
        <v>3</v>
      </c>
      <c r="B323" s="405" t="s">
        <v>8</v>
      </c>
      <c r="C323" s="405" t="s">
        <v>1815</v>
      </c>
      <c r="D323" s="405" t="s">
        <v>1810</v>
      </c>
      <c r="E323" s="405" t="s">
        <v>423</v>
      </c>
      <c r="F323" s="405" t="s">
        <v>1165</v>
      </c>
      <c r="G323" s="405" t="s">
        <v>133</v>
      </c>
      <c r="H323" s="405" t="s">
        <v>1166</v>
      </c>
      <c r="I323" s="405" t="s">
        <v>133</v>
      </c>
      <c r="J323" s="405" t="s">
        <v>108</v>
      </c>
      <c r="K323" s="405" t="s">
        <v>133</v>
      </c>
      <c r="L323" s="405" t="s">
        <v>1180</v>
      </c>
      <c r="M323" s="405" t="s">
        <v>113</v>
      </c>
      <c r="N323" s="405" t="s">
        <v>75</v>
      </c>
      <c r="O323" s="405" t="s">
        <v>1176</v>
      </c>
      <c r="P323" s="405" t="s">
        <v>133</v>
      </c>
      <c r="Q323" s="405" t="s">
        <v>133</v>
      </c>
      <c r="R323" s="405" t="s">
        <v>133</v>
      </c>
      <c r="S323" s="405" t="s">
        <v>133</v>
      </c>
      <c r="T323" s="405" t="s">
        <v>133</v>
      </c>
      <c r="U323" s="405" t="s">
        <v>1816</v>
      </c>
      <c r="V323" s="405" t="s">
        <v>68</v>
      </c>
      <c r="W323" s="405" t="s">
        <v>68</v>
      </c>
      <c r="X323" s="405" t="s">
        <v>68</v>
      </c>
      <c r="Y323" s="405" t="s">
        <v>68</v>
      </c>
      <c r="Z323" s="405" t="s">
        <v>69</v>
      </c>
      <c r="AA323" s="405" t="s">
        <v>133</v>
      </c>
      <c r="AB323" s="405" t="s">
        <v>238</v>
      </c>
      <c r="AC323" s="406">
        <v>20</v>
      </c>
      <c r="AD323" s="406">
        <v>0</v>
      </c>
      <c r="AE323" s="406">
        <v>0</v>
      </c>
      <c r="AF323" s="407">
        <v>32</v>
      </c>
      <c r="AG323" s="407">
        <f t="shared" si="28"/>
        <v>0</v>
      </c>
      <c r="AH323" s="408">
        <f t="shared" si="29"/>
        <v>32</v>
      </c>
      <c r="AI323" s="434">
        <f t="shared" si="30"/>
        <v>34.24</v>
      </c>
      <c r="AJ323" s="410"/>
    </row>
    <row r="324" spans="1:36" s="409" customFormat="1">
      <c r="A324" s="404">
        <v>4</v>
      </c>
      <c r="B324" s="405" t="s">
        <v>8</v>
      </c>
      <c r="C324" s="405" t="s">
        <v>1817</v>
      </c>
      <c r="D324" s="405" t="s">
        <v>1810</v>
      </c>
      <c r="E324" s="405" t="s">
        <v>423</v>
      </c>
      <c r="F324" s="405" t="s">
        <v>1165</v>
      </c>
      <c r="G324" s="405" t="s">
        <v>133</v>
      </c>
      <c r="H324" s="405" t="s">
        <v>1166</v>
      </c>
      <c r="I324" s="405" t="s">
        <v>133</v>
      </c>
      <c r="J324" s="405" t="s">
        <v>108</v>
      </c>
      <c r="K324" s="405" t="s">
        <v>133</v>
      </c>
      <c r="L324" s="405" t="s">
        <v>1180</v>
      </c>
      <c r="M324" s="405" t="s">
        <v>113</v>
      </c>
      <c r="N324" s="405" t="s">
        <v>75</v>
      </c>
      <c r="O324" s="405" t="s">
        <v>1176</v>
      </c>
      <c r="P324" s="405" t="s">
        <v>133</v>
      </c>
      <c r="Q324" s="405" t="s">
        <v>133</v>
      </c>
      <c r="R324" s="405" t="s">
        <v>133</v>
      </c>
      <c r="S324" s="405" t="s">
        <v>133</v>
      </c>
      <c r="T324" s="405" t="s">
        <v>133</v>
      </c>
      <c r="U324" s="405" t="s">
        <v>1818</v>
      </c>
      <c r="V324" s="405" t="s">
        <v>68</v>
      </c>
      <c r="W324" s="405" t="s">
        <v>68</v>
      </c>
      <c r="X324" s="405" t="s">
        <v>68</v>
      </c>
      <c r="Y324" s="405" t="s">
        <v>68</v>
      </c>
      <c r="Z324" s="405" t="s">
        <v>69</v>
      </c>
      <c r="AA324" s="405" t="s">
        <v>133</v>
      </c>
      <c r="AB324" s="405" t="s">
        <v>238</v>
      </c>
      <c r="AC324" s="406">
        <v>20</v>
      </c>
      <c r="AD324" s="406">
        <v>0</v>
      </c>
      <c r="AE324" s="406">
        <v>0</v>
      </c>
      <c r="AF324" s="407">
        <v>32</v>
      </c>
      <c r="AG324" s="407">
        <f t="shared" si="28"/>
        <v>0</v>
      </c>
      <c r="AH324" s="408">
        <f t="shared" si="29"/>
        <v>32</v>
      </c>
      <c r="AI324" s="434">
        <f t="shared" si="30"/>
        <v>34.24</v>
      </c>
      <c r="AJ324" s="410"/>
    </row>
    <row r="325" spans="1:36" s="409" customFormat="1">
      <c r="A325" s="404">
        <v>5</v>
      </c>
      <c r="B325" s="405" t="s">
        <v>8</v>
      </c>
      <c r="C325" s="405" t="s">
        <v>1819</v>
      </c>
      <c r="D325" s="405" t="s">
        <v>1810</v>
      </c>
      <c r="E325" s="405" t="s">
        <v>423</v>
      </c>
      <c r="F325" s="405" t="s">
        <v>1165</v>
      </c>
      <c r="G325" s="405" t="s">
        <v>133</v>
      </c>
      <c r="H325" s="405" t="s">
        <v>1166</v>
      </c>
      <c r="I325" s="405" t="s">
        <v>133</v>
      </c>
      <c r="J325" s="405" t="s">
        <v>108</v>
      </c>
      <c r="K325" s="405" t="s">
        <v>133</v>
      </c>
      <c r="L325" s="405" t="s">
        <v>1180</v>
      </c>
      <c r="M325" s="405" t="s">
        <v>113</v>
      </c>
      <c r="N325" s="405" t="s">
        <v>75</v>
      </c>
      <c r="O325" s="405" t="s">
        <v>1176</v>
      </c>
      <c r="P325" s="405" t="s">
        <v>133</v>
      </c>
      <c r="Q325" s="405" t="s">
        <v>133</v>
      </c>
      <c r="R325" s="405" t="s">
        <v>133</v>
      </c>
      <c r="S325" s="405" t="s">
        <v>133</v>
      </c>
      <c r="T325" s="405" t="s">
        <v>133</v>
      </c>
      <c r="U325" s="405" t="s">
        <v>1820</v>
      </c>
      <c r="V325" s="405" t="s">
        <v>68</v>
      </c>
      <c r="W325" s="405" t="s">
        <v>68</v>
      </c>
      <c r="X325" s="405" t="s">
        <v>68</v>
      </c>
      <c r="Y325" s="405" t="s">
        <v>68</v>
      </c>
      <c r="Z325" s="405" t="s">
        <v>69</v>
      </c>
      <c r="AA325" s="405" t="s">
        <v>133</v>
      </c>
      <c r="AB325" s="405" t="s">
        <v>238</v>
      </c>
      <c r="AC325" s="406">
        <v>20</v>
      </c>
      <c r="AD325" s="406">
        <v>0</v>
      </c>
      <c r="AE325" s="406">
        <v>0</v>
      </c>
      <c r="AF325" s="407">
        <v>32</v>
      </c>
      <c r="AG325" s="407">
        <f t="shared" si="28"/>
        <v>0</v>
      </c>
      <c r="AH325" s="408">
        <f t="shared" si="29"/>
        <v>32</v>
      </c>
      <c r="AI325" s="434">
        <f t="shared" si="30"/>
        <v>34.24</v>
      </c>
      <c r="AJ325" s="410"/>
    </row>
    <row r="326" spans="1:36" s="409" customFormat="1">
      <c r="A326" s="404">
        <v>6</v>
      </c>
      <c r="B326" s="405" t="s">
        <v>8</v>
      </c>
      <c r="C326" s="405" t="s">
        <v>1821</v>
      </c>
      <c r="D326" s="405" t="s">
        <v>1810</v>
      </c>
      <c r="E326" s="405" t="s">
        <v>423</v>
      </c>
      <c r="F326" s="405" t="s">
        <v>1165</v>
      </c>
      <c r="G326" s="405" t="s">
        <v>133</v>
      </c>
      <c r="H326" s="405" t="s">
        <v>1166</v>
      </c>
      <c r="I326" s="405" t="s">
        <v>133</v>
      </c>
      <c r="J326" s="405" t="s">
        <v>108</v>
      </c>
      <c r="K326" s="405" t="s">
        <v>133</v>
      </c>
      <c r="L326" s="405" t="s">
        <v>1180</v>
      </c>
      <c r="M326" s="405" t="s">
        <v>113</v>
      </c>
      <c r="N326" s="405" t="s">
        <v>75</v>
      </c>
      <c r="O326" s="405" t="s">
        <v>1176</v>
      </c>
      <c r="P326" s="405" t="s">
        <v>133</v>
      </c>
      <c r="Q326" s="405" t="s">
        <v>133</v>
      </c>
      <c r="R326" s="405" t="s">
        <v>133</v>
      </c>
      <c r="S326" s="405" t="s">
        <v>133</v>
      </c>
      <c r="T326" s="405" t="s">
        <v>133</v>
      </c>
      <c r="U326" s="405" t="s">
        <v>1822</v>
      </c>
      <c r="V326" s="405" t="s">
        <v>68</v>
      </c>
      <c r="W326" s="405" t="s">
        <v>68</v>
      </c>
      <c r="X326" s="405" t="s">
        <v>68</v>
      </c>
      <c r="Y326" s="405" t="s">
        <v>68</v>
      </c>
      <c r="Z326" s="405" t="s">
        <v>69</v>
      </c>
      <c r="AA326" s="405" t="s">
        <v>133</v>
      </c>
      <c r="AB326" s="405" t="s">
        <v>238</v>
      </c>
      <c r="AC326" s="406">
        <v>20</v>
      </c>
      <c r="AD326" s="406">
        <v>0</v>
      </c>
      <c r="AE326" s="406">
        <v>0</v>
      </c>
      <c r="AF326" s="407">
        <v>32</v>
      </c>
      <c r="AG326" s="407">
        <f t="shared" si="28"/>
        <v>0</v>
      </c>
      <c r="AH326" s="408">
        <f t="shared" si="29"/>
        <v>32</v>
      </c>
      <c r="AI326" s="434">
        <f t="shared" si="30"/>
        <v>34.24</v>
      </c>
      <c r="AJ326" s="410"/>
    </row>
    <row r="327" spans="1:36" s="409" customFormat="1">
      <c r="A327" s="404">
        <v>7</v>
      </c>
      <c r="B327" s="405" t="s">
        <v>8</v>
      </c>
      <c r="C327" s="405" t="s">
        <v>1823</v>
      </c>
      <c r="D327" s="405" t="s">
        <v>1810</v>
      </c>
      <c r="E327" s="405" t="s">
        <v>423</v>
      </c>
      <c r="F327" s="405" t="s">
        <v>1165</v>
      </c>
      <c r="G327" s="405" t="s">
        <v>133</v>
      </c>
      <c r="H327" s="405" t="s">
        <v>1166</v>
      </c>
      <c r="I327" s="405" t="s">
        <v>133</v>
      </c>
      <c r="J327" s="405" t="s">
        <v>108</v>
      </c>
      <c r="K327" s="405" t="s">
        <v>133</v>
      </c>
      <c r="L327" s="405" t="s">
        <v>1180</v>
      </c>
      <c r="M327" s="405" t="s">
        <v>113</v>
      </c>
      <c r="N327" s="405" t="s">
        <v>75</v>
      </c>
      <c r="O327" s="405" t="s">
        <v>1176</v>
      </c>
      <c r="P327" s="405" t="s">
        <v>133</v>
      </c>
      <c r="Q327" s="405" t="s">
        <v>133</v>
      </c>
      <c r="R327" s="405" t="s">
        <v>133</v>
      </c>
      <c r="S327" s="405" t="s">
        <v>133</v>
      </c>
      <c r="T327" s="405" t="s">
        <v>133</v>
      </c>
      <c r="U327" s="405" t="s">
        <v>1824</v>
      </c>
      <c r="V327" s="405" t="s">
        <v>68</v>
      </c>
      <c r="W327" s="405" t="s">
        <v>68</v>
      </c>
      <c r="X327" s="405" t="s">
        <v>68</v>
      </c>
      <c r="Y327" s="405" t="s">
        <v>68</v>
      </c>
      <c r="Z327" s="405" t="s">
        <v>69</v>
      </c>
      <c r="AA327" s="405" t="s">
        <v>133</v>
      </c>
      <c r="AB327" s="405" t="s">
        <v>238</v>
      </c>
      <c r="AC327" s="406">
        <v>20</v>
      </c>
      <c r="AD327" s="406">
        <v>0</v>
      </c>
      <c r="AE327" s="406">
        <v>0</v>
      </c>
      <c r="AF327" s="407">
        <v>32</v>
      </c>
      <c r="AG327" s="407">
        <f t="shared" si="28"/>
        <v>0</v>
      </c>
      <c r="AH327" s="408">
        <f t="shared" si="29"/>
        <v>32</v>
      </c>
      <c r="AI327" s="434">
        <f t="shared" si="30"/>
        <v>34.24</v>
      </c>
      <c r="AJ327" s="410"/>
    </row>
    <row r="328" spans="1:36" s="409" customFormat="1">
      <c r="A328" s="404">
        <v>8</v>
      </c>
      <c r="B328" s="405" t="s">
        <v>8</v>
      </c>
      <c r="C328" s="405" t="s">
        <v>1825</v>
      </c>
      <c r="D328" s="405" t="s">
        <v>1810</v>
      </c>
      <c r="E328" s="405" t="s">
        <v>423</v>
      </c>
      <c r="F328" s="405" t="s">
        <v>1165</v>
      </c>
      <c r="G328" s="405" t="s">
        <v>133</v>
      </c>
      <c r="H328" s="405" t="s">
        <v>1166</v>
      </c>
      <c r="I328" s="405" t="s">
        <v>133</v>
      </c>
      <c r="J328" s="405" t="s">
        <v>108</v>
      </c>
      <c r="K328" s="405" t="s">
        <v>133</v>
      </c>
      <c r="L328" s="405" t="s">
        <v>1180</v>
      </c>
      <c r="M328" s="405" t="s">
        <v>113</v>
      </c>
      <c r="N328" s="405" t="s">
        <v>75</v>
      </c>
      <c r="O328" s="405" t="s">
        <v>1176</v>
      </c>
      <c r="P328" s="405" t="s">
        <v>133</v>
      </c>
      <c r="Q328" s="405" t="s">
        <v>133</v>
      </c>
      <c r="R328" s="405" t="s">
        <v>133</v>
      </c>
      <c r="S328" s="405" t="s">
        <v>133</v>
      </c>
      <c r="T328" s="405" t="s">
        <v>133</v>
      </c>
      <c r="U328" s="405" t="s">
        <v>1826</v>
      </c>
      <c r="V328" s="405" t="s">
        <v>68</v>
      </c>
      <c r="W328" s="405" t="s">
        <v>68</v>
      </c>
      <c r="X328" s="405" t="s">
        <v>68</v>
      </c>
      <c r="Y328" s="405" t="s">
        <v>68</v>
      </c>
      <c r="Z328" s="405" t="s">
        <v>69</v>
      </c>
      <c r="AA328" s="405" t="s">
        <v>133</v>
      </c>
      <c r="AB328" s="405" t="s">
        <v>238</v>
      </c>
      <c r="AC328" s="406">
        <v>20</v>
      </c>
      <c r="AD328" s="406">
        <v>0</v>
      </c>
      <c r="AE328" s="406">
        <v>0</v>
      </c>
      <c r="AF328" s="407">
        <v>32</v>
      </c>
      <c r="AG328" s="407">
        <f t="shared" si="28"/>
        <v>0</v>
      </c>
      <c r="AH328" s="408">
        <f t="shared" si="29"/>
        <v>32</v>
      </c>
      <c r="AI328" s="434">
        <f t="shared" si="30"/>
        <v>34.24</v>
      </c>
      <c r="AJ328" s="410"/>
    </row>
    <row r="329" spans="1:36" s="409" customFormat="1">
      <c r="A329" s="404">
        <v>9</v>
      </c>
      <c r="B329" s="405" t="s">
        <v>8</v>
      </c>
      <c r="C329" s="405" t="s">
        <v>1827</v>
      </c>
      <c r="D329" s="405" t="s">
        <v>1810</v>
      </c>
      <c r="E329" s="405" t="s">
        <v>423</v>
      </c>
      <c r="F329" s="405" t="s">
        <v>1165</v>
      </c>
      <c r="G329" s="405" t="s">
        <v>133</v>
      </c>
      <c r="H329" s="405" t="s">
        <v>1166</v>
      </c>
      <c r="I329" s="405" t="s">
        <v>133</v>
      </c>
      <c r="J329" s="405" t="s">
        <v>108</v>
      </c>
      <c r="K329" s="405" t="s">
        <v>133</v>
      </c>
      <c r="L329" s="405" t="s">
        <v>1180</v>
      </c>
      <c r="M329" s="405" t="s">
        <v>113</v>
      </c>
      <c r="N329" s="405" t="s">
        <v>75</v>
      </c>
      <c r="O329" s="405" t="s">
        <v>1176</v>
      </c>
      <c r="P329" s="405" t="s">
        <v>133</v>
      </c>
      <c r="Q329" s="405" t="s">
        <v>133</v>
      </c>
      <c r="R329" s="405" t="s">
        <v>133</v>
      </c>
      <c r="S329" s="405" t="s">
        <v>133</v>
      </c>
      <c r="T329" s="405" t="s">
        <v>133</v>
      </c>
      <c r="U329" s="405" t="s">
        <v>1828</v>
      </c>
      <c r="V329" s="405" t="s">
        <v>68</v>
      </c>
      <c r="W329" s="405" t="s">
        <v>68</v>
      </c>
      <c r="X329" s="405" t="s">
        <v>68</v>
      </c>
      <c r="Y329" s="405" t="s">
        <v>68</v>
      </c>
      <c r="Z329" s="405" t="s">
        <v>69</v>
      </c>
      <c r="AA329" s="405" t="s">
        <v>133</v>
      </c>
      <c r="AB329" s="405" t="s">
        <v>238</v>
      </c>
      <c r="AC329" s="406">
        <v>20</v>
      </c>
      <c r="AD329" s="406">
        <v>0</v>
      </c>
      <c r="AE329" s="406">
        <v>0</v>
      </c>
      <c r="AF329" s="407">
        <v>32</v>
      </c>
      <c r="AG329" s="407">
        <f t="shared" si="28"/>
        <v>0</v>
      </c>
      <c r="AH329" s="408">
        <f t="shared" si="29"/>
        <v>32</v>
      </c>
      <c r="AI329" s="434">
        <f t="shared" si="30"/>
        <v>34.24</v>
      </c>
      <c r="AJ329" s="410"/>
    </row>
    <row r="330" spans="1:36" s="409" customFormat="1">
      <c r="A330" s="404">
        <v>10</v>
      </c>
      <c r="B330" s="405" t="s">
        <v>8</v>
      </c>
      <c r="C330" s="405" t="s">
        <v>1829</v>
      </c>
      <c r="D330" s="405" t="s">
        <v>1810</v>
      </c>
      <c r="E330" s="405" t="s">
        <v>423</v>
      </c>
      <c r="F330" s="405" t="s">
        <v>1165</v>
      </c>
      <c r="G330" s="405" t="s">
        <v>133</v>
      </c>
      <c r="H330" s="405" t="s">
        <v>1166</v>
      </c>
      <c r="I330" s="405" t="s">
        <v>133</v>
      </c>
      <c r="J330" s="405" t="s">
        <v>108</v>
      </c>
      <c r="K330" s="405" t="s">
        <v>133</v>
      </c>
      <c r="L330" s="405" t="s">
        <v>1180</v>
      </c>
      <c r="M330" s="405" t="s">
        <v>113</v>
      </c>
      <c r="N330" s="405" t="s">
        <v>75</v>
      </c>
      <c r="O330" s="405" t="s">
        <v>1176</v>
      </c>
      <c r="P330" s="405" t="s">
        <v>133</v>
      </c>
      <c r="Q330" s="405" t="s">
        <v>133</v>
      </c>
      <c r="R330" s="405" t="s">
        <v>133</v>
      </c>
      <c r="S330" s="405" t="s">
        <v>133</v>
      </c>
      <c r="T330" s="405" t="s">
        <v>133</v>
      </c>
      <c r="U330" s="405" t="s">
        <v>1830</v>
      </c>
      <c r="V330" s="405" t="s">
        <v>68</v>
      </c>
      <c r="W330" s="405" t="s">
        <v>68</v>
      </c>
      <c r="X330" s="405" t="s">
        <v>68</v>
      </c>
      <c r="Y330" s="405" t="s">
        <v>68</v>
      </c>
      <c r="Z330" s="405" t="s">
        <v>69</v>
      </c>
      <c r="AA330" s="405" t="s">
        <v>133</v>
      </c>
      <c r="AB330" s="405" t="s">
        <v>238</v>
      </c>
      <c r="AC330" s="406">
        <v>20</v>
      </c>
      <c r="AD330" s="406">
        <v>0</v>
      </c>
      <c r="AE330" s="406">
        <v>0</v>
      </c>
      <c r="AF330" s="407">
        <v>32</v>
      </c>
      <c r="AG330" s="407">
        <f t="shared" si="28"/>
        <v>0</v>
      </c>
      <c r="AH330" s="408">
        <f t="shared" si="29"/>
        <v>32</v>
      </c>
      <c r="AI330" s="434">
        <f t="shared" si="30"/>
        <v>34.24</v>
      </c>
      <c r="AJ330" s="410"/>
    </row>
    <row r="331" spans="1:36" s="409" customFormat="1">
      <c r="A331" s="404">
        <v>11</v>
      </c>
      <c r="B331" s="405" t="s">
        <v>8</v>
      </c>
      <c r="C331" s="405" t="s">
        <v>1831</v>
      </c>
      <c r="D331" s="405" t="s">
        <v>1810</v>
      </c>
      <c r="E331" s="405" t="s">
        <v>423</v>
      </c>
      <c r="F331" s="405" t="s">
        <v>1165</v>
      </c>
      <c r="G331" s="405" t="s">
        <v>133</v>
      </c>
      <c r="H331" s="405" t="s">
        <v>1166</v>
      </c>
      <c r="I331" s="405" t="s">
        <v>133</v>
      </c>
      <c r="J331" s="405" t="s">
        <v>108</v>
      </c>
      <c r="K331" s="405" t="s">
        <v>133</v>
      </c>
      <c r="L331" s="405" t="s">
        <v>1180</v>
      </c>
      <c r="M331" s="405" t="s">
        <v>113</v>
      </c>
      <c r="N331" s="405" t="s">
        <v>75</v>
      </c>
      <c r="O331" s="405" t="s">
        <v>1176</v>
      </c>
      <c r="P331" s="405" t="s">
        <v>133</v>
      </c>
      <c r="Q331" s="405" t="s">
        <v>133</v>
      </c>
      <c r="R331" s="405" t="s">
        <v>133</v>
      </c>
      <c r="S331" s="405" t="s">
        <v>133</v>
      </c>
      <c r="T331" s="405" t="s">
        <v>133</v>
      </c>
      <c r="U331" s="405" t="s">
        <v>1832</v>
      </c>
      <c r="V331" s="405" t="s">
        <v>68</v>
      </c>
      <c r="W331" s="405" t="s">
        <v>68</v>
      </c>
      <c r="X331" s="405" t="s">
        <v>68</v>
      </c>
      <c r="Y331" s="405" t="s">
        <v>68</v>
      </c>
      <c r="Z331" s="405" t="s">
        <v>69</v>
      </c>
      <c r="AA331" s="405" t="s">
        <v>133</v>
      </c>
      <c r="AB331" s="405" t="s">
        <v>238</v>
      </c>
      <c r="AC331" s="406">
        <v>20</v>
      </c>
      <c r="AD331" s="406">
        <v>0</v>
      </c>
      <c r="AE331" s="406">
        <v>0</v>
      </c>
      <c r="AF331" s="407">
        <v>32</v>
      </c>
      <c r="AG331" s="407">
        <f t="shared" si="28"/>
        <v>0</v>
      </c>
      <c r="AH331" s="408">
        <f t="shared" si="29"/>
        <v>32</v>
      </c>
      <c r="AI331" s="434">
        <f t="shared" si="30"/>
        <v>34.24</v>
      </c>
      <c r="AJ331" s="410"/>
    </row>
    <row r="332" spans="1:36" s="409" customFormat="1">
      <c r="A332" s="404">
        <v>12</v>
      </c>
      <c r="B332" s="405" t="s">
        <v>8</v>
      </c>
      <c r="C332" s="405" t="s">
        <v>1833</v>
      </c>
      <c r="D332" s="405" t="s">
        <v>1810</v>
      </c>
      <c r="E332" s="405" t="s">
        <v>423</v>
      </c>
      <c r="F332" s="405" t="s">
        <v>1165</v>
      </c>
      <c r="G332" s="405" t="s">
        <v>133</v>
      </c>
      <c r="H332" s="405" t="s">
        <v>1166</v>
      </c>
      <c r="I332" s="405" t="s">
        <v>133</v>
      </c>
      <c r="J332" s="405" t="s">
        <v>108</v>
      </c>
      <c r="K332" s="405" t="s">
        <v>133</v>
      </c>
      <c r="L332" s="405" t="s">
        <v>1180</v>
      </c>
      <c r="M332" s="405" t="s">
        <v>113</v>
      </c>
      <c r="N332" s="405" t="s">
        <v>75</v>
      </c>
      <c r="O332" s="405" t="s">
        <v>1176</v>
      </c>
      <c r="P332" s="405" t="s">
        <v>133</v>
      </c>
      <c r="Q332" s="405" t="s">
        <v>133</v>
      </c>
      <c r="R332" s="405" t="s">
        <v>133</v>
      </c>
      <c r="S332" s="405" t="s">
        <v>133</v>
      </c>
      <c r="T332" s="405" t="s">
        <v>133</v>
      </c>
      <c r="U332" s="405" t="s">
        <v>1834</v>
      </c>
      <c r="V332" s="405" t="s">
        <v>68</v>
      </c>
      <c r="W332" s="405" t="s">
        <v>68</v>
      </c>
      <c r="X332" s="405" t="s">
        <v>68</v>
      </c>
      <c r="Y332" s="405" t="s">
        <v>68</v>
      </c>
      <c r="Z332" s="405" t="s">
        <v>69</v>
      </c>
      <c r="AA332" s="405" t="s">
        <v>133</v>
      </c>
      <c r="AB332" s="405" t="s">
        <v>238</v>
      </c>
      <c r="AC332" s="406">
        <v>20</v>
      </c>
      <c r="AD332" s="406">
        <v>0</v>
      </c>
      <c r="AE332" s="406">
        <v>0</v>
      </c>
      <c r="AF332" s="407">
        <v>32</v>
      </c>
      <c r="AG332" s="407">
        <f t="shared" si="28"/>
        <v>0</v>
      </c>
      <c r="AH332" s="408">
        <f t="shared" si="29"/>
        <v>32</v>
      </c>
      <c r="AI332" s="434">
        <f t="shared" si="30"/>
        <v>34.24</v>
      </c>
      <c r="AJ332" s="410"/>
    </row>
    <row r="333" spans="1:36" s="409" customFormat="1">
      <c r="A333" s="404">
        <v>13</v>
      </c>
      <c r="B333" s="405" t="s">
        <v>8</v>
      </c>
      <c r="C333" s="405" t="s">
        <v>1835</v>
      </c>
      <c r="D333" s="405" t="s">
        <v>1810</v>
      </c>
      <c r="E333" s="405" t="s">
        <v>423</v>
      </c>
      <c r="F333" s="405" t="s">
        <v>1165</v>
      </c>
      <c r="G333" s="405" t="s">
        <v>133</v>
      </c>
      <c r="H333" s="405" t="s">
        <v>1166</v>
      </c>
      <c r="I333" s="405" t="s">
        <v>133</v>
      </c>
      <c r="J333" s="405" t="s">
        <v>108</v>
      </c>
      <c r="K333" s="405" t="s">
        <v>133</v>
      </c>
      <c r="L333" s="405" t="s">
        <v>1180</v>
      </c>
      <c r="M333" s="405" t="s">
        <v>113</v>
      </c>
      <c r="N333" s="405" t="s">
        <v>75</v>
      </c>
      <c r="O333" s="405" t="s">
        <v>1176</v>
      </c>
      <c r="P333" s="405" t="s">
        <v>133</v>
      </c>
      <c r="Q333" s="405" t="s">
        <v>133</v>
      </c>
      <c r="R333" s="405" t="s">
        <v>133</v>
      </c>
      <c r="S333" s="405" t="s">
        <v>133</v>
      </c>
      <c r="T333" s="405" t="s">
        <v>133</v>
      </c>
      <c r="U333" s="405" t="s">
        <v>1836</v>
      </c>
      <c r="V333" s="405" t="s">
        <v>68</v>
      </c>
      <c r="W333" s="405" t="s">
        <v>68</v>
      </c>
      <c r="X333" s="405" t="s">
        <v>68</v>
      </c>
      <c r="Y333" s="405" t="s">
        <v>68</v>
      </c>
      <c r="Z333" s="405" t="s">
        <v>69</v>
      </c>
      <c r="AA333" s="405" t="s">
        <v>133</v>
      </c>
      <c r="AB333" s="405" t="s">
        <v>238</v>
      </c>
      <c r="AC333" s="406">
        <v>20</v>
      </c>
      <c r="AD333" s="406">
        <v>0</v>
      </c>
      <c r="AE333" s="406">
        <v>0</v>
      </c>
      <c r="AF333" s="407">
        <v>32</v>
      </c>
      <c r="AG333" s="407">
        <f t="shared" si="28"/>
        <v>0</v>
      </c>
      <c r="AH333" s="408">
        <f t="shared" si="29"/>
        <v>32</v>
      </c>
      <c r="AI333" s="434">
        <f t="shared" si="30"/>
        <v>34.24</v>
      </c>
      <c r="AJ333" s="410"/>
    </row>
    <row r="334" spans="1:36" s="409" customFormat="1">
      <c r="A334" s="404">
        <v>14</v>
      </c>
      <c r="B334" s="405" t="s">
        <v>8</v>
      </c>
      <c r="C334" s="405" t="s">
        <v>1837</v>
      </c>
      <c r="D334" s="405" t="s">
        <v>1810</v>
      </c>
      <c r="E334" s="405" t="s">
        <v>423</v>
      </c>
      <c r="F334" s="405" t="s">
        <v>1165</v>
      </c>
      <c r="G334" s="405" t="s">
        <v>133</v>
      </c>
      <c r="H334" s="405" t="s">
        <v>1166</v>
      </c>
      <c r="I334" s="405" t="s">
        <v>133</v>
      </c>
      <c r="J334" s="405" t="s">
        <v>108</v>
      </c>
      <c r="K334" s="405" t="s">
        <v>133</v>
      </c>
      <c r="L334" s="405" t="s">
        <v>1180</v>
      </c>
      <c r="M334" s="405" t="s">
        <v>113</v>
      </c>
      <c r="N334" s="405" t="s">
        <v>75</v>
      </c>
      <c r="O334" s="405" t="s">
        <v>1176</v>
      </c>
      <c r="P334" s="405" t="s">
        <v>133</v>
      </c>
      <c r="Q334" s="405" t="s">
        <v>133</v>
      </c>
      <c r="R334" s="405" t="s">
        <v>133</v>
      </c>
      <c r="S334" s="405" t="s">
        <v>133</v>
      </c>
      <c r="T334" s="405" t="s">
        <v>133</v>
      </c>
      <c r="U334" s="405" t="s">
        <v>1838</v>
      </c>
      <c r="V334" s="405" t="s">
        <v>68</v>
      </c>
      <c r="W334" s="405" t="s">
        <v>68</v>
      </c>
      <c r="X334" s="405" t="s">
        <v>68</v>
      </c>
      <c r="Y334" s="405" t="s">
        <v>68</v>
      </c>
      <c r="Z334" s="405" t="s">
        <v>69</v>
      </c>
      <c r="AA334" s="405" t="s">
        <v>133</v>
      </c>
      <c r="AB334" s="405" t="s">
        <v>238</v>
      </c>
      <c r="AC334" s="406">
        <v>20</v>
      </c>
      <c r="AD334" s="406">
        <v>0</v>
      </c>
      <c r="AE334" s="406">
        <v>0</v>
      </c>
      <c r="AF334" s="407">
        <v>32</v>
      </c>
      <c r="AG334" s="407">
        <f t="shared" si="28"/>
        <v>0</v>
      </c>
      <c r="AH334" s="408">
        <f t="shared" si="29"/>
        <v>32</v>
      </c>
      <c r="AI334" s="434">
        <f t="shared" si="30"/>
        <v>34.24</v>
      </c>
      <c r="AJ334" s="410"/>
    </row>
    <row r="335" spans="1:36" s="409" customFormat="1">
      <c r="A335" s="404">
        <v>15</v>
      </c>
      <c r="B335" s="405" t="s">
        <v>8</v>
      </c>
      <c r="C335" s="405" t="s">
        <v>1839</v>
      </c>
      <c r="D335" s="405" t="s">
        <v>1810</v>
      </c>
      <c r="E335" s="405" t="s">
        <v>423</v>
      </c>
      <c r="F335" s="405" t="s">
        <v>1165</v>
      </c>
      <c r="G335" s="405" t="s">
        <v>133</v>
      </c>
      <c r="H335" s="405" t="s">
        <v>1166</v>
      </c>
      <c r="I335" s="405" t="s">
        <v>133</v>
      </c>
      <c r="J335" s="405" t="s">
        <v>108</v>
      </c>
      <c r="K335" s="405" t="s">
        <v>133</v>
      </c>
      <c r="L335" s="405" t="s">
        <v>1180</v>
      </c>
      <c r="M335" s="405" t="s">
        <v>113</v>
      </c>
      <c r="N335" s="405" t="s">
        <v>75</v>
      </c>
      <c r="O335" s="405" t="s">
        <v>1176</v>
      </c>
      <c r="P335" s="405" t="s">
        <v>133</v>
      </c>
      <c r="Q335" s="405" t="s">
        <v>133</v>
      </c>
      <c r="R335" s="405" t="s">
        <v>133</v>
      </c>
      <c r="S335" s="405" t="s">
        <v>133</v>
      </c>
      <c r="T335" s="405" t="s">
        <v>133</v>
      </c>
      <c r="U335" s="405" t="s">
        <v>1840</v>
      </c>
      <c r="V335" s="405" t="s">
        <v>68</v>
      </c>
      <c r="W335" s="405" t="s">
        <v>68</v>
      </c>
      <c r="X335" s="405" t="s">
        <v>68</v>
      </c>
      <c r="Y335" s="405" t="s">
        <v>68</v>
      </c>
      <c r="Z335" s="405" t="s">
        <v>69</v>
      </c>
      <c r="AA335" s="405" t="s">
        <v>133</v>
      </c>
      <c r="AB335" s="405" t="s">
        <v>238</v>
      </c>
      <c r="AC335" s="406">
        <v>20</v>
      </c>
      <c r="AD335" s="406">
        <v>0</v>
      </c>
      <c r="AE335" s="406">
        <v>0</v>
      </c>
      <c r="AF335" s="407">
        <v>32</v>
      </c>
      <c r="AG335" s="407">
        <f t="shared" si="28"/>
        <v>0</v>
      </c>
      <c r="AH335" s="408">
        <f t="shared" si="29"/>
        <v>32</v>
      </c>
      <c r="AI335" s="434">
        <f t="shared" si="30"/>
        <v>34.24</v>
      </c>
      <c r="AJ335" s="410"/>
    </row>
    <row r="336" spans="1:36" s="409" customFormat="1">
      <c r="A336" s="404">
        <v>16</v>
      </c>
      <c r="B336" s="405" t="s">
        <v>8</v>
      </c>
      <c r="C336" s="405" t="s">
        <v>1841</v>
      </c>
      <c r="D336" s="405" t="s">
        <v>1810</v>
      </c>
      <c r="E336" s="405" t="s">
        <v>423</v>
      </c>
      <c r="F336" s="405" t="s">
        <v>1165</v>
      </c>
      <c r="G336" s="405" t="s">
        <v>133</v>
      </c>
      <c r="H336" s="405" t="s">
        <v>1166</v>
      </c>
      <c r="I336" s="405" t="s">
        <v>133</v>
      </c>
      <c r="J336" s="405" t="s">
        <v>108</v>
      </c>
      <c r="K336" s="405" t="s">
        <v>133</v>
      </c>
      <c r="L336" s="405" t="s">
        <v>1180</v>
      </c>
      <c r="M336" s="405" t="s">
        <v>113</v>
      </c>
      <c r="N336" s="405" t="s">
        <v>75</v>
      </c>
      <c r="O336" s="405" t="s">
        <v>1176</v>
      </c>
      <c r="P336" s="405" t="s">
        <v>133</v>
      </c>
      <c r="Q336" s="405" t="s">
        <v>133</v>
      </c>
      <c r="R336" s="405" t="s">
        <v>133</v>
      </c>
      <c r="S336" s="405" t="s">
        <v>133</v>
      </c>
      <c r="T336" s="405" t="s">
        <v>133</v>
      </c>
      <c r="U336" s="405" t="s">
        <v>1842</v>
      </c>
      <c r="V336" s="405" t="s">
        <v>68</v>
      </c>
      <c r="W336" s="405" t="s">
        <v>68</v>
      </c>
      <c r="X336" s="405" t="s">
        <v>68</v>
      </c>
      <c r="Y336" s="405" t="s">
        <v>68</v>
      </c>
      <c r="Z336" s="405" t="s">
        <v>69</v>
      </c>
      <c r="AA336" s="405" t="s">
        <v>133</v>
      </c>
      <c r="AB336" s="405" t="s">
        <v>238</v>
      </c>
      <c r="AC336" s="406">
        <v>20</v>
      </c>
      <c r="AD336" s="406">
        <v>0</v>
      </c>
      <c r="AE336" s="406">
        <v>0</v>
      </c>
      <c r="AF336" s="407">
        <v>32</v>
      </c>
      <c r="AG336" s="407">
        <f t="shared" si="28"/>
        <v>0</v>
      </c>
      <c r="AH336" s="408">
        <f t="shared" si="29"/>
        <v>32</v>
      </c>
      <c r="AI336" s="434">
        <f t="shared" si="30"/>
        <v>34.24</v>
      </c>
      <c r="AJ336" s="410"/>
    </row>
    <row r="337" spans="1:36" s="409" customFormat="1">
      <c r="A337" s="404">
        <v>17</v>
      </c>
      <c r="B337" s="405" t="s">
        <v>8</v>
      </c>
      <c r="C337" s="405" t="s">
        <v>1843</v>
      </c>
      <c r="D337" s="405" t="s">
        <v>1810</v>
      </c>
      <c r="E337" s="405" t="s">
        <v>423</v>
      </c>
      <c r="F337" s="405" t="s">
        <v>1165</v>
      </c>
      <c r="G337" s="405" t="s">
        <v>133</v>
      </c>
      <c r="H337" s="405" t="s">
        <v>1166</v>
      </c>
      <c r="I337" s="405" t="s">
        <v>133</v>
      </c>
      <c r="J337" s="405" t="s">
        <v>108</v>
      </c>
      <c r="K337" s="405" t="s">
        <v>133</v>
      </c>
      <c r="L337" s="405" t="s">
        <v>1180</v>
      </c>
      <c r="M337" s="405" t="s">
        <v>113</v>
      </c>
      <c r="N337" s="405" t="s">
        <v>75</v>
      </c>
      <c r="O337" s="405" t="s">
        <v>1176</v>
      </c>
      <c r="P337" s="405" t="s">
        <v>133</v>
      </c>
      <c r="Q337" s="405" t="s">
        <v>133</v>
      </c>
      <c r="R337" s="405" t="s">
        <v>133</v>
      </c>
      <c r="S337" s="405" t="s">
        <v>133</v>
      </c>
      <c r="T337" s="405" t="s">
        <v>133</v>
      </c>
      <c r="U337" s="405" t="s">
        <v>1844</v>
      </c>
      <c r="V337" s="405" t="s">
        <v>68</v>
      </c>
      <c r="W337" s="405" t="s">
        <v>68</v>
      </c>
      <c r="X337" s="405" t="s">
        <v>68</v>
      </c>
      <c r="Y337" s="405" t="s">
        <v>68</v>
      </c>
      <c r="Z337" s="405" t="s">
        <v>69</v>
      </c>
      <c r="AA337" s="405" t="s">
        <v>133</v>
      </c>
      <c r="AB337" s="405" t="s">
        <v>238</v>
      </c>
      <c r="AC337" s="406">
        <v>20</v>
      </c>
      <c r="AD337" s="406">
        <v>0</v>
      </c>
      <c r="AE337" s="406">
        <v>0</v>
      </c>
      <c r="AF337" s="407">
        <v>32</v>
      </c>
      <c r="AG337" s="407">
        <f t="shared" si="28"/>
        <v>0</v>
      </c>
      <c r="AH337" s="408">
        <f t="shared" si="29"/>
        <v>32</v>
      </c>
      <c r="AI337" s="434">
        <f t="shared" si="30"/>
        <v>34.24</v>
      </c>
      <c r="AJ337" s="410"/>
    </row>
    <row r="338" spans="1:36" s="409" customFormat="1">
      <c r="A338" s="404">
        <v>18</v>
      </c>
      <c r="B338" s="405" t="s">
        <v>8</v>
      </c>
      <c r="C338" s="405" t="s">
        <v>1845</v>
      </c>
      <c r="D338" s="405" t="s">
        <v>1810</v>
      </c>
      <c r="E338" s="405" t="s">
        <v>423</v>
      </c>
      <c r="F338" s="405" t="s">
        <v>1165</v>
      </c>
      <c r="G338" s="405" t="s">
        <v>133</v>
      </c>
      <c r="H338" s="405" t="s">
        <v>1166</v>
      </c>
      <c r="I338" s="405" t="s">
        <v>133</v>
      </c>
      <c r="J338" s="405" t="s">
        <v>108</v>
      </c>
      <c r="K338" s="405" t="s">
        <v>133</v>
      </c>
      <c r="L338" s="405" t="s">
        <v>1180</v>
      </c>
      <c r="M338" s="405" t="s">
        <v>113</v>
      </c>
      <c r="N338" s="405" t="s">
        <v>75</v>
      </c>
      <c r="O338" s="405" t="s">
        <v>1176</v>
      </c>
      <c r="P338" s="405" t="s">
        <v>133</v>
      </c>
      <c r="Q338" s="405" t="s">
        <v>133</v>
      </c>
      <c r="R338" s="405" t="s">
        <v>133</v>
      </c>
      <c r="S338" s="405" t="s">
        <v>133</v>
      </c>
      <c r="T338" s="405" t="s">
        <v>133</v>
      </c>
      <c r="U338" s="405" t="s">
        <v>1846</v>
      </c>
      <c r="V338" s="405" t="s">
        <v>68</v>
      </c>
      <c r="W338" s="405" t="s">
        <v>68</v>
      </c>
      <c r="X338" s="405" t="s">
        <v>68</v>
      </c>
      <c r="Y338" s="405" t="s">
        <v>68</v>
      </c>
      <c r="Z338" s="405" t="s">
        <v>69</v>
      </c>
      <c r="AA338" s="405" t="s">
        <v>133</v>
      </c>
      <c r="AB338" s="405" t="s">
        <v>238</v>
      </c>
      <c r="AC338" s="406">
        <v>20</v>
      </c>
      <c r="AD338" s="406">
        <v>0</v>
      </c>
      <c r="AE338" s="406">
        <v>0</v>
      </c>
      <c r="AF338" s="407">
        <v>32</v>
      </c>
      <c r="AG338" s="407">
        <f t="shared" si="28"/>
        <v>0</v>
      </c>
      <c r="AH338" s="408">
        <f t="shared" si="29"/>
        <v>32</v>
      </c>
      <c r="AI338" s="434">
        <f t="shared" si="30"/>
        <v>34.24</v>
      </c>
      <c r="AJ338" s="410"/>
    </row>
    <row r="339" spans="1:36" s="409" customFormat="1">
      <c r="A339" s="404">
        <v>19</v>
      </c>
      <c r="B339" s="405" t="s">
        <v>8</v>
      </c>
      <c r="C339" s="405" t="s">
        <v>1847</v>
      </c>
      <c r="D339" s="405" t="s">
        <v>1810</v>
      </c>
      <c r="E339" s="405" t="s">
        <v>423</v>
      </c>
      <c r="F339" s="405" t="s">
        <v>1165</v>
      </c>
      <c r="G339" s="405" t="s">
        <v>133</v>
      </c>
      <c r="H339" s="405" t="s">
        <v>1166</v>
      </c>
      <c r="I339" s="405" t="s">
        <v>133</v>
      </c>
      <c r="J339" s="405" t="s">
        <v>108</v>
      </c>
      <c r="K339" s="405" t="s">
        <v>133</v>
      </c>
      <c r="L339" s="405" t="s">
        <v>1180</v>
      </c>
      <c r="M339" s="405" t="s">
        <v>113</v>
      </c>
      <c r="N339" s="405" t="s">
        <v>75</v>
      </c>
      <c r="O339" s="405" t="s">
        <v>1176</v>
      </c>
      <c r="P339" s="405" t="s">
        <v>133</v>
      </c>
      <c r="Q339" s="405" t="s">
        <v>133</v>
      </c>
      <c r="R339" s="405" t="s">
        <v>133</v>
      </c>
      <c r="S339" s="405" t="s">
        <v>133</v>
      </c>
      <c r="T339" s="405" t="s">
        <v>133</v>
      </c>
      <c r="U339" s="405" t="s">
        <v>1848</v>
      </c>
      <c r="V339" s="405" t="s">
        <v>68</v>
      </c>
      <c r="W339" s="405" t="s">
        <v>68</v>
      </c>
      <c r="X339" s="405" t="s">
        <v>68</v>
      </c>
      <c r="Y339" s="405" t="s">
        <v>68</v>
      </c>
      <c r="Z339" s="405" t="s">
        <v>69</v>
      </c>
      <c r="AA339" s="405" t="s">
        <v>133</v>
      </c>
      <c r="AB339" s="405" t="s">
        <v>238</v>
      </c>
      <c r="AC339" s="406">
        <v>20</v>
      </c>
      <c r="AD339" s="406">
        <v>0</v>
      </c>
      <c r="AE339" s="406">
        <v>0</v>
      </c>
      <c r="AF339" s="407">
        <v>32</v>
      </c>
      <c r="AG339" s="407">
        <f t="shared" si="28"/>
        <v>0</v>
      </c>
      <c r="AH339" s="408">
        <f t="shared" si="29"/>
        <v>32</v>
      </c>
      <c r="AI339" s="434">
        <f t="shared" si="30"/>
        <v>34.24</v>
      </c>
      <c r="AJ339" s="410"/>
    </row>
    <row r="340" spans="1:36" s="409" customFormat="1">
      <c r="A340" s="404">
        <v>20</v>
      </c>
      <c r="B340" s="405" t="s">
        <v>8</v>
      </c>
      <c r="C340" s="405" t="s">
        <v>1849</v>
      </c>
      <c r="D340" s="405" t="s">
        <v>1810</v>
      </c>
      <c r="E340" s="405" t="s">
        <v>423</v>
      </c>
      <c r="F340" s="405" t="s">
        <v>1165</v>
      </c>
      <c r="G340" s="405" t="s">
        <v>133</v>
      </c>
      <c r="H340" s="405" t="s">
        <v>1166</v>
      </c>
      <c r="I340" s="405" t="s">
        <v>133</v>
      </c>
      <c r="J340" s="405" t="s">
        <v>108</v>
      </c>
      <c r="K340" s="405" t="s">
        <v>133</v>
      </c>
      <c r="L340" s="405" t="s">
        <v>1180</v>
      </c>
      <c r="M340" s="405" t="s">
        <v>113</v>
      </c>
      <c r="N340" s="405" t="s">
        <v>75</v>
      </c>
      <c r="O340" s="405" t="s">
        <v>1176</v>
      </c>
      <c r="P340" s="405" t="s">
        <v>133</v>
      </c>
      <c r="Q340" s="405" t="s">
        <v>133</v>
      </c>
      <c r="R340" s="405" t="s">
        <v>133</v>
      </c>
      <c r="S340" s="405" t="s">
        <v>133</v>
      </c>
      <c r="T340" s="405" t="s">
        <v>133</v>
      </c>
      <c r="U340" s="405" t="s">
        <v>1850</v>
      </c>
      <c r="V340" s="405" t="s">
        <v>68</v>
      </c>
      <c r="W340" s="405" t="s">
        <v>68</v>
      </c>
      <c r="X340" s="405" t="s">
        <v>68</v>
      </c>
      <c r="Y340" s="405" t="s">
        <v>68</v>
      </c>
      <c r="Z340" s="405" t="s">
        <v>69</v>
      </c>
      <c r="AA340" s="405" t="s">
        <v>133</v>
      </c>
      <c r="AB340" s="405" t="s">
        <v>238</v>
      </c>
      <c r="AC340" s="406">
        <v>20</v>
      </c>
      <c r="AD340" s="406">
        <v>0</v>
      </c>
      <c r="AE340" s="406">
        <v>0</v>
      </c>
      <c r="AF340" s="407">
        <v>32</v>
      </c>
      <c r="AG340" s="407">
        <f t="shared" si="28"/>
        <v>0</v>
      </c>
      <c r="AH340" s="408">
        <f t="shared" si="29"/>
        <v>32</v>
      </c>
      <c r="AI340" s="434">
        <f t="shared" si="30"/>
        <v>34.24</v>
      </c>
      <c r="AJ340" s="410"/>
    </row>
    <row r="341" spans="1:36" s="409" customFormat="1">
      <c r="A341" s="404">
        <v>21</v>
      </c>
      <c r="B341" s="405" t="s">
        <v>8</v>
      </c>
      <c r="C341" s="405" t="s">
        <v>1851</v>
      </c>
      <c r="D341" s="405" t="s">
        <v>1810</v>
      </c>
      <c r="E341" s="405" t="s">
        <v>423</v>
      </c>
      <c r="F341" s="405" t="s">
        <v>1165</v>
      </c>
      <c r="G341" s="405" t="s">
        <v>133</v>
      </c>
      <c r="H341" s="405" t="s">
        <v>1166</v>
      </c>
      <c r="I341" s="405" t="s">
        <v>133</v>
      </c>
      <c r="J341" s="405" t="s">
        <v>108</v>
      </c>
      <c r="K341" s="405" t="s">
        <v>133</v>
      </c>
      <c r="L341" s="405" t="s">
        <v>1180</v>
      </c>
      <c r="M341" s="405" t="s">
        <v>113</v>
      </c>
      <c r="N341" s="405" t="s">
        <v>75</v>
      </c>
      <c r="O341" s="405" t="s">
        <v>1176</v>
      </c>
      <c r="P341" s="405" t="s">
        <v>133</v>
      </c>
      <c r="Q341" s="405" t="s">
        <v>133</v>
      </c>
      <c r="R341" s="405" t="s">
        <v>133</v>
      </c>
      <c r="S341" s="405" t="s">
        <v>133</v>
      </c>
      <c r="T341" s="405" t="s">
        <v>133</v>
      </c>
      <c r="U341" s="405" t="s">
        <v>1852</v>
      </c>
      <c r="V341" s="405" t="s">
        <v>68</v>
      </c>
      <c r="W341" s="405" t="s">
        <v>68</v>
      </c>
      <c r="X341" s="405" t="s">
        <v>68</v>
      </c>
      <c r="Y341" s="405" t="s">
        <v>68</v>
      </c>
      <c r="Z341" s="405" t="s">
        <v>69</v>
      </c>
      <c r="AA341" s="405" t="s">
        <v>133</v>
      </c>
      <c r="AB341" s="405" t="s">
        <v>238</v>
      </c>
      <c r="AC341" s="406">
        <v>20</v>
      </c>
      <c r="AD341" s="406">
        <v>0</v>
      </c>
      <c r="AE341" s="406">
        <v>0</v>
      </c>
      <c r="AF341" s="407">
        <v>32</v>
      </c>
      <c r="AG341" s="407">
        <f t="shared" si="28"/>
        <v>0</v>
      </c>
      <c r="AH341" s="408">
        <f t="shared" si="29"/>
        <v>32</v>
      </c>
      <c r="AI341" s="434">
        <f t="shared" si="30"/>
        <v>34.24</v>
      </c>
      <c r="AJ341" s="410"/>
    </row>
    <row r="342" spans="1:36" s="409" customFormat="1">
      <c r="A342" s="404">
        <v>22</v>
      </c>
      <c r="B342" s="405" t="s">
        <v>8</v>
      </c>
      <c r="C342" s="405" t="s">
        <v>1853</v>
      </c>
      <c r="D342" s="405" t="s">
        <v>1810</v>
      </c>
      <c r="E342" s="405" t="s">
        <v>423</v>
      </c>
      <c r="F342" s="405" t="s">
        <v>1165</v>
      </c>
      <c r="G342" s="405" t="s">
        <v>133</v>
      </c>
      <c r="H342" s="405" t="s">
        <v>1166</v>
      </c>
      <c r="I342" s="405" t="s">
        <v>133</v>
      </c>
      <c r="J342" s="405" t="s">
        <v>108</v>
      </c>
      <c r="K342" s="405" t="s">
        <v>133</v>
      </c>
      <c r="L342" s="405" t="s">
        <v>1168</v>
      </c>
      <c r="M342" s="405" t="s">
        <v>113</v>
      </c>
      <c r="N342" s="405" t="s">
        <v>75</v>
      </c>
      <c r="O342" s="405" t="s">
        <v>1176</v>
      </c>
      <c r="P342" s="405" t="s">
        <v>133</v>
      </c>
      <c r="Q342" s="405" t="s">
        <v>133</v>
      </c>
      <c r="R342" s="405" t="s">
        <v>133</v>
      </c>
      <c r="S342" s="405" t="s">
        <v>133</v>
      </c>
      <c r="T342" s="405" t="s">
        <v>133</v>
      </c>
      <c r="U342" s="405" t="s">
        <v>1854</v>
      </c>
      <c r="V342" s="405" t="s">
        <v>68</v>
      </c>
      <c r="W342" s="405" t="s">
        <v>68</v>
      </c>
      <c r="X342" s="405" t="s">
        <v>68</v>
      </c>
      <c r="Y342" s="405" t="s">
        <v>68</v>
      </c>
      <c r="Z342" s="405" t="s">
        <v>69</v>
      </c>
      <c r="AA342" s="405" t="s">
        <v>133</v>
      </c>
      <c r="AB342" s="405" t="s">
        <v>238</v>
      </c>
      <c r="AC342" s="406">
        <v>20</v>
      </c>
      <c r="AD342" s="406">
        <v>0</v>
      </c>
      <c r="AE342" s="406">
        <v>0</v>
      </c>
      <c r="AF342" s="407">
        <v>32</v>
      </c>
      <c r="AG342" s="407">
        <f t="shared" si="28"/>
        <v>0</v>
      </c>
      <c r="AH342" s="408">
        <f t="shared" si="29"/>
        <v>32</v>
      </c>
      <c r="AI342" s="434">
        <f t="shared" si="30"/>
        <v>34.24</v>
      </c>
      <c r="AJ342" s="410"/>
    </row>
    <row r="343" spans="1:36" s="409" customFormat="1">
      <c r="A343" s="404">
        <v>23</v>
      </c>
      <c r="B343" s="405" t="s">
        <v>8</v>
      </c>
      <c r="C343" s="405" t="s">
        <v>1855</v>
      </c>
      <c r="D343" s="405" t="s">
        <v>1810</v>
      </c>
      <c r="E343" s="405" t="s">
        <v>423</v>
      </c>
      <c r="F343" s="405" t="s">
        <v>1165</v>
      </c>
      <c r="G343" s="405" t="s">
        <v>133</v>
      </c>
      <c r="H343" s="405" t="s">
        <v>1166</v>
      </c>
      <c r="I343" s="405" t="s">
        <v>133</v>
      </c>
      <c r="J343" s="405" t="s">
        <v>108</v>
      </c>
      <c r="K343" s="405" t="s">
        <v>133</v>
      </c>
      <c r="L343" s="405" t="s">
        <v>1168</v>
      </c>
      <c r="M343" s="405" t="s">
        <v>113</v>
      </c>
      <c r="N343" s="405" t="s">
        <v>75</v>
      </c>
      <c r="O343" s="405" t="s">
        <v>1176</v>
      </c>
      <c r="P343" s="405" t="s">
        <v>133</v>
      </c>
      <c r="Q343" s="405" t="s">
        <v>133</v>
      </c>
      <c r="R343" s="405" t="s">
        <v>133</v>
      </c>
      <c r="S343" s="405" t="s">
        <v>133</v>
      </c>
      <c r="T343" s="405" t="s">
        <v>133</v>
      </c>
      <c r="U343" s="405" t="s">
        <v>1856</v>
      </c>
      <c r="V343" s="405" t="s">
        <v>68</v>
      </c>
      <c r="W343" s="405" t="s">
        <v>68</v>
      </c>
      <c r="X343" s="405" t="s">
        <v>68</v>
      </c>
      <c r="Y343" s="405" t="s">
        <v>68</v>
      </c>
      <c r="Z343" s="405" t="s">
        <v>69</v>
      </c>
      <c r="AA343" s="405" t="s">
        <v>133</v>
      </c>
      <c r="AB343" s="405" t="s">
        <v>238</v>
      </c>
      <c r="AC343" s="406">
        <v>20</v>
      </c>
      <c r="AD343" s="406">
        <v>0</v>
      </c>
      <c r="AE343" s="406">
        <v>0</v>
      </c>
      <c r="AF343" s="407">
        <v>32</v>
      </c>
      <c r="AG343" s="407">
        <f t="shared" si="28"/>
        <v>0</v>
      </c>
      <c r="AH343" s="408">
        <f t="shared" si="29"/>
        <v>32</v>
      </c>
      <c r="AI343" s="434">
        <f t="shared" si="30"/>
        <v>34.24</v>
      </c>
      <c r="AJ343" s="410"/>
    </row>
    <row r="344" spans="1:36" s="409" customFormat="1">
      <c r="A344" s="404">
        <v>24</v>
      </c>
      <c r="B344" s="405" t="s">
        <v>8</v>
      </c>
      <c r="C344" s="405" t="s">
        <v>1857</v>
      </c>
      <c r="D344" s="405" t="s">
        <v>1810</v>
      </c>
      <c r="E344" s="405" t="s">
        <v>423</v>
      </c>
      <c r="F344" s="405" t="s">
        <v>1165</v>
      </c>
      <c r="G344" s="405" t="s">
        <v>133</v>
      </c>
      <c r="H344" s="405" t="s">
        <v>1166</v>
      </c>
      <c r="I344" s="405" t="s">
        <v>133</v>
      </c>
      <c r="J344" s="405" t="s">
        <v>108</v>
      </c>
      <c r="K344" s="405" t="s">
        <v>133</v>
      </c>
      <c r="L344" s="405" t="s">
        <v>1168</v>
      </c>
      <c r="M344" s="405" t="s">
        <v>113</v>
      </c>
      <c r="N344" s="405" t="s">
        <v>75</v>
      </c>
      <c r="O344" s="405" t="s">
        <v>1176</v>
      </c>
      <c r="P344" s="405" t="s">
        <v>133</v>
      </c>
      <c r="Q344" s="405" t="s">
        <v>133</v>
      </c>
      <c r="R344" s="405" t="s">
        <v>133</v>
      </c>
      <c r="S344" s="405" t="s">
        <v>133</v>
      </c>
      <c r="T344" s="405" t="s">
        <v>133</v>
      </c>
      <c r="U344" s="405" t="s">
        <v>1858</v>
      </c>
      <c r="V344" s="405" t="s">
        <v>68</v>
      </c>
      <c r="W344" s="405" t="s">
        <v>68</v>
      </c>
      <c r="X344" s="405" t="s">
        <v>68</v>
      </c>
      <c r="Y344" s="405" t="s">
        <v>68</v>
      </c>
      <c r="Z344" s="405" t="s">
        <v>69</v>
      </c>
      <c r="AA344" s="405" t="s">
        <v>133</v>
      </c>
      <c r="AB344" s="405" t="s">
        <v>238</v>
      </c>
      <c r="AC344" s="406">
        <v>20</v>
      </c>
      <c r="AD344" s="406">
        <v>0</v>
      </c>
      <c r="AE344" s="406">
        <v>0</v>
      </c>
      <c r="AF344" s="407">
        <v>32</v>
      </c>
      <c r="AG344" s="407">
        <f t="shared" si="28"/>
        <v>0</v>
      </c>
      <c r="AH344" s="408">
        <f t="shared" si="29"/>
        <v>32</v>
      </c>
      <c r="AI344" s="434">
        <f t="shared" si="30"/>
        <v>34.24</v>
      </c>
      <c r="AJ344" s="410"/>
    </row>
    <row r="345" spans="1:36" s="409" customFormat="1">
      <c r="A345" s="404">
        <v>25</v>
      </c>
      <c r="B345" s="405" t="s">
        <v>8</v>
      </c>
      <c r="C345" s="405" t="s">
        <v>1859</v>
      </c>
      <c r="D345" s="405" t="s">
        <v>1810</v>
      </c>
      <c r="E345" s="405" t="s">
        <v>423</v>
      </c>
      <c r="F345" s="405" t="s">
        <v>1165</v>
      </c>
      <c r="G345" s="405" t="s">
        <v>133</v>
      </c>
      <c r="H345" s="405" t="s">
        <v>1166</v>
      </c>
      <c r="I345" s="405" t="s">
        <v>133</v>
      </c>
      <c r="J345" s="405" t="s">
        <v>108</v>
      </c>
      <c r="K345" s="405" t="s">
        <v>133</v>
      </c>
      <c r="L345" s="405" t="s">
        <v>1168</v>
      </c>
      <c r="M345" s="405" t="s">
        <v>113</v>
      </c>
      <c r="N345" s="405" t="s">
        <v>75</v>
      </c>
      <c r="O345" s="405" t="s">
        <v>1176</v>
      </c>
      <c r="P345" s="405" t="s">
        <v>133</v>
      </c>
      <c r="Q345" s="405" t="s">
        <v>133</v>
      </c>
      <c r="R345" s="405" t="s">
        <v>133</v>
      </c>
      <c r="S345" s="405" t="s">
        <v>133</v>
      </c>
      <c r="T345" s="405" t="s">
        <v>133</v>
      </c>
      <c r="U345" s="405" t="s">
        <v>1860</v>
      </c>
      <c r="V345" s="405" t="s">
        <v>68</v>
      </c>
      <c r="W345" s="405" t="s">
        <v>68</v>
      </c>
      <c r="X345" s="405" t="s">
        <v>68</v>
      </c>
      <c r="Y345" s="405" t="s">
        <v>68</v>
      </c>
      <c r="Z345" s="405" t="s">
        <v>69</v>
      </c>
      <c r="AA345" s="405" t="s">
        <v>133</v>
      </c>
      <c r="AB345" s="405" t="s">
        <v>238</v>
      </c>
      <c r="AC345" s="406">
        <v>20</v>
      </c>
      <c r="AD345" s="406">
        <v>0</v>
      </c>
      <c r="AE345" s="406">
        <v>0</v>
      </c>
      <c r="AF345" s="407">
        <v>32</v>
      </c>
      <c r="AG345" s="407">
        <f t="shared" si="28"/>
        <v>0</v>
      </c>
      <c r="AH345" s="408">
        <f t="shared" si="29"/>
        <v>32</v>
      </c>
      <c r="AI345" s="434">
        <f t="shared" si="30"/>
        <v>34.24</v>
      </c>
      <c r="AJ345" s="410"/>
    </row>
    <row r="346" spans="1:36" s="409" customFormat="1">
      <c r="A346" s="404">
        <v>26</v>
      </c>
      <c r="B346" s="405" t="s">
        <v>8</v>
      </c>
      <c r="C346" s="405" t="s">
        <v>1861</v>
      </c>
      <c r="D346" s="405" t="s">
        <v>1810</v>
      </c>
      <c r="E346" s="405" t="s">
        <v>423</v>
      </c>
      <c r="F346" s="405" t="s">
        <v>1165</v>
      </c>
      <c r="G346" s="405" t="s">
        <v>133</v>
      </c>
      <c r="H346" s="405" t="s">
        <v>1166</v>
      </c>
      <c r="I346" s="405" t="s">
        <v>133</v>
      </c>
      <c r="J346" s="405" t="s">
        <v>108</v>
      </c>
      <c r="K346" s="405" t="s">
        <v>133</v>
      </c>
      <c r="L346" s="405" t="s">
        <v>1168</v>
      </c>
      <c r="M346" s="405" t="s">
        <v>113</v>
      </c>
      <c r="N346" s="405" t="s">
        <v>75</v>
      </c>
      <c r="O346" s="405" t="s">
        <v>1176</v>
      </c>
      <c r="P346" s="405" t="s">
        <v>133</v>
      </c>
      <c r="Q346" s="405" t="s">
        <v>133</v>
      </c>
      <c r="R346" s="405" t="s">
        <v>133</v>
      </c>
      <c r="S346" s="405" t="s">
        <v>133</v>
      </c>
      <c r="T346" s="405" t="s">
        <v>133</v>
      </c>
      <c r="U346" s="405" t="s">
        <v>1862</v>
      </c>
      <c r="V346" s="405" t="s">
        <v>68</v>
      </c>
      <c r="W346" s="405" t="s">
        <v>68</v>
      </c>
      <c r="X346" s="405" t="s">
        <v>68</v>
      </c>
      <c r="Y346" s="405" t="s">
        <v>68</v>
      </c>
      <c r="Z346" s="405" t="s">
        <v>69</v>
      </c>
      <c r="AA346" s="405" t="s">
        <v>133</v>
      </c>
      <c r="AB346" s="405" t="s">
        <v>238</v>
      </c>
      <c r="AC346" s="406">
        <v>20</v>
      </c>
      <c r="AD346" s="406">
        <v>0</v>
      </c>
      <c r="AE346" s="406">
        <v>0</v>
      </c>
      <c r="AF346" s="407">
        <v>32</v>
      </c>
      <c r="AG346" s="407">
        <f t="shared" si="28"/>
        <v>0</v>
      </c>
      <c r="AH346" s="408">
        <f t="shared" si="29"/>
        <v>32</v>
      </c>
      <c r="AI346" s="434">
        <f t="shared" si="30"/>
        <v>34.24</v>
      </c>
      <c r="AJ346" s="410"/>
    </row>
    <row r="347" spans="1:36" s="409" customFormat="1">
      <c r="A347" s="404">
        <v>27</v>
      </c>
      <c r="B347" s="405" t="s">
        <v>8</v>
      </c>
      <c r="C347" s="405" t="s">
        <v>1863</v>
      </c>
      <c r="D347" s="405" t="s">
        <v>1810</v>
      </c>
      <c r="E347" s="405" t="s">
        <v>423</v>
      </c>
      <c r="F347" s="405" t="s">
        <v>1165</v>
      </c>
      <c r="G347" s="405" t="s">
        <v>133</v>
      </c>
      <c r="H347" s="405" t="s">
        <v>1166</v>
      </c>
      <c r="I347" s="405" t="s">
        <v>133</v>
      </c>
      <c r="J347" s="405" t="s">
        <v>108</v>
      </c>
      <c r="K347" s="405" t="s">
        <v>133</v>
      </c>
      <c r="L347" s="405" t="s">
        <v>1168</v>
      </c>
      <c r="M347" s="405" t="s">
        <v>113</v>
      </c>
      <c r="N347" s="405" t="s">
        <v>75</v>
      </c>
      <c r="O347" s="405" t="s">
        <v>1176</v>
      </c>
      <c r="P347" s="405" t="s">
        <v>133</v>
      </c>
      <c r="Q347" s="405" t="s">
        <v>133</v>
      </c>
      <c r="R347" s="405" t="s">
        <v>133</v>
      </c>
      <c r="S347" s="405" t="s">
        <v>133</v>
      </c>
      <c r="T347" s="405" t="s">
        <v>133</v>
      </c>
      <c r="U347" s="405" t="s">
        <v>1864</v>
      </c>
      <c r="V347" s="405" t="s">
        <v>68</v>
      </c>
      <c r="W347" s="405" t="s">
        <v>68</v>
      </c>
      <c r="X347" s="405" t="s">
        <v>68</v>
      </c>
      <c r="Y347" s="405" t="s">
        <v>68</v>
      </c>
      <c r="Z347" s="405" t="s">
        <v>69</v>
      </c>
      <c r="AA347" s="405" t="s">
        <v>133</v>
      </c>
      <c r="AB347" s="405" t="s">
        <v>238</v>
      </c>
      <c r="AC347" s="406">
        <v>20</v>
      </c>
      <c r="AD347" s="406">
        <v>0</v>
      </c>
      <c r="AE347" s="406">
        <v>0</v>
      </c>
      <c r="AF347" s="407">
        <v>32</v>
      </c>
      <c r="AG347" s="407">
        <f t="shared" si="28"/>
        <v>0</v>
      </c>
      <c r="AH347" s="408">
        <f t="shared" si="29"/>
        <v>32</v>
      </c>
      <c r="AI347" s="434">
        <f t="shared" si="30"/>
        <v>34.24</v>
      </c>
      <c r="AJ347" s="410"/>
    </row>
    <row r="348" spans="1:36" s="417" customFormat="1" ht="15.75" thickBot="1">
      <c r="A348" s="411">
        <v>28</v>
      </c>
      <c r="B348" s="412" t="s">
        <v>8</v>
      </c>
      <c r="C348" s="412" t="s">
        <v>1865</v>
      </c>
      <c r="D348" s="412" t="s">
        <v>1810</v>
      </c>
      <c r="E348" s="412" t="s">
        <v>423</v>
      </c>
      <c r="F348" s="412" t="s">
        <v>1165</v>
      </c>
      <c r="G348" s="412" t="s">
        <v>133</v>
      </c>
      <c r="H348" s="412" t="s">
        <v>1166</v>
      </c>
      <c r="I348" s="412" t="s">
        <v>133</v>
      </c>
      <c r="J348" s="412" t="s">
        <v>108</v>
      </c>
      <c r="K348" s="412" t="s">
        <v>133</v>
      </c>
      <c r="L348" s="412" t="s">
        <v>1168</v>
      </c>
      <c r="M348" s="412" t="s">
        <v>113</v>
      </c>
      <c r="N348" s="412" t="s">
        <v>75</v>
      </c>
      <c r="O348" s="412" t="s">
        <v>1176</v>
      </c>
      <c r="P348" s="412" t="s">
        <v>133</v>
      </c>
      <c r="Q348" s="412" t="s">
        <v>133</v>
      </c>
      <c r="R348" s="412" t="s">
        <v>133</v>
      </c>
      <c r="S348" s="412" t="s">
        <v>133</v>
      </c>
      <c r="T348" s="412" t="s">
        <v>133</v>
      </c>
      <c r="U348" s="412" t="s">
        <v>1866</v>
      </c>
      <c r="V348" s="412" t="s">
        <v>68</v>
      </c>
      <c r="W348" s="412" t="s">
        <v>68</v>
      </c>
      <c r="X348" s="412" t="s">
        <v>68</v>
      </c>
      <c r="Y348" s="412" t="s">
        <v>68</v>
      </c>
      <c r="Z348" s="412" t="s">
        <v>69</v>
      </c>
      <c r="AA348" s="412" t="s">
        <v>133</v>
      </c>
      <c r="AB348" s="412" t="s">
        <v>238</v>
      </c>
      <c r="AC348" s="413">
        <v>20</v>
      </c>
      <c r="AD348" s="413">
        <v>0</v>
      </c>
      <c r="AE348" s="413">
        <v>0</v>
      </c>
      <c r="AF348" s="414">
        <v>32</v>
      </c>
      <c r="AG348" s="414">
        <f t="shared" si="28"/>
        <v>0</v>
      </c>
      <c r="AH348" s="415">
        <f t="shared" si="29"/>
        <v>32</v>
      </c>
      <c r="AI348" s="451">
        <f t="shared" si="30"/>
        <v>34.24</v>
      </c>
      <c r="AJ348" s="416"/>
    </row>
    <row r="349" spans="1:36" s="11" customFormat="1">
      <c r="A349" s="382"/>
      <c r="B349" s="68"/>
      <c r="C349" s="68"/>
      <c r="D349" s="68"/>
      <c r="E349" s="68"/>
      <c r="F349" s="68"/>
      <c r="G349" s="68"/>
      <c r="H349" s="68"/>
      <c r="I349" s="68"/>
      <c r="J349" s="68"/>
      <c r="K349" s="68"/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68"/>
      <c r="W349" s="68"/>
      <c r="X349" s="68"/>
      <c r="Y349" s="68"/>
      <c r="Z349" s="68"/>
      <c r="AA349" s="68"/>
      <c r="AB349" s="68"/>
      <c r="AC349" s="15"/>
      <c r="AD349" s="15"/>
      <c r="AE349" s="15"/>
      <c r="AF349" s="376"/>
      <c r="AG349" s="376"/>
      <c r="AH349" s="17"/>
      <c r="AI349" s="16"/>
    </row>
    <row r="350" spans="1:36" s="11" customFormat="1">
      <c r="A350" s="382" t="s">
        <v>133</v>
      </c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10"/>
      <c r="AD350" s="10"/>
      <c r="AE350" s="10"/>
      <c r="AF350" s="376"/>
      <c r="AG350" s="376"/>
      <c r="AH350" s="17"/>
      <c r="AI350" s="18"/>
    </row>
    <row r="351" spans="1:36" s="11" customFormat="1">
      <c r="A351" s="382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10"/>
      <c r="AD351" s="10"/>
      <c r="AE351" s="10"/>
      <c r="AF351" s="376"/>
      <c r="AG351" s="376"/>
      <c r="AH351" s="10"/>
      <c r="AI351" s="12"/>
    </row>
  </sheetData>
  <customSheetViews>
    <customSheetView guid="{1B6ADCBD-C280-4470-851F-30A10F715017}" scale="75" hiddenColumns="1">
      <pageMargins left="0" right="0" top="0" bottom="0" header="0" footer="0"/>
      <pageSetup orientation="portrait" horizontalDpi="4294967295" verticalDpi="4294967295"/>
    </customSheetView>
    <customSheetView guid="{5B1FA305-463D-4B6E-BF98-81A6929C891E}" scale="75" hiddenColumns="1">
      <pageMargins left="0" right="0" top="0" bottom="0" header="0" footer="0"/>
      <pageSetup orientation="portrait" horizontalDpi="4294967295" verticalDpi="4294967295"/>
    </customSheetView>
    <customSheetView guid="{3404915B-ECC1-450C-BC7F-CCAAA07C3040}" scale="75" hiddenColumns="1">
      <pageMargins left="0" right="0" top="0" bottom="0" header="0" footer="0"/>
      <pageSetup orientation="portrait" horizontalDpi="4294967295" verticalDpi="4294967295"/>
    </customSheetView>
    <customSheetView guid="{B6E6045D-E631-482D-8F65-2EABDB0B6ECE}" scale="75" hiddenColumns="1">
      <selection sqref="A1:AK114"/>
      <pageMargins left="0" right="0" top="0" bottom="0" header="0" footer="0"/>
      <pageSetup orientation="portrait" horizontalDpi="4294967295" verticalDpi="4294967295"/>
    </customSheetView>
    <customSheetView guid="{074FE138-8171-45F3-8951-6B9C47661CC2}" scale="75" hiddenColumns="1">
      <selection sqref="A1:AK114"/>
      <pageMargins left="0" right="0" top="0" bottom="0" header="0" footer="0"/>
      <pageSetup orientation="portrait" horizontalDpi="4294967295" verticalDpi="4294967295"/>
    </customSheetView>
    <customSheetView guid="{6B75CD61-CFF4-4706-A14B-83CD51F19D1B}" scale="75" hiddenColumns="1">
      <selection sqref="A1:AK114"/>
      <pageMargins left="0" right="0" top="0" bottom="0" header="0" footer="0"/>
      <pageSetup orientation="portrait" horizontalDpi="4294967295" verticalDpi="4294967295"/>
    </customSheetView>
    <customSheetView guid="{8ABA602B-BA8D-44BA-AAC3-E387ACC3E4C4}" scale="75" hiddenColumns="1">
      <pageMargins left="0" right="0" top="0" bottom="0" header="0" footer="0"/>
      <pageSetup orientation="portrait" horizontalDpi="4294967295" verticalDpi="4294967295"/>
    </customSheetView>
    <customSheetView guid="{942F52C8-974C-4FCD-BB09-A94BC65996A2}" scale="75" hiddenColumns="1">
      <pageMargins left="0" right="0" top="0" bottom="0" header="0" footer="0"/>
      <pageSetup orientation="portrait" horizontalDpi="4294967295" verticalDpi="4294967295"/>
    </customSheetView>
    <customSheetView guid="{E9310A78-B1D5-4554-8685-C0561907B0AB}" scale="75" hiddenColumns="1">
      <selection activeCell="F54" sqref="F54"/>
      <pageMargins left="0" right="0" top="0" bottom="0" header="0" footer="0"/>
      <pageSetup orientation="portrait" horizontalDpi="4294967295" verticalDpi="4294967295"/>
    </customSheetView>
    <customSheetView guid="{C7D2B2DA-D43B-42CE-8359-0D8E1474403E}" scale="75" hiddenColumns="1">
      <pageMargins left="0" right="0" top="0" bottom="0" header="0" footer="0"/>
      <pageSetup orientation="portrait" horizontalDpi="4294967295" verticalDpi="4294967295"/>
    </customSheetView>
    <customSheetView guid="{71B299E4-61CE-49C1-81D9-062E3F90F2BD}" scale="75" hiddenColumns="1">
      <pageMargins left="0" right="0" top="0" bottom="0" header="0" footer="0"/>
      <pageSetup orientation="portrait" horizontalDpi="4294967295" verticalDpi="4294967295"/>
    </customSheetView>
    <customSheetView guid="{BF7BEA0E-ED18-4608-868B-0C16A30D130B}" scale="75" hiddenColumns="1">
      <pageMargins left="0" right="0" top="0" bottom="0" header="0" footer="0"/>
      <pageSetup orientation="portrait" horizontalDpi="4294967295" verticalDpi="4294967295"/>
    </customSheetView>
  </customSheetViews>
  <pageMargins left="0" right="0" top="0" bottom="0" header="0" footer="0"/>
  <pageSetup orientation="portrait" horizontalDpi="4294967295" verticalDpi="4294967295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786E909186AD04EAE270625D00B6560" ma:contentTypeVersion="2" ma:contentTypeDescription="Skapa ett nytt dokument." ma:contentTypeScope="" ma:versionID="76c8f04e575aa43c3a966092b2933405">
  <xsd:schema xmlns:xsd="http://www.w3.org/2001/XMLSchema" xmlns:xs="http://www.w3.org/2001/XMLSchema" xmlns:p="http://schemas.microsoft.com/office/2006/metadata/properties" xmlns:ns2="702b818b-1a7a-4214-9e97-b274174f3187" targetNamespace="http://schemas.microsoft.com/office/2006/metadata/properties" ma:root="true" ma:fieldsID="b5cac2196e0fb2d3e242d6b024643049" ns2:_="">
    <xsd:import namespace="702b818b-1a7a-4214-9e97-b274174f318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2b818b-1a7a-4214-9e97-b274174f31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3CDD17F-243C-40EF-957F-E0028879D31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3A732A8-6C73-4C44-9913-894406CC5A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02b818b-1a7a-4214-9e97-b274174f31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DB32637-41EC-429B-A8DC-88AD59B4F1BD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61</vt:i4>
      </vt:variant>
    </vt:vector>
  </HeadingPairs>
  <TitlesOfParts>
    <vt:vector size="61" baseType="lpstr">
      <vt:lpstr>DELL C2D MIX</vt:lpstr>
      <vt:lpstr>3060 MICRO</vt:lpstr>
      <vt:lpstr>5810 TWR</vt:lpstr>
      <vt:lpstr>5820 TWR</vt:lpstr>
      <vt:lpstr>DELL WORKSTATIONS TWR MIX</vt:lpstr>
      <vt:lpstr>DELL AIO MIX</vt:lpstr>
      <vt:lpstr>9020, 9030 AIO</vt:lpstr>
      <vt:lpstr>7450 AIO</vt:lpstr>
      <vt:lpstr>THINCLIENTS MIX</vt:lpstr>
      <vt:lpstr>705 G3 MINI</vt:lpstr>
      <vt:lpstr>800 G1 MINI</vt:lpstr>
      <vt:lpstr>8300 USDT</vt:lpstr>
      <vt:lpstr>RETAIL SYSTEM RP5810 SFF</vt:lpstr>
      <vt:lpstr>705 G3 SFF</vt:lpstr>
      <vt:lpstr>800 G1 SFF</vt:lpstr>
      <vt:lpstr>HP TWR MIX</vt:lpstr>
      <vt:lpstr>6300 TWR</vt:lpstr>
      <vt:lpstr>8300 TWR</vt:lpstr>
      <vt:lpstr>Z230 TWR</vt:lpstr>
      <vt:lpstr>Z420 TWR</vt:lpstr>
      <vt:lpstr>600 G1 TWR</vt:lpstr>
      <vt:lpstr>800 G1 TWR</vt:lpstr>
      <vt:lpstr>Z640 TWR</vt:lpstr>
      <vt:lpstr>HP AIO MIX</vt:lpstr>
      <vt:lpstr>600 G1 AIO</vt:lpstr>
      <vt:lpstr>800 G2 AIO</vt:lpstr>
      <vt:lpstr>FUTRO L620 USFF</vt:lpstr>
      <vt:lpstr>FUTRO S900 USDT</vt:lpstr>
      <vt:lpstr>Q900 USDT</vt:lpstr>
      <vt:lpstr>FUJITSU MIX SFF</vt:lpstr>
      <vt:lpstr>D556 SFF</vt:lpstr>
      <vt:lpstr>FUJITSU MIX TWR</vt:lpstr>
      <vt:lpstr>K557 24 AIO</vt:lpstr>
      <vt:lpstr>FUTRO X923 AIO</vt:lpstr>
      <vt:lpstr>M93P TWR</vt:lpstr>
      <vt:lpstr>LENOVO TWR MIX</vt:lpstr>
      <vt:lpstr>EDGE 72 TWR</vt:lpstr>
      <vt:lpstr>P300-P320 TWR</vt:lpstr>
      <vt:lpstr>P520</vt:lpstr>
      <vt:lpstr>M93Z, E93Z AIO</vt:lpstr>
      <vt:lpstr>AIO MIX</vt:lpstr>
      <vt:lpstr>TOWER MIX</vt:lpstr>
      <vt:lpstr>TCXWAVE AIO</vt:lpstr>
      <vt:lpstr>POWEREDGE T110 II TWR</vt:lpstr>
      <vt:lpstr>DELL SERVER MIX</vt:lpstr>
      <vt:lpstr>HP SERVER MIX</vt:lpstr>
      <vt:lpstr>ML350 G9</vt:lpstr>
      <vt:lpstr>DL380P G8</vt:lpstr>
      <vt:lpstr>DL380 G9</vt:lpstr>
      <vt:lpstr>MIX SERVER</vt:lpstr>
      <vt:lpstr>NETWORK MIX</vt:lpstr>
      <vt:lpstr>TD-8616</vt:lpstr>
      <vt:lpstr>JG654A</vt:lpstr>
      <vt:lpstr>HIVEAP MIX</vt:lpstr>
      <vt:lpstr>AP-105</vt:lpstr>
      <vt:lpstr>MP-82</vt:lpstr>
      <vt:lpstr>1210 IP DESKPHONE</vt:lpstr>
      <vt:lpstr>IP 335</vt:lpstr>
      <vt:lpstr>SOUNDSTATION IP 6000</vt:lpstr>
      <vt:lpstr>9608</vt:lpstr>
      <vt:lpstr>RP2 2030 POS</vt:lpstr>
    </vt:vector>
  </TitlesOfParts>
  <Manager/>
  <Company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Andrew Matson</dc:creator>
  <cp:keywords/>
  <dc:description/>
  <cp:lastModifiedBy>mypexcab</cp:lastModifiedBy>
  <cp:revision/>
  <dcterms:created xsi:type="dcterms:W3CDTF">2016-04-04T12:57:31Z</dcterms:created>
  <dcterms:modified xsi:type="dcterms:W3CDTF">2023-01-13T09:12:01Z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0x010100E786E909186AD04EAE270625D00B6560</vt:lpwstr>
  </property>
</Properties>
</file>